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80" yWindow="1260" windowWidth="20610" windowHeight="11445" activeTab="4"/>
  </bookViews>
  <sheets>
    <sheet name="mapping" sheetId="2" r:id="rId1"/>
    <sheet name="Data" sheetId="1" r:id="rId2"/>
    <sheet name="Cal" sheetId="4" r:id="rId3"/>
    <sheet name="Cal2" sheetId="5" r:id="rId4"/>
    <sheet name="Chart" sheetId="3" r:id="rId5"/>
  </sheets>
  <definedNames>
    <definedName name="_xlnm._FilterDatabase" localSheetId="2" hidden="1">Cal!$J$1:$J$1884</definedName>
    <definedName name="_xlnm._FilterDatabase" localSheetId="3" hidden="1">'Cal2'!$B$1:$E$1753</definedName>
  </definedNames>
  <calcPr calcId="145621"/>
</workbook>
</file>

<file path=xl/calcChain.xml><?xml version="1.0" encoding="utf-8"?>
<calcChain xmlns="http://schemas.openxmlformats.org/spreadsheetml/2006/main">
  <c r="L1886" i="4" l="1"/>
  <c r="AE1739" i="5" l="1"/>
  <c r="AD1739" i="5"/>
  <c r="AF1739" i="5"/>
  <c r="W1739" i="5" l="1"/>
  <c r="AF1731" i="5"/>
  <c r="AF1732" i="5"/>
  <c r="X1739" i="5" s="1"/>
  <c r="AF1733" i="5"/>
  <c r="Y1739" i="5" s="1"/>
  <c r="AF1734" i="5"/>
  <c r="Z1739" i="5" s="1"/>
  <c r="AF1735" i="5"/>
  <c r="AA1739" i="5" s="1"/>
  <c r="AF1736" i="5"/>
  <c r="AB1739" i="5" s="1"/>
  <c r="AF1737" i="5"/>
  <c r="AC1739" i="5" s="1"/>
  <c r="AF1738" i="5"/>
  <c r="AF1730" i="5"/>
  <c r="V1739" i="5" s="1"/>
  <c r="K55" i="3" l="1"/>
  <c r="S1741" i="5" s="1"/>
  <c r="T1739" i="5"/>
  <c r="U1739" i="5" s="1"/>
  <c r="U1731" i="5"/>
  <c r="U1732" i="5"/>
  <c r="U1733" i="5"/>
  <c r="U1734" i="5"/>
  <c r="U1735" i="5"/>
  <c r="U1736" i="5"/>
  <c r="U1737" i="5"/>
  <c r="U1738" i="5"/>
  <c r="U1730" i="5"/>
  <c r="D64" i="3"/>
  <c r="S1727" i="5"/>
  <c r="U1727" i="5" s="1"/>
  <c r="D63" i="3"/>
  <c r="D62" i="3"/>
  <c r="D61" i="3"/>
  <c r="D60" i="3"/>
  <c r="D59" i="3"/>
  <c r="D58" i="3"/>
  <c r="D57" i="3"/>
  <c r="D56" i="3"/>
  <c r="D55" i="3"/>
  <c r="B55" i="3"/>
  <c r="U1741" i="5" l="1"/>
  <c r="V1741" i="5"/>
  <c r="Z1741" i="5"/>
  <c r="AD1741" i="5"/>
  <c r="W1741" i="5"/>
  <c r="AA1741" i="5"/>
  <c r="AE1741" i="5"/>
  <c r="X1741" i="5"/>
  <c r="AB1741" i="5"/>
  <c r="T1741" i="5"/>
  <c r="K60" i="3" s="1"/>
  <c r="Y1741" i="5"/>
  <c r="AC1741" i="5"/>
  <c r="K63" i="3"/>
  <c r="AB1727" i="5"/>
  <c r="X1727" i="5"/>
  <c r="AA1727" i="5"/>
  <c r="W1727" i="5"/>
  <c r="T1727" i="5"/>
  <c r="Z1727" i="5"/>
  <c r="V1727" i="5"/>
  <c r="AC1727" i="5"/>
  <c r="Y1727" i="5"/>
  <c r="W1714" i="5"/>
  <c r="W1715" i="5"/>
  <c r="W1716" i="5"/>
  <c r="W1717" i="5"/>
  <c r="W1713" i="5"/>
  <c r="T34" i="5" l="1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2" i="4"/>
  <c r="F36" i="5" l="1"/>
  <c r="I1725" i="5"/>
  <c r="K1723" i="5"/>
  <c r="H1748" i="5"/>
  <c r="H1750" i="5"/>
  <c r="O1751" i="5"/>
  <c r="N1751" i="5"/>
  <c r="M1751" i="5"/>
  <c r="L1751" i="5"/>
  <c r="K1751" i="5"/>
  <c r="J1751" i="5"/>
  <c r="I1751" i="5"/>
  <c r="H1751" i="5"/>
  <c r="G1751" i="5"/>
  <c r="K1743" i="5"/>
  <c r="O1745" i="5"/>
  <c r="M1745" i="5"/>
  <c r="L1745" i="5"/>
  <c r="I1745" i="5"/>
  <c r="H1745" i="5"/>
  <c r="O1740" i="5"/>
  <c r="N1740" i="5"/>
  <c r="M1740" i="5"/>
  <c r="L1740" i="5"/>
  <c r="K1740" i="5"/>
  <c r="J1740" i="5"/>
  <c r="I1740" i="5"/>
  <c r="H1740" i="5"/>
  <c r="M1746" i="5"/>
  <c r="I1746" i="5"/>
  <c r="H1746" i="5"/>
  <c r="I1744" i="5"/>
  <c r="L1737" i="5"/>
  <c r="I1737" i="5"/>
  <c r="H1737" i="5"/>
  <c r="N1733" i="5"/>
  <c r="M1733" i="5"/>
  <c r="L1733" i="5"/>
  <c r="I1733" i="5"/>
  <c r="H1733" i="5"/>
  <c r="H1747" i="5"/>
  <c r="P1727" i="5"/>
  <c r="O1727" i="5"/>
  <c r="N1727" i="5"/>
  <c r="M1727" i="5"/>
  <c r="L1727" i="5"/>
  <c r="K1727" i="5"/>
  <c r="J1727" i="5"/>
  <c r="I1727" i="5"/>
  <c r="H1727" i="5"/>
  <c r="G1727" i="5"/>
  <c r="H1726" i="5"/>
  <c r="K1742" i="5"/>
  <c r="J1742" i="5"/>
  <c r="I1742" i="5"/>
  <c r="H1742" i="5"/>
  <c r="O1736" i="5"/>
  <c r="M1736" i="5"/>
  <c r="L1736" i="5"/>
  <c r="K1736" i="5"/>
  <c r="I1736" i="5"/>
  <c r="H1736" i="5"/>
  <c r="G1736" i="5"/>
  <c r="O1752" i="5"/>
  <c r="L1752" i="5"/>
  <c r="K1752" i="5"/>
  <c r="I1752" i="5"/>
  <c r="H1752" i="5"/>
  <c r="I1722" i="5"/>
  <c r="H1722" i="5"/>
  <c r="M1728" i="5"/>
  <c r="L1728" i="5"/>
  <c r="K1728" i="5"/>
  <c r="I1728" i="5"/>
  <c r="H1728" i="5"/>
  <c r="G1728" i="5"/>
  <c r="I1741" i="5"/>
  <c r="H1741" i="5"/>
  <c r="G1749" i="5"/>
  <c r="N1732" i="5"/>
  <c r="K1732" i="5"/>
  <c r="I1732" i="5"/>
  <c r="H1732" i="5"/>
  <c r="G1732" i="5"/>
  <c r="O1734" i="5"/>
  <c r="N1734" i="5"/>
  <c r="M1734" i="5"/>
  <c r="K1734" i="5"/>
  <c r="J1734" i="5"/>
  <c r="I1734" i="5"/>
  <c r="H1734" i="5"/>
  <c r="O1730" i="5"/>
  <c r="M1730" i="5"/>
  <c r="K1730" i="5"/>
  <c r="I1730" i="5"/>
  <c r="H1730" i="5"/>
  <c r="O1731" i="5"/>
  <c r="L1731" i="5"/>
  <c r="K1731" i="5"/>
  <c r="I1731" i="5"/>
  <c r="H1731" i="5"/>
  <c r="H1724" i="5"/>
  <c r="N1721" i="5"/>
  <c r="M1721" i="5"/>
  <c r="L1721" i="5"/>
  <c r="K1721" i="5"/>
  <c r="J1721" i="5"/>
  <c r="I1721" i="5"/>
  <c r="H1721" i="5"/>
  <c r="G1721" i="5"/>
  <c r="O1738" i="5"/>
  <c r="M1738" i="5"/>
  <c r="L1738" i="5"/>
  <c r="J1738" i="5"/>
  <c r="I1738" i="5"/>
  <c r="H1738" i="5"/>
  <c r="O1729" i="5"/>
  <c r="M1729" i="5"/>
  <c r="K1729" i="5"/>
  <c r="I1729" i="5"/>
  <c r="H1729" i="5"/>
  <c r="O1735" i="5"/>
  <c r="N1735" i="5"/>
  <c r="M1735" i="5"/>
  <c r="L1735" i="5"/>
  <c r="K1735" i="5"/>
  <c r="J1735" i="5"/>
  <c r="I1735" i="5"/>
  <c r="H1735" i="5"/>
  <c r="G1735" i="5"/>
  <c r="P1739" i="5"/>
  <c r="O1739" i="5"/>
  <c r="N1739" i="5"/>
  <c r="M1739" i="5"/>
  <c r="L1739" i="5"/>
  <c r="K1739" i="5"/>
  <c r="J1739" i="5"/>
  <c r="I1739" i="5"/>
  <c r="H1739" i="5"/>
  <c r="G1739" i="5"/>
  <c r="L1753" i="5"/>
  <c r="B49" i="3"/>
  <c r="B47" i="3"/>
  <c r="B45" i="3"/>
  <c r="B43" i="3"/>
  <c r="B41" i="3"/>
  <c r="B39" i="3"/>
  <c r="B37" i="3"/>
  <c r="B35" i="3"/>
  <c r="B33" i="3"/>
  <c r="B31" i="3"/>
  <c r="G43" i="5" l="1"/>
  <c r="H35" i="3" s="1"/>
  <c r="G42" i="5"/>
  <c r="H37" i="3" s="1"/>
  <c r="G38" i="5"/>
  <c r="H45" i="3" s="1"/>
  <c r="G41" i="5"/>
  <c r="H39" i="3" s="1"/>
  <c r="G37" i="5"/>
  <c r="H47" i="3" s="1"/>
  <c r="G44" i="5"/>
  <c r="H33" i="3" s="1"/>
  <c r="G40" i="5"/>
  <c r="H41" i="3" s="1"/>
  <c r="G36" i="5"/>
  <c r="H49" i="3" s="1"/>
  <c r="G39" i="5"/>
  <c r="H43" i="3" s="1"/>
  <c r="G45" i="5"/>
  <c r="V1" i="5"/>
  <c r="V2" i="5" s="1"/>
  <c r="G46" i="5" l="1"/>
  <c r="H39" i="5" s="1"/>
  <c r="H31" i="3"/>
  <c r="W5" i="5"/>
  <c r="E23" i="3" s="1"/>
  <c r="X3" i="5"/>
  <c r="H19" i="3" s="1"/>
  <c r="X7" i="5"/>
  <c r="H27" i="3" s="1"/>
  <c r="X4" i="5"/>
  <c r="H21" i="3" s="1"/>
  <c r="X5" i="5"/>
  <c r="H23" i="3" s="1"/>
  <c r="X6" i="5"/>
  <c r="H25" i="3" s="1"/>
  <c r="X2" i="5"/>
  <c r="H17" i="3" s="1"/>
  <c r="W3" i="5"/>
  <c r="E19" i="3" s="1"/>
  <c r="W7" i="5"/>
  <c r="E27" i="3" s="1"/>
  <c r="W4" i="5"/>
  <c r="E21" i="3" s="1"/>
  <c r="W2" i="5"/>
  <c r="E17" i="3" s="1"/>
  <c r="W6" i="5"/>
  <c r="E25" i="3" s="1"/>
  <c r="B17" i="3"/>
  <c r="H42" i="5" l="1"/>
  <c r="H40" i="5"/>
  <c r="H45" i="5"/>
  <c r="H36" i="5"/>
  <c r="H37" i="5"/>
  <c r="H44" i="5"/>
  <c r="H38" i="5"/>
  <c r="H41" i="5"/>
  <c r="H43" i="5"/>
  <c r="T1884" i="4"/>
  <c r="S1885" i="4"/>
  <c r="AD1917" i="4"/>
  <c r="AD1910" i="4"/>
  <c r="AD1918" i="4"/>
  <c r="AD1898" i="4"/>
  <c r="AD1897" i="4"/>
  <c r="AD1903" i="4"/>
  <c r="AD1913" i="4"/>
  <c r="AD1908" i="4"/>
  <c r="AD1909" i="4"/>
  <c r="AD1906" i="4"/>
  <c r="AD1895" i="4"/>
  <c r="AD1907" i="4"/>
  <c r="AD1914" i="4"/>
  <c r="AD1900" i="4"/>
  <c r="AD1894" i="4"/>
  <c r="AD1912" i="4"/>
  <c r="AD1916" i="4"/>
  <c r="AD1891" i="4"/>
  <c r="AD1904" i="4"/>
  <c r="AD1899" i="4"/>
  <c r="AD1889" i="4"/>
  <c r="AD1893" i="4"/>
  <c r="AD1890" i="4"/>
  <c r="AD1892" i="4"/>
  <c r="AD1896" i="4"/>
  <c r="AD1915" i="4"/>
  <c r="AD1905" i="4"/>
  <c r="AD1886" i="4"/>
  <c r="AD1888" i="4"/>
  <c r="AD1901" i="4"/>
  <c r="AD1887" i="4"/>
  <c r="AB1917" i="4"/>
  <c r="AC1917" i="4"/>
  <c r="AB1910" i="4"/>
  <c r="AC1910" i="4"/>
  <c r="AB1918" i="4"/>
  <c r="AC1918" i="4"/>
  <c r="AB1898" i="4"/>
  <c r="AC1898" i="4"/>
  <c r="AB1897" i="4"/>
  <c r="AC1897" i="4"/>
  <c r="AB1903" i="4"/>
  <c r="AC1903" i="4"/>
  <c r="AB1913" i="4"/>
  <c r="AC1913" i="4"/>
  <c r="AB1908" i="4"/>
  <c r="AC1908" i="4"/>
  <c r="AB1909" i="4"/>
  <c r="AC1909" i="4"/>
  <c r="AB1906" i="4"/>
  <c r="AC1906" i="4"/>
  <c r="AB1895" i="4"/>
  <c r="AC1895" i="4"/>
  <c r="AB1907" i="4"/>
  <c r="AC1907" i="4"/>
  <c r="AB1914" i="4"/>
  <c r="AC1914" i="4"/>
  <c r="AB1900" i="4"/>
  <c r="AC1900" i="4"/>
  <c r="AB1894" i="4"/>
  <c r="AC1894" i="4"/>
  <c r="AB1912" i="4"/>
  <c r="AC1912" i="4"/>
  <c r="AB1916" i="4"/>
  <c r="AC1916" i="4"/>
  <c r="AB1891" i="4"/>
  <c r="AC1891" i="4"/>
  <c r="AB1904" i="4"/>
  <c r="AC1904" i="4"/>
  <c r="AB1899" i="4"/>
  <c r="AC1899" i="4"/>
  <c r="AB1889" i="4"/>
  <c r="AC1889" i="4"/>
  <c r="AB1893" i="4"/>
  <c r="AC1893" i="4"/>
  <c r="AB1890" i="4"/>
  <c r="AC1890" i="4"/>
  <c r="AB1892" i="4"/>
  <c r="AC1892" i="4"/>
  <c r="AB1896" i="4"/>
  <c r="AC1896" i="4"/>
  <c r="AB1915" i="4"/>
  <c r="AC1915" i="4"/>
  <c r="AB1905" i="4"/>
  <c r="AC1905" i="4"/>
  <c r="AB1886" i="4"/>
  <c r="AC1886" i="4"/>
  <c r="AB1888" i="4"/>
  <c r="AC1888" i="4"/>
  <c r="AB1901" i="4"/>
  <c r="AC1901" i="4"/>
  <c r="AB1887" i="4"/>
  <c r="AC1887" i="4"/>
  <c r="V1917" i="4"/>
  <c r="W1917" i="4"/>
  <c r="X1917" i="4"/>
  <c r="Y1917" i="4"/>
  <c r="Z1917" i="4"/>
  <c r="AA1917" i="4"/>
  <c r="V1910" i="4"/>
  <c r="W1910" i="4"/>
  <c r="X1910" i="4"/>
  <c r="Y1910" i="4"/>
  <c r="Z1910" i="4"/>
  <c r="AA1910" i="4"/>
  <c r="V1918" i="4"/>
  <c r="W1918" i="4"/>
  <c r="X1918" i="4"/>
  <c r="Y1918" i="4"/>
  <c r="Z1918" i="4"/>
  <c r="AA1918" i="4"/>
  <c r="V1898" i="4"/>
  <c r="W1898" i="4"/>
  <c r="X1898" i="4"/>
  <c r="Y1898" i="4"/>
  <c r="Z1898" i="4"/>
  <c r="AA1898" i="4"/>
  <c r="V1897" i="4"/>
  <c r="W1897" i="4"/>
  <c r="X1897" i="4"/>
  <c r="Y1897" i="4"/>
  <c r="Z1897" i="4"/>
  <c r="AA1897" i="4"/>
  <c r="V1903" i="4"/>
  <c r="W1903" i="4"/>
  <c r="X1903" i="4"/>
  <c r="Y1903" i="4"/>
  <c r="Z1903" i="4"/>
  <c r="AA1903" i="4"/>
  <c r="V1913" i="4"/>
  <c r="W1913" i="4"/>
  <c r="X1913" i="4"/>
  <c r="Y1913" i="4"/>
  <c r="Z1913" i="4"/>
  <c r="AA1913" i="4"/>
  <c r="V1908" i="4"/>
  <c r="W1908" i="4"/>
  <c r="X1908" i="4"/>
  <c r="Y1908" i="4"/>
  <c r="Z1908" i="4"/>
  <c r="AA1908" i="4"/>
  <c r="V1909" i="4"/>
  <c r="W1909" i="4"/>
  <c r="X1909" i="4"/>
  <c r="Y1909" i="4"/>
  <c r="Z1909" i="4"/>
  <c r="AA1909" i="4"/>
  <c r="V1906" i="4"/>
  <c r="W1906" i="4"/>
  <c r="X1906" i="4"/>
  <c r="Y1906" i="4"/>
  <c r="Z1906" i="4"/>
  <c r="AA1906" i="4"/>
  <c r="V1895" i="4"/>
  <c r="W1895" i="4"/>
  <c r="X1895" i="4"/>
  <c r="Y1895" i="4"/>
  <c r="Z1895" i="4"/>
  <c r="AA1895" i="4"/>
  <c r="V1907" i="4"/>
  <c r="W1907" i="4"/>
  <c r="X1907" i="4"/>
  <c r="Y1907" i="4"/>
  <c r="Z1907" i="4"/>
  <c r="AA1907" i="4"/>
  <c r="V1914" i="4"/>
  <c r="W1914" i="4"/>
  <c r="X1914" i="4"/>
  <c r="Y1914" i="4"/>
  <c r="Z1914" i="4"/>
  <c r="AA1914" i="4"/>
  <c r="V1900" i="4"/>
  <c r="W1900" i="4"/>
  <c r="X1900" i="4"/>
  <c r="Y1900" i="4"/>
  <c r="Z1900" i="4"/>
  <c r="AA1900" i="4"/>
  <c r="V1894" i="4"/>
  <c r="W1894" i="4"/>
  <c r="X1894" i="4"/>
  <c r="Y1894" i="4"/>
  <c r="Z1894" i="4"/>
  <c r="AA1894" i="4"/>
  <c r="V1912" i="4"/>
  <c r="W1912" i="4"/>
  <c r="X1912" i="4"/>
  <c r="Y1912" i="4"/>
  <c r="Z1912" i="4"/>
  <c r="AA1912" i="4"/>
  <c r="V1916" i="4"/>
  <c r="W1916" i="4"/>
  <c r="X1916" i="4"/>
  <c r="Y1916" i="4"/>
  <c r="Z1916" i="4"/>
  <c r="AA1916" i="4"/>
  <c r="V1891" i="4"/>
  <c r="W1891" i="4"/>
  <c r="X1891" i="4"/>
  <c r="Y1891" i="4"/>
  <c r="Z1891" i="4"/>
  <c r="AA1891" i="4"/>
  <c r="V1904" i="4"/>
  <c r="W1904" i="4"/>
  <c r="X1904" i="4"/>
  <c r="Y1904" i="4"/>
  <c r="Z1904" i="4"/>
  <c r="AA1904" i="4"/>
  <c r="V1899" i="4"/>
  <c r="W1899" i="4"/>
  <c r="X1899" i="4"/>
  <c r="Y1899" i="4"/>
  <c r="Z1899" i="4"/>
  <c r="AA1899" i="4"/>
  <c r="V1889" i="4"/>
  <c r="W1889" i="4"/>
  <c r="X1889" i="4"/>
  <c r="Y1889" i="4"/>
  <c r="Z1889" i="4"/>
  <c r="AA1889" i="4"/>
  <c r="V1893" i="4"/>
  <c r="W1893" i="4"/>
  <c r="X1893" i="4"/>
  <c r="Y1893" i="4"/>
  <c r="Z1893" i="4"/>
  <c r="AA1893" i="4"/>
  <c r="V1890" i="4"/>
  <c r="W1890" i="4"/>
  <c r="X1890" i="4"/>
  <c r="Y1890" i="4"/>
  <c r="Z1890" i="4"/>
  <c r="AA1890" i="4"/>
  <c r="V1892" i="4"/>
  <c r="W1892" i="4"/>
  <c r="X1892" i="4"/>
  <c r="Y1892" i="4"/>
  <c r="Z1892" i="4"/>
  <c r="AA1892" i="4"/>
  <c r="V1896" i="4"/>
  <c r="W1896" i="4"/>
  <c r="X1896" i="4"/>
  <c r="Y1896" i="4"/>
  <c r="Z1896" i="4"/>
  <c r="AA1896" i="4"/>
  <c r="V1915" i="4"/>
  <c r="W1915" i="4"/>
  <c r="X1915" i="4"/>
  <c r="Y1915" i="4"/>
  <c r="Z1915" i="4"/>
  <c r="AA1915" i="4"/>
  <c r="V1905" i="4"/>
  <c r="W1905" i="4"/>
  <c r="X1905" i="4"/>
  <c r="Y1905" i="4"/>
  <c r="Z1905" i="4"/>
  <c r="AA1905" i="4"/>
  <c r="V1886" i="4"/>
  <c r="W1886" i="4"/>
  <c r="X1886" i="4"/>
  <c r="Y1886" i="4"/>
  <c r="Z1886" i="4"/>
  <c r="AA1886" i="4"/>
  <c r="V1888" i="4"/>
  <c r="W1888" i="4"/>
  <c r="X1888" i="4"/>
  <c r="Y1888" i="4"/>
  <c r="Z1888" i="4"/>
  <c r="AA1888" i="4"/>
  <c r="V1901" i="4"/>
  <c r="W1901" i="4"/>
  <c r="X1901" i="4"/>
  <c r="Y1901" i="4"/>
  <c r="Z1901" i="4"/>
  <c r="AA1901" i="4"/>
  <c r="V1887" i="4"/>
  <c r="W1887" i="4"/>
  <c r="X1887" i="4"/>
  <c r="Y1887" i="4"/>
  <c r="Z1887" i="4"/>
  <c r="AA1887" i="4"/>
  <c r="U1887" i="4"/>
  <c r="U1901" i="4"/>
  <c r="U1888" i="4"/>
  <c r="U1886" i="4"/>
  <c r="U1905" i="4"/>
  <c r="U1915" i="4"/>
  <c r="U1896" i="4"/>
  <c r="U1892" i="4"/>
  <c r="U1890" i="4"/>
  <c r="U1893" i="4"/>
  <c r="U1889" i="4"/>
  <c r="U1899" i="4"/>
  <c r="U1904" i="4"/>
  <c r="U1891" i="4"/>
  <c r="U1916" i="4"/>
  <c r="U1912" i="4"/>
  <c r="U1894" i="4"/>
  <c r="U1900" i="4"/>
  <c r="U1914" i="4"/>
  <c r="U1907" i="4"/>
  <c r="U1895" i="4"/>
  <c r="U1906" i="4"/>
  <c r="U1909" i="4"/>
  <c r="U1908" i="4"/>
  <c r="U1913" i="4"/>
  <c r="U1903" i="4"/>
  <c r="U1897" i="4"/>
  <c r="U1898" i="4"/>
  <c r="U1918" i="4"/>
  <c r="U1910" i="4"/>
  <c r="U1917" i="4"/>
  <c r="V1902" i="4"/>
  <c r="W1902" i="4"/>
  <c r="X1902" i="4"/>
  <c r="Y1902" i="4"/>
  <c r="Z1902" i="4"/>
  <c r="AA1902" i="4"/>
  <c r="AB1902" i="4"/>
  <c r="AC1902" i="4"/>
  <c r="AD1902" i="4"/>
  <c r="U1902" i="4"/>
  <c r="W1911" i="4"/>
  <c r="X1911" i="4"/>
  <c r="Y1911" i="4"/>
  <c r="Z1911" i="4"/>
  <c r="AA1911" i="4"/>
  <c r="AB1911" i="4"/>
  <c r="AC1911" i="4"/>
  <c r="AD1911" i="4"/>
  <c r="V1911" i="4"/>
  <c r="U1911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5" i="4"/>
  <c r="W916" i="4"/>
  <c r="W917" i="4"/>
  <c r="W918" i="4"/>
  <c r="W919" i="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W945" i="4"/>
  <c r="W946" i="4"/>
  <c r="W947" i="4"/>
  <c r="W948" i="4"/>
  <c r="W949" i="4"/>
  <c r="W950" i="4"/>
  <c r="W951" i="4"/>
  <c r="W952" i="4"/>
  <c r="W953" i="4"/>
  <c r="W954" i="4"/>
  <c r="W955" i="4"/>
  <c r="W956" i="4"/>
  <c r="W957" i="4"/>
  <c r="W958" i="4"/>
  <c r="W959" i="4"/>
  <c r="W960" i="4"/>
  <c r="W961" i="4"/>
  <c r="W962" i="4"/>
  <c r="W963" i="4"/>
  <c r="W964" i="4"/>
  <c r="W965" i="4"/>
  <c r="W966" i="4"/>
  <c r="W967" i="4"/>
  <c r="W968" i="4"/>
  <c r="W969" i="4"/>
  <c r="W970" i="4"/>
  <c r="W971" i="4"/>
  <c r="W972" i="4"/>
  <c r="W973" i="4"/>
  <c r="W974" i="4"/>
  <c r="W975" i="4"/>
  <c r="W976" i="4"/>
  <c r="W977" i="4"/>
  <c r="W978" i="4"/>
  <c r="W979" i="4"/>
  <c r="W980" i="4"/>
  <c r="W981" i="4"/>
  <c r="W982" i="4"/>
  <c r="W983" i="4"/>
  <c r="W984" i="4"/>
  <c r="W985" i="4"/>
  <c r="W986" i="4"/>
  <c r="W987" i="4"/>
  <c r="W988" i="4"/>
  <c r="W989" i="4"/>
  <c r="W990" i="4"/>
  <c r="W991" i="4"/>
  <c r="W992" i="4"/>
  <c r="W993" i="4"/>
  <c r="W994" i="4"/>
  <c r="W995" i="4"/>
  <c r="W996" i="4"/>
  <c r="W997" i="4"/>
  <c r="W998" i="4"/>
  <c r="W999" i="4"/>
  <c r="W1000" i="4"/>
  <c r="W1001" i="4"/>
  <c r="W1002" i="4"/>
  <c r="W1003" i="4"/>
  <c r="W1004" i="4"/>
  <c r="W1005" i="4"/>
  <c r="W1006" i="4"/>
  <c r="W1007" i="4"/>
  <c r="W1008" i="4"/>
  <c r="W1009" i="4"/>
  <c r="W1010" i="4"/>
  <c r="W1011" i="4"/>
  <c r="W1012" i="4"/>
  <c r="W1013" i="4"/>
  <c r="W1014" i="4"/>
  <c r="W1015" i="4"/>
  <c r="W1016" i="4"/>
  <c r="W1017" i="4"/>
  <c r="W1018" i="4"/>
  <c r="W1019" i="4"/>
  <c r="W1020" i="4"/>
  <c r="W1021" i="4"/>
  <c r="W1022" i="4"/>
  <c r="W1023" i="4"/>
  <c r="W1024" i="4"/>
  <c r="W1025" i="4"/>
  <c r="W1026" i="4"/>
  <c r="W1027" i="4"/>
  <c r="W1028" i="4"/>
  <c r="W1029" i="4"/>
  <c r="W1030" i="4"/>
  <c r="W1031" i="4"/>
  <c r="W1032" i="4"/>
  <c r="W1033" i="4"/>
  <c r="W1034" i="4"/>
  <c r="W1035" i="4"/>
  <c r="W1036" i="4"/>
  <c r="W1037" i="4"/>
  <c r="W1038" i="4"/>
  <c r="W1039" i="4"/>
  <c r="W1040" i="4"/>
  <c r="W1041" i="4"/>
  <c r="W1042" i="4"/>
  <c r="W1043" i="4"/>
  <c r="W1044" i="4"/>
  <c r="W1045" i="4"/>
  <c r="W1046" i="4"/>
  <c r="W1047" i="4"/>
  <c r="W1048" i="4"/>
  <c r="W1049" i="4"/>
  <c r="W1050" i="4"/>
  <c r="W1051" i="4"/>
  <c r="W1052" i="4"/>
  <c r="W1053" i="4"/>
  <c r="W1054" i="4"/>
  <c r="W1055" i="4"/>
  <c r="W1056" i="4"/>
  <c r="W1057" i="4"/>
  <c r="W1058" i="4"/>
  <c r="W1059" i="4"/>
  <c r="W1060" i="4"/>
  <c r="W1061" i="4"/>
  <c r="W1062" i="4"/>
  <c r="W1063" i="4"/>
  <c r="W1064" i="4"/>
  <c r="W1065" i="4"/>
  <c r="W1066" i="4"/>
  <c r="W1067" i="4"/>
  <c r="W1068" i="4"/>
  <c r="W1069" i="4"/>
  <c r="W1070" i="4"/>
  <c r="W1071" i="4"/>
  <c r="W1072" i="4"/>
  <c r="W1073" i="4"/>
  <c r="W1074" i="4"/>
  <c r="W1075" i="4"/>
  <c r="W1076" i="4"/>
  <c r="W1077" i="4"/>
  <c r="W1078" i="4"/>
  <c r="W1079" i="4"/>
  <c r="W1080" i="4"/>
  <c r="W1081" i="4"/>
  <c r="W1082" i="4"/>
  <c r="W1083" i="4"/>
  <c r="W1084" i="4"/>
  <c r="W1085" i="4"/>
  <c r="W1086" i="4"/>
  <c r="W1087" i="4"/>
  <c r="W1088" i="4"/>
  <c r="W1089" i="4"/>
  <c r="W1090" i="4"/>
  <c r="W1091" i="4"/>
  <c r="W1092" i="4"/>
  <c r="W1093" i="4"/>
  <c r="W1094" i="4"/>
  <c r="W1095" i="4"/>
  <c r="W1096" i="4"/>
  <c r="W1097" i="4"/>
  <c r="W1098" i="4"/>
  <c r="W1099" i="4"/>
  <c r="W1100" i="4"/>
  <c r="W1101" i="4"/>
  <c r="W1102" i="4"/>
  <c r="W1103" i="4"/>
  <c r="W1104" i="4"/>
  <c r="W1105" i="4"/>
  <c r="W1106" i="4"/>
  <c r="W1107" i="4"/>
  <c r="W1108" i="4"/>
  <c r="W1109" i="4"/>
  <c r="W1110" i="4"/>
  <c r="W1111" i="4"/>
  <c r="W1112" i="4"/>
  <c r="W1113" i="4"/>
  <c r="W1114" i="4"/>
  <c r="W1115" i="4"/>
  <c r="W1116" i="4"/>
  <c r="W1117" i="4"/>
  <c r="W1118" i="4"/>
  <c r="W1119" i="4"/>
  <c r="W1120" i="4"/>
  <c r="W1121" i="4"/>
  <c r="W1122" i="4"/>
  <c r="W1123" i="4"/>
  <c r="W1124" i="4"/>
  <c r="W1125" i="4"/>
  <c r="W1126" i="4"/>
  <c r="W1127" i="4"/>
  <c r="W1128" i="4"/>
  <c r="W1129" i="4"/>
  <c r="W1130" i="4"/>
  <c r="W1131" i="4"/>
  <c r="W1132" i="4"/>
  <c r="W1133" i="4"/>
  <c r="W1134" i="4"/>
  <c r="W1135" i="4"/>
  <c r="W1136" i="4"/>
  <c r="W1137" i="4"/>
  <c r="W1138" i="4"/>
  <c r="W1139" i="4"/>
  <c r="W1140" i="4"/>
  <c r="W1141" i="4"/>
  <c r="W1142" i="4"/>
  <c r="W1143" i="4"/>
  <c r="W1144" i="4"/>
  <c r="W1145" i="4"/>
  <c r="W1146" i="4"/>
  <c r="W1147" i="4"/>
  <c r="W1148" i="4"/>
  <c r="W1149" i="4"/>
  <c r="W1150" i="4"/>
  <c r="W1151" i="4"/>
  <c r="W1152" i="4"/>
  <c r="W1153" i="4"/>
  <c r="W1154" i="4"/>
  <c r="W1155" i="4"/>
  <c r="W1156" i="4"/>
  <c r="W1157" i="4"/>
  <c r="W1158" i="4"/>
  <c r="W1159" i="4"/>
  <c r="W1160" i="4"/>
  <c r="W1161" i="4"/>
  <c r="W1162" i="4"/>
  <c r="W1163" i="4"/>
  <c r="W1164" i="4"/>
  <c r="W1165" i="4"/>
  <c r="W1166" i="4"/>
  <c r="W1167" i="4"/>
  <c r="W1168" i="4"/>
  <c r="W1169" i="4"/>
  <c r="W1170" i="4"/>
  <c r="W1171" i="4"/>
  <c r="W1172" i="4"/>
  <c r="W1173" i="4"/>
  <c r="W1174" i="4"/>
  <c r="W1175" i="4"/>
  <c r="W1176" i="4"/>
  <c r="W1177" i="4"/>
  <c r="W1178" i="4"/>
  <c r="W1179" i="4"/>
  <c r="W1180" i="4"/>
  <c r="W1181" i="4"/>
  <c r="W1182" i="4"/>
  <c r="W1183" i="4"/>
  <c r="W1184" i="4"/>
  <c r="W1185" i="4"/>
  <c r="W1186" i="4"/>
  <c r="W1187" i="4"/>
  <c r="W1188" i="4"/>
  <c r="W1189" i="4"/>
  <c r="W1190" i="4"/>
  <c r="W1191" i="4"/>
  <c r="W1192" i="4"/>
  <c r="W1193" i="4"/>
  <c r="W1194" i="4"/>
  <c r="W1195" i="4"/>
  <c r="W1196" i="4"/>
  <c r="W1197" i="4"/>
  <c r="W1198" i="4"/>
  <c r="W1199" i="4"/>
  <c r="W1200" i="4"/>
  <c r="W1201" i="4"/>
  <c r="W1202" i="4"/>
  <c r="W1203" i="4"/>
  <c r="W1204" i="4"/>
  <c r="W1205" i="4"/>
  <c r="W1206" i="4"/>
  <c r="W1207" i="4"/>
  <c r="W1208" i="4"/>
  <c r="W1209" i="4"/>
  <c r="W1210" i="4"/>
  <c r="W1211" i="4"/>
  <c r="W1212" i="4"/>
  <c r="W1213" i="4"/>
  <c r="W1214" i="4"/>
  <c r="W1215" i="4"/>
  <c r="W1216" i="4"/>
  <c r="W1217" i="4"/>
  <c r="W1218" i="4"/>
  <c r="W1219" i="4"/>
  <c r="W1220" i="4"/>
  <c r="W1221" i="4"/>
  <c r="W1222" i="4"/>
  <c r="W1223" i="4"/>
  <c r="W1224" i="4"/>
  <c r="W1225" i="4"/>
  <c r="W1226" i="4"/>
  <c r="W1227" i="4"/>
  <c r="W1228" i="4"/>
  <c r="W1229" i="4"/>
  <c r="W1230" i="4"/>
  <c r="W1231" i="4"/>
  <c r="W1232" i="4"/>
  <c r="W1233" i="4"/>
  <c r="W1234" i="4"/>
  <c r="W1235" i="4"/>
  <c r="W1236" i="4"/>
  <c r="W1237" i="4"/>
  <c r="W1238" i="4"/>
  <c r="W1239" i="4"/>
  <c r="W1240" i="4"/>
  <c r="W1241" i="4"/>
  <c r="W1242" i="4"/>
  <c r="W1243" i="4"/>
  <c r="W1244" i="4"/>
  <c r="W1245" i="4"/>
  <c r="W1246" i="4"/>
  <c r="W1247" i="4"/>
  <c r="W1248" i="4"/>
  <c r="W1249" i="4"/>
  <c r="W1250" i="4"/>
  <c r="W1251" i="4"/>
  <c r="W1252" i="4"/>
  <c r="W1253" i="4"/>
  <c r="W1254" i="4"/>
  <c r="W1255" i="4"/>
  <c r="W1256" i="4"/>
  <c r="W1257" i="4"/>
  <c r="W1258" i="4"/>
  <c r="W1259" i="4"/>
  <c r="W1260" i="4"/>
  <c r="W1261" i="4"/>
  <c r="W1262" i="4"/>
  <c r="W1263" i="4"/>
  <c r="W1264" i="4"/>
  <c r="W1265" i="4"/>
  <c r="W1266" i="4"/>
  <c r="W1267" i="4"/>
  <c r="W1268" i="4"/>
  <c r="W1269" i="4"/>
  <c r="W1270" i="4"/>
  <c r="W1271" i="4"/>
  <c r="W1272" i="4"/>
  <c r="W1273" i="4"/>
  <c r="W1274" i="4"/>
  <c r="W1275" i="4"/>
  <c r="W1276" i="4"/>
  <c r="W1277" i="4"/>
  <c r="W1278" i="4"/>
  <c r="W1279" i="4"/>
  <c r="W1280" i="4"/>
  <c r="W1281" i="4"/>
  <c r="W1282" i="4"/>
  <c r="W1283" i="4"/>
  <c r="W1284" i="4"/>
  <c r="W1285" i="4"/>
  <c r="W1286" i="4"/>
  <c r="W1287" i="4"/>
  <c r="W1288" i="4"/>
  <c r="W1289" i="4"/>
  <c r="W1290" i="4"/>
  <c r="W1291" i="4"/>
  <c r="W1292" i="4"/>
  <c r="W1293" i="4"/>
  <c r="W1294" i="4"/>
  <c r="W1295" i="4"/>
  <c r="W1296" i="4"/>
  <c r="W1297" i="4"/>
  <c r="W1298" i="4"/>
  <c r="W1299" i="4"/>
  <c r="W1300" i="4"/>
  <c r="W1301" i="4"/>
  <c r="W1302" i="4"/>
  <c r="W1303" i="4"/>
  <c r="W1304" i="4"/>
  <c r="W1305" i="4"/>
  <c r="W1306" i="4"/>
  <c r="W1307" i="4"/>
  <c r="W1308" i="4"/>
  <c r="W1309" i="4"/>
  <c r="W1310" i="4"/>
  <c r="W1311" i="4"/>
  <c r="W1312" i="4"/>
  <c r="W1313" i="4"/>
  <c r="W1314" i="4"/>
  <c r="W1315" i="4"/>
  <c r="W1316" i="4"/>
  <c r="W1317" i="4"/>
  <c r="W1318" i="4"/>
  <c r="W1319" i="4"/>
  <c r="W1320" i="4"/>
  <c r="W1321" i="4"/>
  <c r="W1322" i="4"/>
  <c r="W1323" i="4"/>
  <c r="W1324" i="4"/>
  <c r="W1325" i="4"/>
  <c r="W1326" i="4"/>
  <c r="W1327" i="4"/>
  <c r="W1328" i="4"/>
  <c r="W1329" i="4"/>
  <c r="W1330" i="4"/>
  <c r="W1331" i="4"/>
  <c r="W1332" i="4"/>
  <c r="W1333" i="4"/>
  <c r="W1334" i="4"/>
  <c r="W1335" i="4"/>
  <c r="W1336" i="4"/>
  <c r="W1337" i="4"/>
  <c r="W1338" i="4"/>
  <c r="W1339" i="4"/>
  <c r="W1340" i="4"/>
  <c r="W1341" i="4"/>
  <c r="W1342" i="4"/>
  <c r="W1343" i="4"/>
  <c r="W1344" i="4"/>
  <c r="W1345" i="4"/>
  <c r="W1346" i="4"/>
  <c r="W1347" i="4"/>
  <c r="W1348" i="4"/>
  <c r="W1349" i="4"/>
  <c r="W1350" i="4"/>
  <c r="W1351" i="4"/>
  <c r="W1352" i="4"/>
  <c r="W1353" i="4"/>
  <c r="W1354" i="4"/>
  <c r="W1355" i="4"/>
  <c r="W1356" i="4"/>
  <c r="W1357" i="4"/>
  <c r="W1358" i="4"/>
  <c r="W1359" i="4"/>
  <c r="W1360" i="4"/>
  <c r="W1361" i="4"/>
  <c r="W1362" i="4"/>
  <c r="W1363" i="4"/>
  <c r="W1364" i="4"/>
  <c r="W1365" i="4"/>
  <c r="W1366" i="4"/>
  <c r="W1367" i="4"/>
  <c r="W1368" i="4"/>
  <c r="W1369" i="4"/>
  <c r="W1370" i="4"/>
  <c r="W1371" i="4"/>
  <c r="W1372" i="4"/>
  <c r="W1373" i="4"/>
  <c r="W1374" i="4"/>
  <c r="W1375" i="4"/>
  <c r="W1376" i="4"/>
  <c r="W1377" i="4"/>
  <c r="W1378" i="4"/>
  <c r="W1379" i="4"/>
  <c r="W1380" i="4"/>
  <c r="W1381" i="4"/>
  <c r="W1382" i="4"/>
  <c r="W1383" i="4"/>
  <c r="W1384" i="4"/>
  <c r="W1385" i="4"/>
  <c r="W1386" i="4"/>
  <c r="W1387" i="4"/>
  <c r="W1388" i="4"/>
  <c r="W1389" i="4"/>
  <c r="W1390" i="4"/>
  <c r="W1391" i="4"/>
  <c r="W1392" i="4"/>
  <c r="W1393" i="4"/>
  <c r="W1394" i="4"/>
  <c r="W1395" i="4"/>
  <c r="W1396" i="4"/>
  <c r="W1397" i="4"/>
  <c r="W1398" i="4"/>
  <c r="W1399" i="4"/>
  <c r="W1400" i="4"/>
  <c r="W1401" i="4"/>
  <c r="W1402" i="4"/>
  <c r="W1403" i="4"/>
  <c r="W1404" i="4"/>
  <c r="W1405" i="4"/>
  <c r="W1406" i="4"/>
  <c r="W1407" i="4"/>
  <c r="W1408" i="4"/>
  <c r="W1409" i="4"/>
  <c r="W1410" i="4"/>
  <c r="W1411" i="4"/>
  <c r="W1412" i="4"/>
  <c r="W1413" i="4"/>
  <c r="W1414" i="4"/>
  <c r="W1415" i="4"/>
  <c r="W1416" i="4"/>
  <c r="W1417" i="4"/>
  <c r="W1418" i="4"/>
  <c r="W1419" i="4"/>
  <c r="W1420" i="4"/>
  <c r="W1421" i="4"/>
  <c r="W1422" i="4"/>
  <c r="W1423" i="4"/>
  <c r="W1424" i="4"/>
  <c r="W1425" i="4"/>
  <c r="W1426" i="4"/>
  <c r="W1427" i="4"/>
  <c r="W1428" i="4"/>
  <c r="W1429" i="4"/>
  <c r="W1430" i="4"/>
  <c r="W1431" i="4"/>
  <c r="W1432" i="4"/>
  <c r="W1433" i="4"/>
  <c r="W1434" i="4"/>
  <c r="W1435" i="4"/>
  <c r="W1436" i="4"/>
  <c r="W1437" i="4"/>
  <c r="W1438" i="4"/>
  <c r="W1439" i="4"/>
  <c r="W1440" i="4"/>
  <c r="W1441" i="4"/>
  <c r="W1442" i="4"/>
  <c r="W1443" i="4"/>
  <c r="W1444" i="4"/>
  <c r="W1445" i="4"/>
  <c r="W1446" i="4"/>
  <c r="W1447" i="4"/>
  <c r="W1448" i="4"/>
  <c r="W1449" i="4"/>
  <c r="W1450" i="4"/>
  <c r="W1451" i="4"/>
  <c r="W1452" i="4"/>
  <c r="W1453" i="4"/>
  <c r="W1454" i="4"/>
  <c r="W1455" i="4"/>
  <c r="W1456" i="4"/>
  <c r="W1457" i="4"/>
  <c r="W1458" i="4"/>
  <c r="W1459" i="4"/>
  <c r="W1460" i="4"/>
  <c r="W1461" i="4"/>
  <c r="W1462" i="4"/>
  <c r="W1463" i="4"/>
  <c r="W1464" i="4"/>
  <c r="W1465" i="4"/>
  <c r="W1466" i="4"/>
  <c r="W1467" i="4"/>
  <c r="W1468" i="4"/>
  <c r="W1469" i="4"/>
  <c r="W1470" i="4"/>
  <c r="W1471" i="4"/>
  <c r="W1472" i="4"/>
  <c r="W1473" i="4"/>
  <c r="W1474" i="4"/>
  <c r="W1475" i="4"/>
  <c r="W1476" i="4"/>
  <c r="W1477" i="4"/>
  <c r="W1478" i="4"/>
  <c r="W1479" i="4"/>
  <c r="W1480" i="4"/>
  <c r="W1481" i="4"/>
  <c r="W1482" i="4"/>
  <c r="W1483" i="4"/>
  <c r="W1484" i="4"/>
  <c r="W1485" i="4"/>
  <c r="W1486" i="4"/>
  <c r="W1487" i="4"/>
  <c r="W1488" i="4"/>
  <c r="W1489" i="4"/>
  <c r="W1490" i="4"/>
  <c r="W1491" i="4"/>
  <c r="W1492" i="4"/>
  <c r="W1493" i="4"/>
  <c r="W1494" i="4"/>
  <c r="W1495" i="4"/>
  <c r="W1496" i="4"/>
  <c r="W1497" i="4"/>
  <c r="W1498" i="4"/>
  <c r="W1499" i="4"/>
  <c r="W1500" i="4"/>
  <c r="W1501" i="4"/>
  <c r="W1502" i="4"/>
  <c r="W1503" i="4"/>
  <c r="W1504" i="4"/>
  <c r="W1505" i="4"/>
  <c r="W1506" i="4"/>
  <c r="W1507" i="4"/>
  <c r="W1508" i="4"/>
  <c r="W1509" i="4"/>
  <c r="W1510" i="4"/>
  <c r="W1511" i="4"/>
  <c r="W1512" i="4"/>
  <c r="W1513" i="4"/>
  <c r="W1514" i="4"/>
  <c r="W1515" i="4"/>
  <c r="W1516" i="4"/>
  <c r="W1517" i="4"/>
  <c r="W1518" i="4"/>
  <c r="W1519" i="4"/>
  <c r="W1520" i="4"/>
  <c r="W1521" i="4"/>
  <c r="W1522" i="4"/>
  <c r="W1523" i="4"/>
  <c r="W1524" i="4"/>
  <c r="W1525" i="4"/>
  <c r="W1526" i="4"/>
  <c r="W1527" i="4"/>
  <c r="W1528" i="4"/>
  <c r="W1529" i="4"/>
  <c r="W1530" i="4"/>
  <c r="W1531" i="4"/>
  <c r="W1532" i="4"/>
  <c r="W1533" i="4"/>
  <c r="W1534" i="4"/>
  <c r="W1535" i="4"/>
  <c r="W1536" i="4"/>
  <c r="W1537" i="4"/>
  <c r="W1538" i="4"/>
  <c r="W1539" i="4"/>
  <c r="W1540" i="4"/>
  <c r="W1541" i="4"/>
  <c r="W1542" i="4"/>
  <c r="W1543" i="4"/>
  <c r="W1544" i="4"/>
  <c r="W1545" i="4"/>
  <c r="W1546" i="4"/>
  <c r="W1547" i="4"/>
  <c r="W1548" i="4"/>
  <c r="W1549" i="4"/>
  <c r="W1550" i="4"/>
  <c r="W1551" i="4"/>
  <c r="W1552" i="4"/>
  <c r="W1553" i="4"/>
  <c r="W1554" i="4"/>
  <c r="W1555" i="4"/>
  <c r="W1556" i="4"/>
  <c r="W1557" i="4"/>
  <c r="W1558" i="4"/>
  <c r="W1559" i="4"/>
  <c r="W1560" i="4"/>
  <c r="W1561" i="4"/>
  <c r="W1562" i="4"/>
  <c r="W1563" i="4"/>
  <c r="W1564" i="4"/>
  <c r="W1565" i="4"/>
  <c r="W1566" i="4"/>
  <c r="W1567" i="4"/>
  <c r="W1568" i="4"/>
  <c r="W1569" i="4"/>
  <c r="W1570" i="4"/>
  <c r="W1571" i="4"/>
  <c r="W1572" i="4"/>
  <c r="W1573" i="4"/>
  <c r="W1574" i="4"/>
  <c r="W1575" i="4"/>
  <c r="W1576" i="4"/>
  <c r="W1577" i="4"/>
  <c r="W1578" i="4"/>
  <c r="W1579" i="4"/>
  <c r="W1580" i="4"/>
  <c r="W1581" i="4"/>
  <c r="W1582" i="4"/>
  <c r="W1583" i="4"/>
  <c r="W1584" i="4"/>
  <c r="W1585" i="4"/>
  <c r="W1586" i="4"/>
  <c r="W1587" i="4"/>
  <c r="W1588" i="4"/>
  <c r="W1589" i="4"/>
  <c r="W1590" i="4"/>
  <c r="W1591" i="4"/>
  <c r="W1592" i="4"/>
  <c r="W1593" i="4"/>
  <c r="W1594" i="4"/>
  <c r="W1595" i="4"/>
  <c r="W1596" i="4"/>
  <c r="W1597" i="4"/>
  <c r="W1598" i="4"/>
  <c r="W1599" i="4"/>
  <c r="W1600" i="4"/>
  <c r="W1601" i="4"/>
  <c r="W1602" i="4"/>
  <c r="W1603" i="4"/>
  <c r="W1604" i="4"/>
  <c r="W1605" i="4"/>
  <c r="W1606" i="4"/>
  <c r="W1607" i="4"/>
  <c r="W1608" i="4"/>
  <c r="W1609" i="4"/>
  <c r="W1610" i="4"/>
  <c r="W1611" i="4"/>
  <c r="W1612" i="4"/>
  <c r="W1613" i="4"/>
  <c r="W1614" i="4"/>
  <c r="W1615" i="4"/>
  <c r="W1616" i="4"/>
  <c r="W1617" i="4"/>
  <c r="W1618" i="4"/>
  <c r="W1619" i="4"/>
  <c r="W1620" i="4"/>
  <c r="W1621" i="4"/>
  <c r="W1622" i="4"/>
  <c r="W1623" i="4"/>
  <c r="W1624" i="4"/>
  <c r="W1625" i="4"/>
  <c r="W1626" i="4"/>
  <c r="W1627" i="4"/>
  <c r="W1628" i="4"/>
  <c r="W1629" i="4"/>
  <c r="W1630" i="4"/>
  <c r="W1631" i="4"/>
  <c r="W1632" i="4"/>
  <c r="W1633" i="4"/>
  <c r="W1634" i="4"/>
  <c r="W1635" i="4"/>
  <c r="W1636" i="4"/>
  <c r="W1637" i="4"/>
  <c r="W1638" i="4"/>
  <c r="W1639" i="4"/>
  <c r="W1640" i="4"/>
  <c r="W1641" i="4"/>
  <c r="W1642" i="4"/>
  <c r="W1643" i="4"/>
  <c r="W1644" i="4"/>
  <c r="W1645" i="4"/>
  <c r="W1646" i="4"/>
  <c r="W1647" i="4"/>
  <c r="W1648" i="4"/>
  <c r="W1649" i="4"/>
  <c r="W1650" i="4"/>
  <c r="W1651" i="4"/>
  <c r="W1652" i="4"/>
  <c r="W1653" i="4"/>
  <c r="W1654" i="4"/>
  <c r="W1655" i="4"/>
  <c r="W1656" i="4"/>
  <c r="W1657" i="4"/>
  <c r="W1658" i="4"/>
  <c r="W1659" i="4"/>
  <c r="W1660" i="4"/>
  <c r="W1661" i="4"/>
  <c r="W1662" i="4"/>
  <c r="W1663" i="4"/>
  <c r="W1664" i="4"/>
  <c r="W1665" i="4"/>
  <c r="W1666" i="4"/>
  <c r="W1667" i="4"/>
  <c r="W1668" i="4"/>
  <c r="W1669" i="4"/>
  <c r="W1670" i="4"/>
  <c r="W1671" i="4"/>
  <c r="W1672" i="4"/>
  <c r="W1673" i="4"/>
  <c r="W1674" i="4"/>
  <c r="W1675" i="4"/>
  <c r="W1676" i="4"/>
  <c r="W1677" i="4"/>
  <c r="W1678" i="4"/>
  <c r="W1679" i="4"/>
  <c r="W1680" i="4"/>
  <c r="W1681" i="4"/>
  <c r="W1682" i="4"/>
  <c r="W1683" i="4"/>
  <c r="W1684" i="4"/>
  <c r="W1685" i="4"/>
  <c r="W1686" i="4"/>
  <c r="W1687" i="4"/>
  <c r="W1688" i="4"/>
  <c r="W1689" i="4"/>
  <c r="W1690" i="4"/>
  <c r="W1691" i="4"/>
  <c r="W1692" i="4"/>
  <c r="W1693" i="4"/>
  <c r="W1694" i="4"/>
  <c r="W1695" i="4"/>
  <c r="W1696" i="4"/>
  <c r="W1697" i="4"/>
  <c r="W1698" i="4"/>
  <c r="W1699" i="4"/>
  <c r="W1700" i="4"/>
  <c r="W1701" i="4"/>
  <c r="W1702" i="4"/>
  <c r="W1703" i="4"/>
  <c r="W1704" i="4"/>
  <c r="W1705" i="4"/>
  <c r="W1706" i="4"/>
  <c r="W1707" i="4"/>
  <c r="W1708" i="4"/>
  <c r="W1709" i="4"/>
  <c r="W1710" i="4"/>
  <c r="W1711" i="4"/>
  <c r="W1712" i="4"/>
  <c r="W1713" i="4"/>
  <c r="W1714" i="4"/>
  <c r="W1715" i="4"/>
  <c r="W1716" i="4"/>
  <c r="W1717" i="4"/>
  <c r="W1718" i="4"/>
  <c r="W1719" i="4"/>
  <c r="W2" i="4"/>
  <c r="V21" i="4"/>
  <c r="V594" i="4"/>
  <c r="V1580" i="4"/>
  <c r="V1621" i="4"/>
  <c r="V674" i="4"/>
  <c r="V702" i="4"/>
  <c r="V642" i="4"/>
  <c r="V661" i="4"/>
  <c r="V26" i="4"/>
  <c r="V895" i="4"/>
  <c r="V623" i="4"/>
  <c r="V712" i="4"/>
  <c r="V1620" i="4"/>
  <c r="V905" i="4"/>
  <c r="V24" i="4"/>
  <c r="V27" i="4"/>
  <c r="V2" i="4"/>
  <c r="V1704" i="4"/>
  <c r="V866" i="4"/>
  <c r="V1582" i="4"/>
  <c r="V28" i="4"/>
  <c r="V29" i="4"/>
  <c r="V1619" i="4"/>
  <c r="V685" i="4"/>
  <c r="V889" i="4"/>
  <c r="V1593" i="4"/>
  <c r="V1614" i="4"/>
  <c r="V1522" i="4"/>
  <c r="V1594" i="4"/>
  <c r="V1592" i="4"/>
  <c r="V1623" i="4"/>
  <c r="V1719" i="4"/>
  <c r="V1622" i="4"/>
  <c r="S1887" i="4" l="1"/>
  <c r="S1891" i="4"/>
  <c r="S1895" i="4"/>
  <c r="S1899" i="4"/>
  <c r="S1903" i="4"/>
  <c r="S1907" i="4"/>
  <c r="S1911" i="4"/>
  <c r="S1886" i="4"/>
  <c r="S1892" i="4"/>
  <c r="S1900" i="4"/>
  <c r="S1908" i="4"/>
  <c r="S1916" i="4"/>
  <c r="S1889" i="4"/>
  <c r="S1893" i="4"/>
  <c r="S1897" i="4"/>
  <c r="S1901" i="4"/>
  <c r="S1905" i="4"/>
  <c r="S1909" i="4"/>
  <c r="S1913" i="4"/>
  <c r="S1917" i="4"/>
  <c r="S1890" i="4"/>
  <c r="S1894" i="4"/>
  <c r="S1898" i="4"/>
  <c r="S1902" i="4"/>
  <c r="S1906" i="4"/>
  <c r="S1910" i="4"/>
  <c r="S1914" i="4"/>
  <c r="S1918" i="4"/>
  <c r="S1915" i="4"/>
  <c r="S1888" i="4"/>
  <c r="S1896" i="4"/>
  <c r="S1904" i="4"/>
  <c r="S1912" i="4"/>
  <c r="X1920" i="4"/>
  <c r="Z1920" i="4"/>
  <c r="AD1920" i="4"/>
  <c r="AA1920" i="4"/>
  <c r="W1920" i="4"/>
  <c r="AB1920" i="4"/>
  <c r="V1920" i="4"/>
  <c r="Y1920" i="4"/>
  <c r="AC1920" i="4"/>
  <c r="U1920" i="4"/>
  <c r="P1885" i="4"/>
  <c r="P1886" i="4" s="1"/>
  <c r="Q1886" i="4" s="1"/>
  <c r="P1889" i="4" l="1"/>
  <c r="Q1889" i="4" s="1"/>
  <c r="P1888" i="4"/>
  <c r="Q1888" i="4" s="1"/>
  <c r="P1891" i="4"/>
  <c r="Q1891" i="4" s="1"/>
  <c r="P1887" i="4"/>
  <c r="Q1887" i="4" s="1"/>
  <c r="P1890" i="4"/>
  <c r="Q1890" i="4" s="1"/>
  <c r="C1885" i="4" l="1"/>
  <c r="D1885" i="4"/>
  <c r="E1885" i="4"/>
  <c r="F1885" i="4"/>
  <c r="G1885" i="4"/>
  <c r="H1885" i="4"/>
  <c r="L1931" i="4"/>
  <c r="L1965" i="4"/>
  <c r="L1901" i="4"/>
  <c r="L1932" i="4"/>
  <c r="L1933" i="4"/>
  <c r="L1934" i="4"/>
  <c r="L1935" i="4"/>
  <c r="L1936" i="4"/>
  <c r="L1937" i="4"/>
  <c r="L1938" i="4"/>
  <c r="L1939" i="4"/>
  <c r="L1902" i="4"/>
  <c r="L1940" i="4"/>
  <c r="L1941" i="4"/>
  <c r="L1973" i="4"/>
  <c r="L1966" i="4"/>
  <c r="L1942" i="4"/>
  <c r="L1943" i="4"/>
  <c r="L1976" i="4"/>
  <c r="L1903" i="4"/>
  <c r="L1904" i="4"/>
  <c r="L1967" i="4"/>
  <c r="L1905" i="4"/>
  <c r="L1968" i="4"/>
  <c r="L1944" i="4"/>
  <c r="L1977" i="4"/>
  <c r="L1906" i="4"/>
  <c r="L1907" i="4"/>
  <c r="L1969" i="4"/>
  <c r="L1908" i="4"/>
  <c r="L1909" i="4"/>
  <c r="L1910" i="4"/>
  <c r="L1911" i="4"/>
  <c r="L1945" i="4"/>
  <c r="L1912" i="4"/>
  <c r="L1946" i="4"/>
  <c r="L1970" i="4"/>
  <c r="L1913" i="4"/>
  <c r="L1947" i="4"/>
  <c r="L1971" i="4"/>
  <c r="L1889" i="4"/>
  <c r="L1948" i="4"/>
  <c r="L1949" i="4"/>
  <c r="L1890" i="4"/>
  <c r="L1950" i="4"/>
  <c r="L1951" i="4"/>
  <c r="L1974" i="4"/>
  <c r="L1978" i="4"/>
  <c r="L1914" i="4"/>
  <c r="L1979" i="4"/>
  <c r="L1915" i="4"/>
  <c r="L1916" i="4"/>
  <c r="L1917" i="4"/>
  <c r="L1918" i="4"/>
  <c r="L1952" i="4"/>
  <c r="L1891" i="4"/>
  <c r="L1919" i="4"/>
  <c r="L1887" i="4"/>
  <c r="L1953" i="4"/>
  <c r="L1954" i="4"/>
  <c r="L1980" i="4"/>
  <c r="L1975" i="4"/>
  <c r="L1920" i="4"/>
  <c r="L1921" i="4"/>
  <c r="L1922" i="4"/>
  <c r="L1955" i="4"/>
  <c r="L1892" i="4"/>
  <c r="L1956" i="4"/>
  <c r="L1957" i="4"/>
  <c r="L1888" i="4"/>
  <c r="L1923" i="4"/>
  <c r="L1924" i="4"/>
  <c r="L1981" i="4"/>
  <c r="L1958" i="4"/>
  <c r="L1959" i="4"/>
  <c r="L1972" i="4"/>
  <c r="L1982" i="4"/>
  <c r="L1893" i="4"/>
  <c r="L1983" i="4"/>
  <c r="L1925" i="4"/>
  <c r="L1926" i="4"/>
  <c r="L1894" i="4"/>
  <c r="L1895" i="4"/>
  <c r="L1960" i="4"/>
  <c r="L1961" i="4"/>
  <c r="L1984" i="4"/>
  <c r="L1896" i="4"/>
  <c r="L1962" i="4"/>
  <c r="L1985" i="4"/>
  <c r="L1986" i="4"/>
  <c r="L1897" i="4"/>
  <c r="L1987" i="4"/>
  <c r="L1927" i="4"/>
  <c r="L1963" i="4"/>
  <c r="L1898" i="4"/>
  <c r="L1928" i="4"/>
  <c r="L1929" i="4"/>
  <c r="L1964" i="4"/>
  <c r="L1899" i="4"/>
  <c r="L1930" i="4"/>
  <c r="L1900" i="4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2" i="4"/>
  <c r="C2" i="4" l="1"/>
  <c r="H1884" i="4" l="1"/>
  <c r="G1884" i="4"/>
  <c r="F1884" i="4"/>
  <c r="E1884" i="4"/>
  <c r="D1884" i="4"/>
  <c r="C1884" i="4"/>
  <c r="H1883" i="4"/>
  <c r="G1883" i="4"/>
  <c r="F1883" i="4"/>
  <c r="E1883" i="4"/>
  <c r="D1883" i="4"/>
  <c r="C1883" i="4"/>
  <c r="H1882" i="4"/>
  <c r="G1882" i="4"/>
  <c r="F1882" i="4"/>
  <c r="E1882" i="4"/>
  <c r="D1882" i="4"/>
  <c r="C1882" i="4"/>
  <c r="H1881" i="4"/>
  <c r="G1881" i="4"/>
  <c r="F1881" i="4"/>
  <c r="E1881" i="4"/>
  <c r="D1881" i="4"/>
  <c r="C1881" i="4"/>
  <c r="H1880" i="4"/>
  <c r="G1880" i="4"/>
  <c r="F1880" i="4"/>
  <c r="E1880" i="4"/>
  <c r="D1880" i="4"/>
  <c r="C1880" i="4"/>
  <c r="H1879" i="4"/>
  <c r="G1879" i="4"/>
  <c r="F1879" i="4"/>
  <c r="E1879" i="4"/>
  <c r="D1879" i="4"/>
  <c r="C1879" i="4"/>
  <c r="H1878" i="4"/>
  <c r="G1878" i="4"/>
  <c r="F1878" i="4"/>
  <c r="E1878" i="4"/>
  <c r="D1878" i="4"/>
  <c r="C1878" i="4"/>
  <c r="H1877" i="4"/>
  <c r="G1877" i="4"/>
  <c r="F1877" i="4"/>
  <c r="E1877" i="4"/>
  <c r="D1877" i="4"/>
  <c r="C1877" i="4"/>
  <c r="H1876" i="4"/>
  <c r="G1876" i="4"/>
  <c r="F1876" i="4"/>
  <c r="E1876" i="4"/>
  <c r="D1876" i="4"/>
  <c r="C1876" i="4"/>
  <c r="H1875" i="4"/>
  <c r="G1875" i="4"/>
  <c r="F1875" i="4"/>
  <c r="E1875" i="4"/>
  <c r="D1875" i="4"/>
  <c r="C1875" i="4"/>
  <c r="H1874" i="4"/>
  <c r="G1874" i="4"/>
  <c r="F1874" i="4"/>
  <c r="E1874" i="4"/>
  <c r="D1874" i="4"/>
  <c r="C1874" i="4"/>
  <c r="H1873" i="4"/>
  <c r="G1873" i="4"/>
  <c r="F1873" i="4"/>
  <c r="E1873" i="4"/>
  <c r="D1873" i="4"/>
  <c r="C1873" i="4"/>
  <c r="H1872" i="4"/>
  <c r="G1872" i="4"/>
  <c r="F1872" i="4"/>
  <c r="E1872" i="4"/>
  <c r="D1872" i="4"/>
  <c r="C1872" i="4"/>
  <c r="H1871" i="4"/>
  <c r="G1871" i="4"/>
  <c r="F1871" i="4"/>
  <c r="E1871" i="4"/>
  <c r="D1871" i="4"/>
  <c r="C1871" i="4"/>
  <c r="H1870" i="4"/>
  <c r="G1870" i="4"/>
  <c r="F1870" i="4"/>
  <c r="E1870" i="4"/>
  <c r="D1870" i="4"/>
  <c r="C1870" i="4"/>
  <c r="H1869" i="4"/>
  <c r="G1869" i="4"/>
  <c r="F1869" i="4"/>
  <c r="E1869" i="4"/>
  <c r="D1869" i="4"/>
  <c r="C1869" i="4"/>
  <c r="H1868" i="4"/>
  <c r="G1868" i="4"/>
  <c r="F1868" i="4"/>
  <c r="E1868" i="4"/>
  <c r="D1868" i="4"/>
  <c r="C1868" i="4"/>
  <c r="H1867" i="4"/>
  <c r="G1867" i="4"/>
  <c r="F1867" i="4"/>
  <c r="E1867" i="4"/>
  <c r="D1867" i="4"/>
  <c r="C1867" i="4"/>
  <c r="H1866" i="4"/>
  <c r="G1866" i="4"/>
  <c r="F1866" i="4"/>
  <c r="E1866" i="4"/>
  <c r="D1866" i="4"/>
  <c r="C1866" i="4"/>
  <c r="H1865" i="4"/>
  <c r="G1865" i="4"/>
  <c r="F1865" i="4"/>
  <c r="E1865" i="4"/>
  <c r="D1865" i="4"/>
  <c r="C1865" i="4"/>
  <c r="H1864" i="4"/>
  <c r="G1864" i="4"/>
  <c r="F1864" i="4"/>
  <c r="E1864" i="4"/>
  <c r="D1864" i="4"/>
  <c r="C1864" i="4"/>
  <c r="H1863" i="4"/>
  <c r="G1863" i="4"/>
  <c r="F1863" i="4"/>
  <c r="E1863" i="4"/>
  <c r="D1863" i="4"/>
  <c r="C1863" i="4"/>
  <c r="H1862" i="4"/>
  <c r="G1862" i="4"/>
  <c r="F1862" i="4"/>
  <c r="E1862" i="4"/>
  <c r="D1862" i="4"/>
  <c r="C1862" i="4"/>
  <c r="H1861" i="4"/>
  <c r="G1861" i="4"/>
  <c r="F1861" i="4"/>
  <c r="E1861" i="4"/>
  <c r="D1861" i="4"/>
  <c r="C1861" i="4"/>
  <c r="H1860" i="4"/>
  <c r="G1860" i="4"/>
  <c r="F1860" i="4"/>
  <c r="E1860" i="4"/>
  <c r="D1860" i="4"/>
  <c r="C1860" i="4"/>
  <c r="H1859" i="4"/>
  <c r="G1859" i="4"/>
  <c r="F1859" i="4"/>
  <c r="E1859" i="4"/>
  <c r="D1859" i="4"/>
  <c r="C1859" i="4"/>
  <c r="H1858" i="4"/>
  <c r="G1858" i="4"/>
  <c r="F1858" i="4"/>
  <c r="E1858" i="4"/>
  <c r="D1858" i="4"/>
  <c r="C1858" i="4"/>
  <c r="H1857" i="4"/>
  <c r="G1857" i="4"/>
  <c r="F1857" i="4"/>
  <c r="E1857" i="4"/>
  <c r="D1857" i="4"/>
  <c r="C1857" i="4"/>
  <c r="H1856" i="4"/>
  <c r="G1856" i="4"/>
  <c r="F1856" i="4"/>
  <c r="E1856" i="4"/>
  <c r="D1856" i="4"/>
  <c r="C1856" i="4"/>
  <c r="H1855" i="4"/>
  <c r="G1855" i="4"/>
  <c r="F1855" i="4"/>
  <c r="E1855" i="4"/>
  <c r="D1855" i="4"/>
  <c r="C1855" i="4"/>
  <c r="H1854" i="4"/>
  <c r="G1854" i="4"/>
  <c r="F1854" i="4"/>
  <c r="E1854" i="4"/>
  <c r="D1854" i="4"/>
  <c r="C1854" i="4"/>
  <c r="H1853" i="4"/>
  <c r="G1853" i="4"/>
  <c r="F1853" i="4"/>
  <c r="E1853" i="4"/>
  <c r="D1853" i="4"/>
  <c r="C1853" i="4"/>
  <c r="H1852" i="4"/>
  <c r="G1852" i="4"/>
  <c r="F1852" i="4"/>
  <c r="E1852" i="4"/>
  <c r="D1852" i="4"/>
  <c r="C1852" i="4"/>
  <c r="H1851" i="4"/>
  <c r="G1851" i="4"/>
  <c r="F1851" i="4"/>
  <c r="E1851" i="4"/>
  <c r="D1851" i="4"/>
  <c r="C1851" i="4"/>
  <c r="H1850" i="4"/>
  <c r="G1850" i="4"/>
  <c r="F1850" i="4"/>
  <c r="E1850" i="4"/>
  <c r="D1850" i="4"/>
  <c r="C1850" i="4"/>
  <c r="H1849" i="4"/>
  <c r="G1849" i="4"/>
  <c r="F1849" i="4"/>
  <c r="E1849" i="4"/>
  <c r="D1849" i="4"/>
  <c r="C1849" i="4"/>
  <c r="H1848" i="4"/>
  <c r="G1848" i="4"/>
  <c r="F1848" i="4"/>
  <c r="E1848" i="4"/>
  <c r="D1848" i="4"/>
  <c r="C1848" i="4"/>
  <c r="H1847" i="4"/>
  <c r="G1847" i="4"/>
  <c r="F1847" i="4"/>
  <c r="E1847" i="4"/>
  <c r="D1847" i="4"/>
  <c r="C1847" i="4"/>
  <c r="H1846" i="4"/>
  <c r="G1846" i="4"/>
  <c r="F1846" i="4"/>
  <c r="E1846" i="4"/>
  <c r="D1846" i="4"/>
  <c r="C1846" i="4"/>
  <c r="H1845" i="4"/>
  <c r="G1845" i="4"/>
  <c r="F1845" i="4"/>
  <c r="E1845" i="4"/>
  <c r="D1845" i="4"/>
  <c r="C1845" i="4"/>
  <c r="H1844" i="4"/>
  <c r="G1844" i="4"/>
  <c r="F1844" i="4"/>
  <c r="E1844" i="4"/>
  <c r="D1844" i="4"/>
  <c r="C1844" i="4"/>
  <c r="H1843" i="4"/>
  <c r="G1843" i="4"/>
  <c r="F1843" i="4"/>
  <c r="E1843" i="4"/>
  <c r="D1843" i="4"/>
  <c r="C1843" i="4"/>
  <c r="H1842" i="4"/>
  <c r="G1842" i="4"/>
  <c r="F1842" i="4"/>
  <c r="E1842" i="4"/>
  <c r="D1842" i="4"/>
  <c r="C1842" i="4"/>
  <c r="H1841" i="4"/>
  <c r="G1841" i="4"/>
  <c r="F1841" i="4"/>
  <c r="E1841" i="4"/>
  <c r="D1841" i="4"/>
  <c r="C1841" i="4"/>
  <c r="H1840" i="4"/>
  <c r="G1840" i="4"/>
  <c r="F1840" i="4"/>
  <c r="E1840" i="4"/>
  <c r="D1840" i="4"/>
  <c r="C1840" i="4"/>
  <c r="H1839" i="4"/>
  <c r="G1839" i="4"/>
  <c r="F1839" i="4"/>
  <c r="E1839" i="4"/>
  <c r="D1839" i="4"/>
  <c r="C1839" i="4"/>
  <c r="H1838" i="4"/>
  <c r="G1838" i="4"/>
  <c r="F1838" i="4"/>
  <c r="E1838" i="4"/>
  <c r="D1838" i="4"/>
  <c r="C1838" i="4"/>
  <c r="H1837" i="4"/>
  <c r="G1837" i="4"/>
  <c r="F1837" i="4"/>
  <c r="E1837" i="4"/>
  <c r="D1837" i="4"/>
  <c r="C1837" i="4"/>
  <c r="H1836" i="4"/>
  <c r="G1836" i="4"/>
  <c r="F1836" i="4"/>
  <c r="E1836" i="4"/>
  <c r="D1836" i="4"/>
  <c r="C1836" i="4"/>
  <c r="H1835" i="4"/>
  <c r="G1835" i="4"/>
  <c r="F1835" i="4"/>
  <c r="E1835" i="4"/>
  <c r="D1835" i="4"/>
  <c r="C1835" i="4"/>
  <c r="H1834" i="4"/>
  <c r="G1834" i="4"/>
  <c r="F1834" i="4"/>
  <c r="E1834" i="4"/>
  <c r="D1834" i="4"/>
  <c r="C1834" i="4"/>
  <c r="H1833" i="4"/>
  <c r="G1833" i="4"/>
  <c r="F1833" i="4"/>
  <c r="E1833" i="4"/>
  <c r="D1833" i="4"/>
  <c r="C1833" i="4"/>
  <c r="H1832" i="4"/>
  <c r="G1832" i="4"/>
  <c r="F1832" i="4"/>
  <c r="E1832" i="4"/>
  <c r="D1832" i="4"/>
  <c r="C1832" i="4"/>
  <c r="H1831" i="4"/>
  <c r="G1831" i="4"/>
  <c r="F1831" i="4"/>
  <c r="E1831" i="4"/>
  <c r="D1831" i="4"/>
  <c r="C1831" i="4"/>
  <c r="H1830" i="4"/>
  <c r="G1830" i="4"/>
  <c r="F1830" i="4"/>
  <c r="E1830" i="4"/>
  <c r="D1830" i="4"/>
  <c r="C1830" i="4"/>
  <c r="H1829" i="4"/>
  <c r="G1829" i="4"/>
  <c r="F1829" i="4"/>
  <c r="E1829" i="4"/>
  <c r="D1829" i="4"/>
  <c r="C1829" i="4"/>
  <c r="H1828" i="4"/>
  <c r="G1828" i="4"/>
  <c r="F1828" i="4"/>
  <c r="E1828" i="4"/>
  <c r="D1828" i="4"/>
  <c r="C1828" i="4"/>
  <c r="H1827" i="4"/>
  <c r="G1827" i="4"/>
  <c r="F1827" i="4"/>
  <c r="E1827" i="4"/>
  <c r="D1827" i="4"/>
  <c r="C1827" i="4"/>
  <c r="H1826" i="4"/>
  <c r="G1826" i="4"/>
  <c r="F1826" i="4"/>
  <c r="E1826" i="4"/>
  <c r="D1826" i="4"/>
  <c r="C1826" i="4"/>
  <c r="H1825" i="4"/>
  <c r="G1825" i="4"/>
  <c r="F1825" i="4"/>
  <c r="E1825" i="4"/>
  <c r="D1825" i="4"/>
  <c r="C1825" i="4"/>
  <c r="H1824" i="4"/>
  <c r="G1824" i="4"/>
  <c r="F1824" i="4"/>
  <c r="E1824" i="4"/>
  <c r="D1824" i="4"/>
  <c r="C1824" i="4"/>
  <c r="H1823" i="4"/>
  <c r="G1823" i="4"/>
  <c r="F1823" i="4"/>
  <c r="E1823" i="4"/>
  <c r="D1823" i="4"/>
  <c r="C1823" i="4"/>
  <c r="H1822" i="4"/>
  <c r="G1822" i="4"/>
  <c r="F1822" i="4"/>
  <c r="E1822" i="4"/>
  <c r="D1822" i="4"/>
  <c r="C1822" i="4"/>
  <c r="H1821" i="4"/>
  <c r="G1821" i="4"/>
  <c r="F1821" i="4"/>
  <c r="E1821" i="4"/>
  <c r="D1821" i="4"/>
  <c r="C1821" i="4"/>
  <c r="H1820" i="4"/>
  <c r="G1820" i="4"/>
  <c r="F1820" i="4"/>
  <c r="E1820" i="4"/>
  <c r="D1820" i="4"/>
  <c r="C1820" i="4"/>
  <c r="H1819" i="4"/>
  <c r="G1819" i="4"/>
  <c r="F1819" i="4"/>
  <c r="E1819" i="4"/>
  <c r="D1819" i="4"/>
  <c r="C1819" i="4"/>
  <c r="H1818" i="4"/>
  <c r="G1818" i="4"/>
  <c r="F1818" i="4"/>
  <c r="E1818" i="4"/>
  <c r="D1818" i="4"/>
  <c r="C1818" i="4"/>
  <c r="H1817" i="4"/>
  <c r="G1817" i="4"/>
  <c r="F1817" i="4"/>
  <c r="E1817" i="4"/>
  <c r="D1817" i="4"/>
  <c r="C1817" i="4"/>
  <c r="H1816" i="4"/>
  <c r="G1816" i="4"/>
  <c r="F1816" i="4"/>
  <c r="E1816" i="4"/>
  <c r="D1816" i="4"/>
  <c r="C1816" i="4"/>
  <c r="H1815" i="4"/>
  <c r="G1815" i="4"/>
  <c r="F1815" i="4"/>
  <c r="E1815" i="4"/>
  <c r="D1815" i="4"/>
  <c r="C1815" i="4"/>
  <c r="H1814" i="4"/>
  <c r="G1814" i="4"/>
  <c r="F1814" i="4"/>
  <c r="E1814" i="4"/>
  <c r="D1814" i="4"/>
  <c r="C1814" i="4"/>
  <c r="H1813" i="4"/>
  <c r="G1813" i="4"/>
  <c r="F1813" i="4"/>
  <c r="E1813" i="4"/>
  <c r="D1813" i="4"/>
  <c r="C1813" i="4"/>
  <c r="H1812" i="4"/>
  <c r="G1812" i="4"/>
  <c r="F1812" i="4"/>
  <c r="E1812" i="4"/>
  <c r="D1812" i="4"/>
  <c r="C1812" i="4"/>
  <c r="H1811" i="4"/>
  <c r="G1811" i="4"/>
  <c r="F1811" i="4"/>
  <c r="E1811" i="4"/>
  <c r="D1811" i="4"/>
  <c r="C1811" i="4"/>
  <c r="H1810" i="4"/>
  <c r="G1810" i="4"/>
  <c r="F1810" i="4"/>
  <c r="E1810" i="4"/>
  <c r="D1810" i="4"/>
  <c r="C1810" i="4"/>
  <c r="H1809" i="4"/>
  <c r="G1809" i="4"/>
  <c r="F1809" i="4"/>
  <c r="E1809" i="4"/>
  <c r="D1809" i="4"/>
  <c r="C1809" i="4"/>
  <c r="H1808" i="4"/>
  <c r="G1808" i="4"/>
  <c r="F1808" i="4"/>
  <c r="E1808" i="4"/>
  <c r="D1808" i="4"/>
  <c r="C1808" i="4"/>
  <c r="H1807" i="4"/>
  <c r="G1807" i="4"/>
  <c r="F1807" i="4"/>
  <c r="E1807" i="4"/>
  <c r="D1807" i="4"/>
  <c r="C1807" i="4"/>
  <c r="H1806" i="4"/>
  <c r="G1806" i="4"/>
  <c r="F1806" i="4"/>
  <c r="E1806" i="4"/>
  <c r="D1806" i="4"/>
  <c r="C1806" i="4"/>
  <c r="H1805" i="4"/>
  <c r="G1805" i="4"/>
  <c r="F1805" i="4"/>
  <c r="E1805" i="4"/>
  <c r="D1805" i="4"/>
  <c r="C1805" i="4"/>
  <c r="H1804" i="4"/>
  <c r="G1804" i="4"/>
  <c r="F1804" i="4"/>
  <c r="E1804" i="4"/>
  <c r="D1804" i="4"/>
  <c r="C1804" i="4"/>
  <c r="H1803" i="4"/>
  <c r="G1803" i="4"/>
  <c r="F1803" i="4"/>
  <c r="E1803" i="4"/>
  <c r="D1803" i="4"/>
  <c r="C1803" i="4"/>
  <c r="H1802" i="4"/>
  <c r="G1802" i="4"/>
  <c r="F1802" i="4"/>
  <c r="E1802" i="4"/>
  <c r="D1802" i="4"/>
  <c r="C1802" i="4"/>
  <c r="H1801" i="4"/>
  <c r="G1801" i="4"/>
  <c r="F1801" i="4"/>
  <c r="E1801" i="4"/>
  <c r="D1801" i="4"/>
  <c r="C1801" i="4"/>
  <c r="H1800" i="4"/>
  <c r="G1800" i="4"/>
  <c r="F1800" i="4"/>
  <c r="E1800" i="4"/>
  <c r="D1800" i="4"/>
  <c r="C1800" i="4"/>
  <c r="H1799" i="4"/>
  <c r="G1799" i="4"/>
  <c r="F1799" i="4"/>
  <c r="E1799" i="4"/>
  <c r="D1799" i="4"/>
  <c r="C1799" i="4"/>
  <c r="H1798" i="4"/>
  <c r="G1798" i="4"/>
  <c r="F1798" i="4"/>
  <c r="E1798" i="4"/>
  <c r="D1798" i="4"/>
  <c r="C1798" i="4"/>
  <c r="H1797" i="4"/>
  <c r="G1797" i="4"/>
  <c r="F1797" i="4"/>
  <c r="E1797" i="4"/>
  <c r="D1797" i="4"/>
  <c r="C1797" i="4"/>
  <c r="H1796" i="4"/>
  <c r="G1796" i="4"/>
  <c r="F1796" i="4"/>
  <c r="E1796" i="4"/>
  <c r="D1796" i="4"/>
  <c r="C1796" i="4"/>
  <c r="H1795" i="4"/>
  <c r="G1795" i="4"/>
  <c r="F1795" i="4"/>
  <c r="E1795" i="4"/>
  <c r="D1795" i="4"/>
  <c r="C1795" i="4"/>
  <c r="H1794" i="4"/>
  <c r="G1794" i="4"/>
  <c r="F1794" i="4"/>
  <c r="E1794" i="4"/>
  <c r="D1794" i="4"/>
  <c r="C1794" i="4"/>
  <c r="H1793" i="4"/>
  <c r="G1793" i="4"/>
  <c r="F1793" i="4"/>
  <c r="E1793" i="4"/>
  <c r="D1793" i="4"/>
  <c r="C1793" i="4"/>
  <c r="H1792" i="4"/>
  <c r="G1792" i="4"/>
  <c r="F1792" i="4"/>
  <c r="E1792" i="4"/>
  <c r="D1792" i="4"/>
  <c r="C1792" i="4"/>
  <c r="H1791" i="4"/>
  <c r="G1791" i="4"/>
  <c r="F1791" i="4"/>
  <c r="E1791" i="4"/>
  <c r="D1791" i="4"/>
  <c r="C1791" i="4"/>
  <c r="H1790" i="4"/>
  <c r="G1790" i="4"/>
  <c r="F1790" i="4"/>
  <c r="E1790" i="4"/>
  <c r="D1790" i="4"/>
  <c r="C1790" i="4"/>
  <c r="H1789" i="4"/>
  <c r="G1789" i="4"/>
  <c r="F1789" i="4"/>
  <c r="E1789" i="4"/>
  <c r="D1789" i="4"/>
  <c r="C1789" i="4"/>
  <c r="H1788" i="4"/>
  <c r="G1788" i="4"/>
  <c r="F1788" i="4"/>
  <c r="E1788" i="4"/>
  <c r="D1788" i="4"/>
  <c r="C1788" i="4"/>
  <c r="H1787" i="4"/>
  <c r="G1787" i="4"/>
  <c r="F1787" i="4"/>
  <c r="E1787" i="4"/>
  <c r="D1787" i="4"/>
  <c r="C1787" i="4"/>
  <c r="H1786" i="4"/>
  <c r="G1786" i="4"/>
  <c r="F1786" i="4"/>
  <c r="E1786" i="4"/>
  <c r="D1786" i="4"/>
  <c r="C1786" i="4"/>
  <c r="H1785" i="4"/>
  <c r="G1785" i="4"/>
  <c r="F1785" i="4"/>
  <c r="E1785" i="4"/>
  <c r="D1785" i="4"/>
  <c r="C1785" i="4"/>
  <c r="H1784" i="4"/>
  <c r="G1784" i="4"/>
  <c r="F1784" i="4"/>
  <c r="E1784" i="4"/>
  <c r="D1784" i="4"/>
  <c r="C1784" i="4"/>
  <c r="H1783" i="4"/>
  <c r="G1783" i="4"/>
  <c r="F1783" i="4"/>
  <c r="E1783" i="4"/>
  <c r="D1783" i="4"/>
  <c r="C1783" i="4"/>
  <c r="H1782" i="4"/>
  <c r="G1782" i="4"/>
  <c r="F1782" i="4"/>
  <c r="E1782" i="4"/>
  <c r="D1782" i="4"/>
  <c r="C1782" i="4"/>
  <c r="H1781" i="4"/>
  <c r="G1781" i="4"/>
  <c r="F1781" i="4"/>
  <c r="E1781" i="4"/>
  <c r="D1781" i="4"/>
  <c r="C1781" i="4"/>
  <c r="H1780" i="4"/>
  <c r="G1780" i="4"/>
  <c r="F1780" i="4"/>
  <c r="E1780" i="4"/>
  <c r="D1780" i="4"/>
  <c r="C1780" i="4"/>
  <c r="H1779" i="4"/>
  <c r="G1779" i="4"/>
  <c r="F1779" i="4"/>
  <c r="E1779" i="4"/>
  <c r="D1779" i="4"/>
  <c r="C1779" i="4"/>
  <c r="H1778" i="4"/>
  <c r="G1778" i="4"/>
  <c r="F1778" i="4"/>
  <c r="E1778" i="4"/>
  <c r="D1778" i="4"/>
  <c r="C1778" i="4"/>
  <c r="H1777" i="4"/>
  <c r="G1777" i="4"/>
  <c r="F1777" i="4"/>
  <c r="E1777" i="4"/>
  <c r="D1777" i="4"/>
  <c r="C1777" i="4"/>
  <c r="H1776" i="4"/>
  <c r="G1776" i="4"/>
  <c r="F1776" i="4"/>
  <c r="E1776" i="4"/>
  <c r="D1776" i="4"/>
  <c r="C1776" i="4"/>
  <c r="H1775" i="4"/>
  <c r="G1775" i="4"/>
  <c r="F1775" i="4"/>
  <c r="E1775" i="4"/>
  <c r="D1775" i="4"/>
  <c r="C1775" i="4"/>
  <c r="H1774" i="4"/>
  <c r="G1774" i="4"/>
  <c r="F1774" i="4"/>
  <c r="E1774" i="4"/>
  <c r="D1774" i="4"/>
  <c r="C1774" i="4"/>
  <c r="H1773" i="4"/>
  <c r="G1773" i="4"/>
  <c r="F1773" i="4"/>
  <c r="E1773" i="4"/>
  <c r="D1773" i="4"/>
  <c r="C1773" i="4"/>
  <c r="H1772" i="4"/>
  <c r="G1772" i="4"/>
  <c r="F1772" i="4"/>
  <c r="E1772" i="4"/>
  <c r="D1772" i="4"/>
  <c r="C1772" i="4"/>
  <c r="H1771" i="4"/>
  <c r="G1771" i="4"/>
  <c r="F1771" i="4"/>
  <c r="E1771" i="4"/>
  <c r="D1771" i="4"/>
  <c r="C1771" i="4"/>
  <c r="H1770" i="4"/>
  <c r="G1770" i="4"/>
  <c r="F1770" i="4"/>
  <c r="E1770" i="4"/>
  <c r="D1770" i="4"/>
  <c r="C1770" i="4"/>
  <c r="H1769" i="4"/>
  <c r="G1769" i="4"/>
  <c r="F1769" i="4"/>
  <c r="E1769" i="4"/>
  <c r="D1769" i="4"/>
  <c r="C1769" i="4"/>
  <c r="H1768" i="4"/>
  <c r="G1768" i="4"/>
  <c r="F1768" i="4"/>
  <c r="E1768" i="4"/>
  <c r="D1768" i="4"/>
  <c r="C1768" i="4"/>
  <c r="H1767" i="4"/>
  <c r="G1767" i="4"/>
  <c r="F1767" i="4"/>
  <c r="E1767" i="4"/>
  <c r="D1767" i="4"/>
  <c r="C1767" i="4"/>
  <c r="H1766" i="4"/>
  <c r="G1766" i="4"/>
  <c r="F1766" i="4"/>
  <c r="E1766" i="4"/>
  <c r="D1766" i="4"/>
  <c r="C1766" i="4"/>
  <c r="H1765" i="4"/>
  <c r="G1765" i="4"/>
  <c r="F1765" i="4"/>
  <c r="E1765" i="4"/>
  <c r="D1765" i="4"/>
  <c r="C1765" i="4"/>
  <c r="H1764" i="4"/>
  <c r="G1764" i="4"/>
  <c r="F1764" i="4"/>
  <c r="E1764" i="4"/>
  <c r="D1764" i="4"/>
  <c r="C1764" i="4"/>
  <c r="H1763" i="4"/>
  <c r="G1763" i="4"/>
  <c r="F1763" i="4"/>
  <c r="E1763" i="4"/>
  <c r="D1763" i="4"/>
  <c r="C1763" i="4"/>
  <c r="H1762" i="4"/>
  <c r="G1762" i="4"/>
  <c r="F1762" i="4"/>
  <c r="E1762" i="4"/>
  <c r="D1762" i="4"/>
  <c r="C1762" i="4"/>
  <c r="H1761" i="4"/>
  <c r="G1761" i="4"/>
  <c r="F1761" i="4"/>
  <c r="E1761" i="4"/>
  <c r="D1761" i="4"/>
  <c r="C1761" i="4"/>
  <c r="H1760" i="4"/>
  <c r="G1760" i="4"/>
  <c r="F1760" i="4"/>
  <c r="E1760" i="4"/>
  <c r="D1760" i="4"/>
  <c r="C1760" i="4"/>
  <c r="H1759" i="4"/>
  <c r="G1759" i="4"/>
  <c r="F1759" i="4"/>
  <c r="E1759" i="4"/>
  <c r="D1759" i="4"/>
  <c r="C1759" i="4"/>
  <c r="H1758" i="4"/>
  <c r="G1758" i="4"/>
  <c r="F1758" i="4"/>
  <c r="E1758" i="4"/>
  <c r="D1758" i="4"/>
  <c r="C1758" i="4"/>
  <c r="H1757" i="4"/>
  <c r="G1757" i="4"/>
  <c r="F1757" i="4"/>
  <c r="E1757" i="4"/>
  <c r="D1757" i="4"/>
  <c r="C1757" i="4"/>
  <c r="H1756" i="4"/>
  <c r="G1756" i="4"/>
  <c r="F1756" i="4"/>
  <c r="E1756" i="4"/>
  <c r="D1756" i="4"/>
  <c r="C1756" i="4"/>
  <c r="H1755" i="4"/>
  <c r="G1755" i="4"/>
  <c r="F1755" i="4"/>
  <c r="E1755" i="4"/>
  <c r="D1755" i="4"/>
  <c r="C1755" i="4"/>
  <c r="H1754" i="4"/>
  <c r="G1754" i="4"/>
  <c r="F1754" i="4"/>
  <c r="E1754" i="4"/>
  <c r="D1754" i="4"/>
  <c r="C1754" i="4"/>
  <c r="H1753" i="4"/>
  <c r="G1753" i="4"/>
  <c r="F1753" i="4"/>
  <c r="E1753" i="4"/>
  <c r="D1753" i="4"/>
  <c r="C1753" i="4"/>
  <c r="H1752" i="4"/>
  <c r="G1752" i="4"/>
  <c r="F1752" i="4"/>
  <c r="E1752" i="4"/>
  <c r="D1752" i="4"/>
  <c r="C1752" i="4"/>
  <c r="H1751" i="4"/>
  <c r="G1751" i="4"/>
  <c r="F1751" i="4"/>
  <c r="E1751" i="4"/>
  <c r="D1751" i="4"/>
  <c r="C1751" i="4"/>
  <c r="H1750" i="4"/>
  <c r="G1750" i="4"/>
  <c r="F1750" i="4"/>
  <c r="E1750" i="4"/>
  <c r="D1750" i="4"/>
  <c r="C1750" i="4"/>
  <c r="H1749" i="4"/>
  <c r="G1749" i="4"/>
  <c r="F1749" i="4"/>
  <c r="E1749" i="4"/>
  <c r="D1749" i="4"/>
  <c r="C1749" i="4"/>
  <c r="H1748" i="4"/>
  <c r="G1748" i="4"/>
  <c r="F1748" i="4"/>
  <c r="E1748" i="4"/>
  <c r="D1748" i="4"/>
  <c r="C1748" i="4"/>
  <c r="H1747" i="4"/>
  <c r="G1747" i="4"/>
  <c r="F1747" i="4"/>
  <c r="E1747" i="4"/>
  <c r="D1747" i="4"/>
  <c r="C1747" i="4"/>
  <c r="H1746" i="4"/>
  <c r="G1746" i="4"/>
  <c r="F1746" i="4"/>
  <c r="E1746" i="4"/>
  <c r="D1746" i="4"/>
  <c r="C1746" i="4"/>
  <c r="H1745" i="4"/>
  <c r="G1745" i="4"/>
  <c r="F1745" i="4"/>
  <c r="E1745" i="4"/>
  <c r="D1745" i="4"/>
  <c r="C1745" i="4"/>
  <c r="H1744" i="4"/>
  <c r="G1744" i="4"/>
  <c r="F1744" i="4"/>
  <c r="E1744" i="4"/>
  <c r="D1744" i="4"/>
  <c r="C1744" i="4"/>
  <c r="H1743" i="4"/>
  <c r="G1743" i="4"/>
  <c r="F1743" i="4"/>
  <c r="E1743" i="4"/>
  <c r="D1743" i="4"/>
  <c r="C1743" i="4"/>
  <c r="H1742" i="4"/>
  <c r="G1742" i="4"/>
  <c r="F1742" i="4"/>
  <c r="E1742" i="4"/>
  <c r="D1742" i="4"/>
  <c r="C1742" i="4"/>
  <c r="H1741" i="4"/>
  <c r="G1741" i="4"/>
  <c r="F1741" i="4"/>
  <c r="E1741" i="4"/>
  <c r="D1741" i="4"/>
  <c r="C1741" i="4"/>
  <c r="H1740" i="4"/>
  <c r="G1740" i="4"/>
  <c r="F1740" i="4"/>
  <c r="E1740" i="4"/>
  <c r="D1740" i="4"/>
  <c r="C1740" i="4"/>
  <c r="H1739" i="4"/>
  <c r="G1739" i="4"/>
  <c r="F1739" i="4"/>
  <c r="E1739" i="4"/>
  <c r="D1739" i="4"/>
  <c r="C1739" i="4"/>
  <c r="H1738" i="4"/>
  <c r="G1738" i="4"/>
  <c r="F1738" i="4"/>
  <c r="E1738" i="4"/>
  <c r="D1738" i="4"/>
  <c r="C1738" i="4"/>
  <c r="H1737" i="4"/>
  <c r="G1737" i="4"/>
  <c r="F1737" i="4"/>
  <c r="E1737" i="4"/>
  <c r="D1737" i="4"/>
  <c r="C1737" i="4"/>
  <c r="H1736" i="4"/>
  <c r="G1736" i="4"/>
  <c r="F1736" i="4"/>
  <c r="E1736" i="4"/>
  <c r="D1736" i="4"/>
  <c r="C1736" i="4"/>
  <c r="H1735" i="4"/>
  <c r="G1735" i="4"/>
  <c r="F1735" i="4"/>
  <c r="E1735" i="4"/>
  <c r="D1735" i="4"/>
  <c r="C1735" i="4"/>
  <c r="H1734" i="4"/>
  <c r="G1734" i="4"/>
  <c r="F1734" i="4"/>
  <c r="E1734" i="4"/>
  <c r="D1734" i="4"/>
  <c r="C1734" i="4"/>
  <c r="H1733" i="4"/>
  <c r="G1733" i="4"/>
  <c r="F1733" i="4"/>
  <c r="E1733" i="4"/>
  <c r="D1733" i="4"/>
  <c r="C1733" i="4"/>
  <c r="H1732" i="4"/>
  <c r="G1732" i="4"/>
  <c r="F1732" i="4"/>
  <c r="E1732" i="4"/>
  <c r="D1732" i="4"/>
  <c r="C1732" i="4"/>
  <c r="H1731" i="4"/>
  <c r="G1731" i="4"/>
  <c r="F1731" i="4"/>
  <c r="E1731" i="4"/>
  <c r="D1731" i="4"/>
  <c r="C1731" i="4"/>
  <c r="H1730" i="4"/>
  <c r="G1730" i="4"/>
  <c r="F1730" i="4"/>
  <c r="E1730" i="4"/>
  <c r="D1730" i="4"/>
  <c r="C1730" i="4"/>
  <c r="H1729" i="4"/>
  <c r="G1729" i="4"/>
  <c r="F1729" i="4"/>
  <c r="E1729" i="4"/>
  <c r="D1729" i="4"/>
  <c r="C1729" i="4"/>
  <c r="H1728" i="4"/>
  <c r="G1728" i="4"/>
  <c r="F1728" i="4"/>
  <c r="E1728" i="4"/>
  <c r="D1728" i="4"/>
  <c r="C1728" i="4"/>
  <c r="H1727" i="4"/>
  <c r="G1727" i="4"/>
  <c r="F1727" i="4"/>
  <c r="E1727" i="4"/>
  <c r="D1727" i="4"/>
  <c r="C1727" i="4"/>
  <c r="H1726" i="4"/>
  <c r="G1726" i="4"/>
  <c r="F1726" i="4"/>
  <c r="E1726" i="4"/>
  <c r="D1726" i="4"/>
  <c r="C1726" i="4"/>
  <c r="H1725" i="4"/>
  <c r="G1725" i="4"/>
  <c r="F1725" i="4"/>
  <c r="E1725" i="4"/>
  <c r="D1725" i="4"/>
  <c r="C1725" i="4"/>
  <c r="H1724" i="4"/>
  <c r="G1724" i="4"/>
  <c r="F1724" i="4"/>
  <c r="E1724" i="4"/>
  <c r="D1724" i="4"/>
  <c r="C1724" i="4"/>
  <c r="H1723" i="4"/>
  <c r="G1723" i="4"/>
  <c r="F1723" i="4"/>
  <c r="E1723" i="4"/>
  <c r="D1723" i="4"/>
  <c r="C1723" i="4"/>
  <c r="H1722" i="4"/>
  <c r="G1722" i="4"/>
  <c r="F1722" i="4"/>
  <c r="E1722" i="4"/>
  <c r="D1722" i="4"/>
  <c r="C1722" i="4"/>
  <c r="H1721" i="4"/>
  <c r="G1721" i="4"/>
  <c r="F1721" i="4"/>
  <c r="E1721" i="4"/>
  <c r="D1721" i="4"/>
  <c r="C1721" i="4"/>
  <c r="H1720" i="4"/>
  <c r="G1720" i="4"/>
  <c r="F1720" i="4"/>
  <c r="E1720" i="4"/>
  <c r="D1720" i="4"/>
  <c r="C1720" i="4"/>
  <c r="H1719" i="4"/>
  <c r="G1719" i="4"/>
  <c r="F1719" i="4"/>
  <c r="E1719" i="4"/>
  <c r="D1719" i="4"/>
  <c r="C1719" i="4"/>
  <c r="H1718" i="4"/>
  <c r="G1718" i="4"/>
  <c r="F1718" i="4"/>
  <c r="E1718" i="4"/>
  <c r="D1718" i="4"/>
  <c r="C1718" i="4"/>
  <c r="H1717" i="4"/>
  <c r="G1717" i="4"/>
  <c r="F1717" i="4"/>
  <c r="E1717" i="4"/>
  <c r="D1717" i="4"/>
  <c r="C1717" i="4"/>
  <c r="H1716" i="4"/>
  <c r="G1716" i="4"/>
  <c r="F1716" i="4"/>
  <c r="E1716" i="4"/>
  <c r="D1716" i="4"/>
  <c r="C1716" i="4"/>
  <c r="H1715" i="4"/>
  <c r="G1715" i="4"/>
  <c r="F1715" i="4"/>
  <c r="E1715" i="4"/>
  <c r="D1715" i="4"/>
  <c r="C1715" i="4"/>
  <c r="H1714" i="4"/>
  <c r="G1714" i="4"/>
  <c r="F1714" i="4"/>
  <c r="E1714" i="4"/>
  <c r="D1714" i="4"/>
  <c r="C1714" i="4"/>
  <c r="H1713" i="4"/>
  <c r="G1713" i="4"/>
  <c r="F1713" i="4"/>
  <c r="E1713" i="4"/>
  <c r="D1713" i="4"/>
  <c r="C1713" i="4"/>
  <c r="H1712" i="4"/>
  <c r="G1712" i="4"/>
  <c r="F1712" i="4"/>
  <c r="E1712" i="4"/>
  <c r="D1712" i="4"/>
  <c r="C1712" i="4"/>
  <c r="H1711" i="4"/>
  <c r="G1711" i="4"/>
  <c r="F1711" i="4"/>
  <c r="E1711" i="4"/>
  <c r="D1711" i="4"/>
  <c r="C1711" i="4"/>
  <c r="H1710" i="4"/>
  <c r="G1710" i="4"/>
  <c r="F1710" i="4"/>
  <c r="E1710" i="4"/>
  <c r="D1710" i="4"/>
  <c r="C1710" i="4"/>
  <c r="H1709" i="4"/>
  <c r="G1709" i="4"/>
  <c r="F1709" i="4"/>
  <c r="E1709" i="4"/>
  <c r="D1709" i="4"/>
  <c r="C1709" i="4"/>
  <c r="H1708" i="4"/>
  <c r="G1708" i="4"/>
  <c r="F1708" i="4"/>
  <c r="E1708" i="4"/>
  <c r="D1708" i="4"/>
  <c r="C1708" i="4"/>
  <c r="H1707" i="4"/>
  <c r="G1707" i="4"/>
  <c r="F1707" i="4"/>
  <c r="E1707" i="4"/>
  <c r="D1707" i="4"/>
  <c r="C1707" i="4"/>
  <c r="H1706" i="4"/>
  <c r="G1706" i="4"/>
  <c r="F1706" i="4"/>
  <c r="E1706" i="4"/>
  <c r="D1706" i="4"/>
  <c r="C1706" i="4"/>
  <c r="H1705" i="4"/>
  <c r="G1705" i="4"/>
  <c r="F1705" i="4"/>
  <c r="E1705" i="4"/>
  <c r="D1705" i="4"/>
  <c r="C1705" i="4"/>
  <c r="H1704" i="4"/>
  <c r="G1704" i="4"/>
  <c r="F1704" i="4"/>
  <c r="E1704" i="4"/>
  <c r="D1704" i="4"/>
  <c r="C1704" i="4"/>
  <c r="H1703" i="4"/>
  <c r="G1703" i="4"/>
  <c r="F1703" i="4"/>
  <c r="E1703" i="4"/>
  <c r="D1703" i="4"/>
  <c r="C1703" i="4"/>
  <c r="H1702" i="4"/>
  <c r="G1702" i="4"/>
  <c r="F1702" i="4"/>
  <c r="E1702" i="4"/>
  <c r="D1702" i="4"/>
  <c r="C1702" i="4"/>
  <c r="H1701" i="4"/>
  <c r="G1701" i="4"/>
  <c r="F1701" i="4"/>
  <c r="E1701" i="4"/>
  <c r="D1701" i="4"/>
  <c r="C1701" i="4"/>
  <c r="H1700" i="4"/>
  <c r="G1700" i="4"/>
  <c r="F1700" i="4"/>
  <c r="E1700" i="4"/>
  <c r="D1700" i="4"/>
  <c r="C1700" i="4"/>
  <c r="H1699" i="4"/>
  <c r="G1699" i="4"/>
  <c r="F1699" i="4"/>
  <c r="E1699" i="4"/>
  <c r="D1699" i="4"/>
  <c r="C1699" i="4"/>
  <c r="H1698" i="4"/>
  <c r="G1698" i="4"/>
  <c r="F1698" i="4"/>
  <c r="E1698" i="4"/>
  <c r="D1698" i="4"/>
  <c r="C1698" i="4"/>
  <c r="H1697" i="4"/>
  <c r="G1697" i="4"/>
  <c r="F1697" i="4"/>
  <c r="E1697" i="4"/>
  <c r="D1697" i="4"/>
  <c r="C1697" i="4"/>
  <c r="H1696" i="4"/>
  <c r="G1696" i="4"/>
  <c r="F1696" i="4"/>
  <c r="E1696" i="4"/>
  <c r="D1696" i="4"/>
  <c r="C1696" i="4"/>
  <c r="H1695" i="4"/>
  <c r="G1695" i="4"/>
  <c r="F1695" i="4"/>
  <c r="E1695" i="4"/>
  <c r="D1695" i="4"/>
  <c r="C1695" i="4"/>
  <c r="H1694" i="4"/>
  <c r="G1694" i="4"/>
  <c r="F1694" i="4"/>
  <c r="E1694" i="4"/>
  <c r="D1694" i="4"/>
  <c r="C1694" i="4"/>
  <c r="H1693" i="4"/>
  <c r="G1693" i="4"/>
  <c r="F1693" i="4"/>
  <c r="E1693" i="4"/>
  <c r="D1693" i="4"/>
  <c r="C1693" i="4"/>
  <c r="H1692" i="4"/>
  <c r="G1692" i="4"/>
  <c r="F1692" i="4"/>
  <c r="E1692" i="4"/>
  <c r="D1692" i="4"/>
  <c r="C1692" i="4"/>
  <c r="H1691" i="4"/>
  <c r="G1691" i="4"/>
  <c r="F1691" i="4"/>
  <c r="E1691" i="4"/>
  <c r="D1691" i="4"/>
  <c r="C1691" i="4"/>
  <c r="H1690" i="4"/>
  <c r="G1690" i="4"/>
  <c r="F1690" i="4"/>
  <c r="E1690" i="4"/>
  <c r="D1690" i="4"/>
  <c r="C1690" i="4"/>
  <c r="H1689" i="4"/>
  <c r="G1689" i="4"/>
  <c r="F1689" i="4"/>
  <c r="E1689" i="4"/>
  <c r="D1689" i="4"/>
  <c r="C1689" i="4"/>
  <c r="H1688" i="4"/>
  <c r="G1688" i="4"/>
  <c r="F1688" i="4"/>
  <c r="E1688" i="4"/>
  <c r="D1688" i="4"/>
  <c r="C1688" i="4"/>
  <c r="H1687" i="4"/>
  <c r="G1687" i="4"/>
  <c r="F1687" i="4"/>
  <c r="E1687" i="4"/>
  <c r="D1687" i="4"/>
  <c r="C1687" i="4"/>
  <c r="H1686" i="4"/>
  <c r="G1686" i="4"/>
  <c r="F1686" i="4"/>
  <c r="E1686" i="4"/>
  <c r="D1686" i="4"/>
  <c r="C1686" i="4"/>
  <c r="H1685" i="4"/>
  <c r="G1685" i="4"/>
  <c r="F1685" i="4"/>
  <c r="E1685" i="4"/>
  <c r="D1685" i="4"/>
  <c r="C1685" i="4"/>
  <c r="H1684" i="4"/>
  <c r="G1684" i="4"/>
  <c r="F1684" i="4"/>
  <c r="E1684" i="4"/>
  <c r="D1684" i="4"/>
  <c r="C1684" i="4"/>
  <c r="H1683" i="4"/>
  <c r="G1683" i="4"/>
  <c r="F1683" i="4"/>
  <c r="E1683" i="4"/>
  <c r="D1683" i="4"/>
  <c r="C1683" i="4"/>
  <c r="H1682" i="4"/>
  <c r="G1682" i="4"/>
  <c r="F1682" i="4"/>
  <c r="E1682" i="4"/>
  <c r="D1682" i="4"/>
  <c r="C1682" i="4"/>
  <c r="H1681" i="4"/>
  <c r="G1681" i="4"/>
  <c r="F1681" i="4"/>
  <c r="E1681" i="4"/>
  <c r="D1681" i="4"/>
  <c r="C1681" i="4"/>
  <c r="H1680" i="4"/>
  <c r="G1680" i="4"/>
  <c r="F1680" i="4"/>
  <c r="E1680" i="4"/>
  <c r="D1680" i="4"/>
  <c r="C1680" i="4"/>
  <c r="H1679" i="4"/>
  <c r="G1679" i="4"/>
  <c r="F1679" i="4"/>
  <c r="E1679" i="4"/>
  <c r="D1679" i="4"/>
  <c r="C1679" i="4"/>
  <c r="H1678" i="4"/>
  <c r="G1678" i="4"/>
  <c r="F1678" i="4"/>
  <c r="E1678" i="4"/>
  <c r="D1678" i="4"/>
  <c r="C1678" i="4"/>
  <c r="H1677" i="4"/>
  <c r="G1677" i="4"/>
  <c r="F1677" i="4"/>
  <c r="E1677" i="4"/>
  <c r="D1677" i="4"/>
  <c r="C1677" i="4"/>
  <c r="H1676" i="4"/>
  <c r="G1676" i="4"/>
  <c r="F1676" i="4"/>
  <c r="E1676" i="4"/>
  <c r="D1676" i="4"/>
  <c r="C1676" i="4"/>
  <c r="H1675" i="4"/>
  <c r="G1675" i="4"/>
  <c r="F1675" i="4"/>
  <c r="E1675" i="4"/>
  <c r="D1675" i="4"/>
  <c r="C1675" i="4"/>
  <c r="H1674" i="4"/>
  <c r="G1674" i="4"/>
  <c r="F1674" i="4"/>
  <c r="E1674" i="4"/>
  <c r="D1674" i="4"/>
  <c r="C1674" i="4"/>
  <c r="H1673" i="4"/>
  <c r="G1673" i="4"/>
  <c r="F1673" i="4"/>
  <c r="E1673" i="4"/>
  <c r="D1673" i="4"/>
  <c r="C1673" i="4"/>
  <c r="H1672" i="4"/>
  <c r="G1672" i="4"/>
  <c r="F1672" i="4"/>
  <c r="E1672" i="4"/>
  <c r="D1672" i="4"/>
  <c r="C1672" i="4"/>
  <c r="H1671" i="4"/>
  <c r="G1671" i="4"/>
  <c r="F1671" i="4"/>
  <c r="E1671" i="4"/>
  <c r="D1671" i="4"/>
  <c r="C1671" i="4"/>
  <c r="H1670" i="4"/>
  <c r="G1670" i="4"/>
  <c r="F1670" i="4"/>
  <c r="E1670" i="4"/>
  <c r="D1670" i="4"/>
  <c r="C1670" i="4"/>
  <c r="H1669" i="4"/>
  <c r="G1669" i="4"/>
  <c r="F1669" i="4"/>
  <c r="E1669" i="4"/>
  <c r="D1669" i="4"/>
  <c r="C1669" i="4"/>
  <c r="H1668" i="4"/>
  <c r="G1668" i="4"/>
  <c r="F1668" i="4"/>
  <c r="E1668" i="4"/>
  <c r="D1668" i="4"/>
  <c r="C1668" i="4"/>
  <c r="H1667" i="4"/>
  <c r="G1667" i="4"/>
  <c r="F1667" i="4"/>
  <c r="E1667" i="4"/>
  <c r="D1667" i="4"/>
  <c r="C1667" i="4"/>
  <c r="H1666" i="4"/>
  <c r="G1666" i="4"/>
  <c r="F1666" i="4"/>
  <c r="E1666" i="4"/>
  <c r="D1666" i="4"/>
  <c r="C1666" i="4"/>
  <c r="H1665" i="4"/>
  <c r="G1665" i="4"/>
  <c r="F1665" i="4"/>
  <c r="E1665" i="4"/>
  <c r="D1665" i="4"/>
  <c r="C1665" i="4"/>
  <c r="H1664" i="4"/>
  <c r="G1664" i="4"/>
  <c r="F1664" i="4"/>
  <c r="E1664" i="4"/>
  <c r="D1664" i="4"/>
  <c r="C1664" i="4"/>
  <c r="H1663" i="4"/>
  <c r="G1663" i="4"/>
  <c r="F1663" i="4"/>
  <c r="E1663" i="4"/>
  <c r="D1663" i="4"/>
  <c r="C1663" i="4"/>
  <c r="H1662" i="4"/>
  <c r="G1662" i="4"/>
  <c r="F1662" i="4"/>
  <c r="E1662" i="4"/>
  <c r="D1662" i="4"/>
  <c r="C1662" i="4"/>
  <c r="H1661" i="4"/>
  <c r="G1661" i="4"/>
  <c r="F1661" i="4"/>
  <c r="E1661" i="4"/>
  <c r="D1661" i="4"/>
  <c r="C1661" i="4"/>
  <c r="H1660" i="4"/>
  <c r="G1660" i="4"/>
  <c r="F1660" i="4"/>
  <c r="E1660" i="4"/>
  <c r="D1660" i="4"/>
  <c r="C1660" i="4"/>
  <c r="H1659" i="4"/>
  <c r="G1659" i="4"/>
  <c r="F1659" i="4"/>
  <c r="E1659" i="4"/>
  <c r="D1659" i="4"/>
  <c r="C1659" i="4"/>
  <c r="H1658" i="4"/>
  <c r="G1658" i="4"/>
  <c r="F1658" i="4"/>
  <c r="E1658" i="4"/>
  <c r="D1658" i="4"/>
  <c r="C1658" i="4"/>
  <c r="H1657" i="4"/>
  <c r="G1657" i="4"/>
  <c r="F1657" i="4"/>
  <c r="E1657" i="4"/>
  <c r="D1657" i="4"/>
  <c r="C1657" i="4"/>
  <c r="H1656" i="4"/>
  <c r="G1656" i="4"/>
  <c r="F1656" i="4"/>
  <c r="E1656" i="4"/>
  <c r="D1656" i="4"/>
  <c r="C1656" i="4"/>
  <c r="H1655" i="4"/>
  <c r="G1655" i="4"/>
  <c r="F1655" i="4"/>
  <c r="E1655" i="4"/>
  <c r="D1655" i="4"/>
  <c r="C1655" i="4"/>
  <c r="H1654" i="4"/>
  <c r="G1654" i="4"/>
  <c r="F1654" i="4"/>
  <c r="E1654" i="4"/>
  <c r="D1654" i="4"/>
  <c r="C1654" i="4"/>
  <c r="H1653" i="4"/>
  <c r="G1653" i="4"/>
  <c r="F1653" i="4"/>
  <c r="E1653" i="4"/>
  <c r="D1653" i="4"/>
  <c r="C1653" i="4"/>
  <c r="H1652" i="4"/>
  <c r="G1652" i="4"/>
  <c r="F1652" i="4"/>
  <c r="E1652" i="4"/>
  <c r="D1652" i="4"/>
  <c r="C1652" i="4"/>
  <c r="H1651" i="4"/>
  <c r="G1651" i="4"/>
  <c r="F1651" i="4"/>
  <c r="E1651" i="4"/>
  <c r="D1651" i="4"/>
  <c r="C1651" i="4"/>
  <c r="H1650" i="4"/>
  <c r="G1650" i="4"/>
  <c r="F1650" i="4"/>
  <c r="E1650" i="4"/>
  <c r="D1650" i="4"/>
  <c r="C1650" i="4"/>
  <c r="H1649" i="4"/>
  <c r="G1649" i="4"/>
  <c r="F1649" i="4"/>
  <c r="E1649" i="4"/>
  <c r="D1649" i="4"/>
  <c r="C1649" i="4"/>
  <c r="H1648" i="4"/>
  <c r="G1648" i="4"/>
  <c r="F1648" i="4"/>
  <c r="E1648" i="4"/>
  <c r="D1648" i="4"/>
  <c r="C1648" i="4"/>
  <c r="H1647" i="4"/>
  <c r="G1647" i="4"/>
  <c r="F1647" i="4"/>
  <c r="E1647" i="4"/>
  <c r="D1647" i="4"/>
  <c r="C1647" i="4"/>
  <c r="H1646" i="4"/>
  <c r="G1646" i="4"/>
  <c r="F1646" i="4"/>
  <c r="E1646" i="4"/>
  <c r="D1646" i="4"/>
  <c r="C1646" i="4"/>
  <c r="H1645" i="4"/>
  <c r="G1645" i="4"/>
  <c r="F1645" i="4"/>
  <c r="E1645" i="4"/>
  <c r="D1645" i="4"/>
  <c r="C1645" i="4"/>
  <c r="H1644" i="4"/>
  <c r="G1644" i="4"/>
  <c r="F1644" i="4"/>
  <c r="E1644" i="4"/>
  <c r="D1644" i="4"/>
  <c r="C1644" i="4"/>
  <c r="H1643" i="4"/>
  <c r="G1643" i="4"/>
  <c r="F1643" i="4"/>
  <c r="E1643" i="4"/>
  <c r="D1643" i="4"/>
  <c r="C1643" i="4"/>
  <c r="H1642" i="4"/>
  <c r="G1642" i="4"/>
  <c r="F1642" i="4"/>
  <c r="E1642" i="4"/>
  <c r="D1642" i="4"/>
  <c r="C1642" i="4"/>
  <c r="H1641" i="4"/>
  <c r="G1641" i="4"/>
  <c r="F1641" i="4"/>
  <c r="E1641" i="4"/>
  <c r="D1641" i="4"/>
  <c r="C1641" i="4"/>
  <c r="H1640" i="4"/>
  <c r="G1640" i="4"/>
  <c r="F1640" i="4"/>
  <c r="E1640" i="4"/>
  <c r="D1640" i="4"/>
  <c r="C1640" i="4"/>
  <c r="H1639" i="4"/>
  <c r="G1639" i="4"/>
  <c r="F1639" i="4"/>
  <c r="E1639" i="4"/>
  <c r="D1639" i="4"/>
  <c r="C1639" i="4"/>
  <c r="H1638" i="4"/>
  <c r="G1638" i="4"/>
  <c r="F1638" i="4"/>
  <c r="E1638" i="4"/>
  <c r="D1638" i="4"/>
  <c r="C1638" i="4"/>
  <c r="H1637" i="4"/>
  <c r="G1637" i="4"/>
  <c r="F1637" i="4"/>
  <c r="E1637" i="4"/>
  <c r="D1637" i="4"/>
  <c r="C1637" i="4"/>
  <c r="H1636" i="4"/>
  <c r="G1636" i="4"/>
  <c r="F1636" i="4"/>
  <c r="E1636" i="4"/>
  <c r="D1636" i="4"/>
  <c r="C1636" i="4"/>
  <c r="H1635" i="4"/>
  <c r="G1635" i="4"/>
  <c r="F1635" i="4"/>
  <c r="E1635" i="4"/>
  <c r="D1635" i="4"/>
  <c r="C1635" i="4"/>
  <c r="H1634" i="4"/>
  <c r="G1634" i="4"/>
  <c r="F1634" i="4"/>
  <c r="E1634" i="4"/>
  <c r="D1634" i="4"/>
  <c r="C1634" i="4"/>
  <c r="H1633" i="4"/>
  <c r="G1633" i="4"/>
  <c r="F1633" i="4"/>
  <c r="E1633" i="4"/>
  <c r="D1633" i="4"/>
  <c r="C1633" i="4"/>
  <c r="H1632" i="4"/>
  <c r="G1632" i="4"/>
  <c r="F1632" i="4"/>
  <c r="E1632" i="4"/>
  <c r="D1632" i="4"/>
  <c r="C1632" i="4"/>
  <c r="H1631" i="4"/>
  <c r="G1631" i="4"/>
  <c r="F1631" i="4"/>
  <c r="E1631" i="4"/>
  <c r="D1631" i="4"/>
  <c r="C1631" i="4"/>
  <c r="H1630" i="4"/>
  <c r="G1630" i="4"/>
  <c r="F1630" i="4"/>
  <c r="E1630" i="4"/>
  <c r="D1630" i="4"/>
  <c r="C1630" i="4"/>
  <c r="H1629" i="4"/>
  <c r="G1629" i="4"/>
  <c r="F1629" i="4"/>
  <c r="E1629" i="4"/>
  <c r="D1629" i="4"/>
  <c r="C1629" i="4"/>
  <c r="H1628" i="4"/>
  <c r="G1628" i="4"/>
  <c r="F1628" i="4"/>
  <c r="E1628" i="4"/>
  <c r="D1628" i="4"/>
  <c r="C1628" i="4"/>
  <c r="H1627" i="4"/>
  <c r="G1627" i="4"/>
  <c r="F1627" i="4"/>
  <c r="E1627" i="4"/>
  <c r="D1627" i="4"/>
  <c r="C1627" i="4"/>
  <c r="H1626" i="4"/>
  <c r="G1626" i="4"/>
  <c r="F1626" i="4"/>
  <c r="E1626" i="4"/>
  <c r="D1626" i="4"/>
  <c r="C1626" i="4"/>
  <c r="H1625" i="4"/>
  <c r="G1625" i="4"/>
  <c r="F1625" i="4"/>
  <c r="E1625" i="4"/>
  <c r="D1625" i="4"/>
  <c r="C1625" i="4"/>
  <c r="H1624" i="4"/>
  <c r="G1624" i="4"/>
  <c r="F1624" i="4"/>
  <c r="E1624" i="4"/>
  <c r="D1624" i="4"/>
  <c r="C1624" i="4"/>
  <c r="H1623" i="4"/>
  <c r="G1623" i="4"/>
  <c r="F1623" i="4"/>
  <c r="E1623" i="4"/>
  <c r="D1623" i="4"/>
  <c r="C1623" i="4"/>
  <c r="H1622" i="4"/>
  <c r="G1622" i="4"/>
  <c r="F1622" i="4"/>
  <c r="E1622" i="4"/>
  <c r="D1622" i="4"/>
  <c r="C1622" i="4"/>
  <c r="H1621" i="4"/>
  <c r="G1621" i="4"/>
  <c r="F1621" i="4"/>
  <c r="E1621" i="4"/>
  <c r="D1621" i="4"/>
  <c r="C1621" i="4"/>
  <c r="H1620" i="4"/>
  <c r="G1620" i="4"/>
  <c r="F1620" i="4"/>
  <c r="E1620" i="4"/>
  <c r="D1620" i="4"/>
  <c r="C1620" i="4"/>
  <c r="H1619" i="4"/>
  <c r="G1619" i="4"/>
  <c r="F1619" i="4"/>
  <c r="E1619" i="4"/>
  <c r="D1619" i="4"/>
  <c r="C1619" i="4"/>
  <c r="H1618" i="4"/>
  <c r="G1618" i="4"/>
  <c r="F1618" i="4"/>
  <c r="E1618" i="4"/>
  <c r="D1618" i="4"/>
  <c r="C1618" i="4"/>
  <c r="H1617" i="4"/>
  <c r="G1617" i="4"/>
  <c r="F1617" i="4"/>
  <c r="E1617" i="4"/>
  <c r="D1617" i="4"/>
  <c r="C1617" i="4"/>
  <c r="H1616" i="4"/>
  <c r="G1616" i="4"/>
  <c r="F1616" i="4"/>
  <c r="E1616" i="4"/>
  <c r="D1616" i="4"/>
  <c r="C1616" i="4"/>
  <c r="H1615" i="4"/>
  <c r="G1615" i="4"/>
  <c r="F1615" i="4"/>
  <c r="E1615" i="4"/>
  <c r="D1615" i="4"/>
  <c r="C1615" i="4"/>
  <c r="H1614" i="4"/>
  <c r="G1614" i="4"/>
  <c r="F1614" i="4"/>
  <c r="E1614" i="4"/>
  <c r="D1614" i="4"/>
  <c r="C1614" i="4"/>
  <c r="H1613" i="4"/>
  <c r="G1613" i="4"/>
  <c r="F1613" i="4"/>
  <c r="E1613" i="4"/>
  <c r="D1613" i="4"/>
  <c r="C1613" i="4"/>
  <c r="H1612" i="4"/>
  <c r="G1612" i="4"/>
  <c r="F1612" i="4"/>
  <c r="E1612" i="4"/>
  <c r="D1612" i="4"/>
  <c r="C1612" i="4"/>
  <c r="H1611" i="4"/>
  <c r="G1611" i="4"/>
  <c r="F1611" i="4"/>
  <c r="E1611" i="4"/>
  <c r="D1611" i="4"/>
  <c r="C1611" i="4"/>
  <c r="H1610" i="4"/>
  <c r="G1610" i="4"/>
  <c r="F1610" i="4"/>
  <c r="E1610" i="4"/>
  <c r="D1610" i="4"/>
  <c r="C1610" i="4"/>
  <c r="H1609" i="4"/>
  <c r="G1609" i="4"/>
  <c r="F1609" i="4"/>
  <c r="E1609" i="4"/>
  <c r="D1609" i="4"/>
  <c r="C1609" i="4"/>
  <c r="H1608" i="4"/>
  <c r="G1608" i="4"/>
  <c r="F1608" i="4"/>
  <c r="E1608" i="4"/>
  <c r="D1608" i="4"/>
  <c r="C1608" i="4"/>
  <c r="H1607" i="4"/>
  <c r="G1607" i="4"/>
  <c r="F1607" i="4"/>
  <c r="E1607" i="4"/>
  <c r="D1607" i="4"/>
  <c r="C1607" i="4"/>
  <c r="H1606" i="4"/>
  <c r="G1606" i="4"/>
  <c r="F1606" i="4"/>
  <c r="E1606" i="4"/>
  <c r="D1606" i="4"/>
  <c r="C1606" i="4"/>
  <c r="H1605" i="4"/>
  <c r="G1605" i="4"/>
  <c r="F1605" i="4"/>
  <c r="E1605" i="4"/>
  <c r="D1605" i="4"/>
  <c r="C1605" i="4"/>
  <c r="H1604" i="4"/>
  <c r="G1604" i="4"/>
  <c r="F1604" i="4"/>
  <c r="E1604" i="4"/>
  <c r="D1604" i="4"/>
  <c r="C1604" i="4"/>
  <c r="H1603" i="4"/>
  <c r="G1603" i="4"/>
  <c r="F1603" i="4"/>
  <c r="E1603" i="4"/>
  <c r="D1603" i="4"/>
  <c r="C1603" i="4"/>
  <c r="H1602" i="4"/>
  <c r="G1602" i="4"/>
  <c r="F1602" i="4"/>
  <c r="E1602" i="4"/>
  <c r="D1602" i="4"/>
  <c r="C1602" i="4"/>
  <c r="H1601" i="4"/>
  <c r="G1601" i="4"/>
  <c r="F1601" i="4"/>
  <c r="E1601" i="4"/>
  <c r="D1601" i="4"/>
  <c r="C1601" i="4"/>
  <c r="H1600" i="4"/>
  <c r="G1600" i="4"/>
  <c r="F1600" i="4"/>
  <c r="E1600" i="4"/>
  <c r="D1600" i="4"/>
  <c r="C1600" i="4"/>
  <c r="H1599" i="4"/>
  <c r="G1599" i="4"/>
  <c r="F1599" i="4"/>
  <c r="E1599" i="4"/>
  <c r="D1599" i="4"/>
  <c r="C1599" i="4"/>
  <c r="H1598" i="4"/>
  <c r="G1598" i="4"/>
  <c r="F1598" i="4"/>
  <c r="E1598" i="4"/>
  <c r="D1598" i="4"/>
  <c r="C1598" i="4"/>
  <c r="H1597" i="4"/>
  <c r="G1597" i="4"/>
  <c r="F1597" i="4"/>
  <c r="E1597" i="4"/>
  <c r="D1597" i="4"/>
  <c r="C1597" i="4"/>
  <c r="H1596" i="4"/>
  <c r="G1596" i="4"/>
  <c r="F1596" i="4"/>
  <c r="E1596" i="4"/>
  <c r="D1596" i="4"/>
  <c r="C1596" i="4"/>
  <c r="H1595" i="4"/>
  <c r="G1595" i="4"/>
  <c r="F1595" i="4"/>
  <c r="E1595" i="4"/>
  <c r="D1595" i="4"/>
  <c r="C1595" i="4"/>
  <c r="H1594" i="4"/>
  <c r="G1594" i="4"/>
  <c r="F1594" i="4"/>
  <c r="E1594" i="4"/>
  <c r="D1594" i="4"/>
  <c r="C1594" i="4"/>
  <c r="H1593" i="4"/>
  <c r="G1593" i="4"/>
  <c r="F1593" i="4"/>
  <c r="E1593" i="4"/>
  <c r="D1593" i="4"/>
  <c r="C1593" i="4"/>
  <c r="H1592" i="4"/>
  <c r="G1592" i="4"/>
  <c r="F1592" i="4"/>
  <c r="E1592" i="4"/>
  <c r="D1592" i="4"/>
  <c r="C1592" i="4"/>
  <c r="H1591" i="4"/>
  <c r="G1591" i="4"/>
  <c r="F1591" i="4"/>
  <c r="E1591" i="4"/>
  <c r="D1591" i="4"/>
  <c r="C1591" i="4"/>
  <c r="H1590" i="4"/>
  <c r="G1590" i="4"/>
  <c r="F1590" i="4"/>
  <c r="E1590" i="4"/>
  <c r="D1590" i="4"/>
  <c r="C1590" i="4"/>
  <c r="H1589" i="4"/>
  <c r="G1589" i="4"/>
  <c r="F1589" i="4"/>
  <c r="E1589" i="4"/>
  <c r="D1589" i="4"/>
  <c r="C1589" i="4"/>
  <c r="H1588" i="4"/>
  <c r="G1588" i="4"/>
  <c r="F1588" i="4"/>
  <c r="E1588" i="4"/>
  <c r="D1588" i="4"/>
  <c r="C1588" i="4"/>
  <c r="H1587" i="4"/>
  <c r="G1587" i="4"/>
  <c r="F1587" i="4"/>
  <c r="E1587" i="4"/>
  <c r="D1587" i="4"/>
  <c r="C1587" i="4"/>
  <c r="H1586" i="4"/>
  <c r="G1586" i="4"/>
  <c r="F1586" i="4"/>
  <c r="E1586" i="4"/>
  <c r="D1586" i="4"/>
  <c r="C1586" i="4"/>
  <c r="H1585" i="4"/>
  <c r="G1585" i="4"/>
  <c r="F1585" i="4"/>
  <c r="E1585" i="4"/>
  <c r="D1585" i="4"/>
  <c r="C1585" i="4"/>
  <c r="H1584" i="4"/>
  <c r="G1584" i="4"/>
  <c r="F1584" i="4"/>
  <c r="E1584" i="4"/>
  <c r="D1584" i="4"/>
  <c r="C1584" i="4"/>
  <c r="H1583" i="4"/>
  <c r="G1583" i="4"/>
  <c r="F1583" i="4"/>
  <c r="E1583" i="4"/>
  <c r="D1583" i="4"/>
  <c r="C1583" i="4"/>
  <c r="H1582" i="4"/>
  <c r="G1582" i="4"/>
  <c r="F1582" i="4"/>
  <c r="E1582" i="4"/>
  <c r="D1582" i="4"/>
  <c r="C1582" i="4"/>
  <c r="H1581" i="4"/>
  <c r="G1581" i="4"/>
  <c r="F1581" i="4"/>
  <c r="E1581" i="4"/>
  <c r="D1581" i="4"/>
  <c r="C1581" i="4"/>
  <c r="H1580" i="4"/>
  <c r="G1580" i="4"/>
  <c r="F1580" i="4"/>
  <c r="E1580" i="4"/>
  <c r="D1580" i="4"/>
  <c r="C1580" i="4"/>
  <c r="H1579" i="4"/>
  <c r="G1579" i="4"/>
  <c r="F1579" i="4"/>
  <c r="E1579" i="4"/>
  <c r="D1579" i="4"/>
  <c r="C1579" i="4"/>
  <c r="H1578" i="4"/>
  <c r="G1578" i="4"/>
  <c r="F1578" i="4"/>
  <c r="E1578" i="4"/>
  <c r="D1578" i="4"/>
  <c r="C1578" i="4"/>
  <c r="H1577" i="4"/>
  <c r="G1577" i="4"/>
  <c r="F1577" i="4"/>
  <c r="E1577" i="4"/>
  <c r="D1577" i="4"/>
  <c r="C1577" i="4"/>
  <c r="H1576" i="4"/>
  <c r="G1576" i="4"/>
  <c r="F1576" i="4"/>
  <c r="E1576" i="4"/>
  <c r="D1576" i="4"/>
  <c r="C1576" i="4"/>
  <c r="H1575" i="4"/>
  <c r="G1575" i="4"/>
  <c r="F1575" i="4"/>
  <c r="E1575" i="4"/>
  <c r="D1575" i="4"/>
  <c r="C1575" i="4"/>
  <c r="H1574" i="4"/>
  <c r="G1574" i="4"/>
  <c r="F1574" i="4"/>
  <c r="E1574" i="4"/>
  <c r="D1574" i="4"/>
  <c r="C1574" i="4"/>
  <c r="H1573" i="4"/>
  <c r="G1573" i="4"/>
  <c r="F1573" i="4"/>
  <c r="E1573" i="4"/>
  <c r="D1573" i="4"/>
  <c r="C1573" i="4"/>
  <c r="H1572" i="4"/>
  <c r="G1572" i="4"/>
  <c r="F1572" i="4"/>
  <c r="E1572" i="4"/>
  <c r="D1572" i="4"/>
  <c r="C1572" i="4"/>
  <c r="H1571" i="4"/>
  <c r="G1571" i="4"/>
  <c r="F1571" i="4"/>
  <c r="E1571" i="4"/>
  <c r="D1571" i="4"/>
  <c r="C1571" i="4"/>
  <c r="H1570" i="4"/>
  <c r="G1570" i="4"/>
  <c r="F1570" i="4"/>
  <c r="E1570" i="4"/>
  <c r="D1570" i="4"/>
  <c r="C1570" i="4"/>
  <c r="H1569" i="4"/>
  <c r="G1569" i="4"/>
  <c r="F1569" i="4"/>
  <c r="E1569" i="4"/>
  <c r="D1569" i="4"/>
  <c r="C1569" i="4"/>
  <c r="H1568" i="4"/>
  <c r="G1568" i="4"/>
  <c r="F1568" i="4"/>
  <c r="E1568" i="4"/>
  <c r="D1568" i="4"/>
  <c r="C1568" i="4"/>
  <c r="H1567" i="4"/>
  <c r="G1567" i="4"/>
  <c r="F1567" i="4"/>
  <c r="E1567" i="4"/>
  <c r="D1567" i="4"/>
  <c r="C1567" i="4"/>
  <c r="H1566" i="4"/>
  <c r="G1566" i="4"/>
  <c r="F1566" i="4"/>
  <c r="E1566" i="4"/>
  <c r="D1566" i="4"/>
  <c r="C1566" i="4"/>
  <c r="H1565" i="4"/>
  <c r="G1565" i="4"/>
  <c r="F1565" i="4"/>
  <c r="E1565" i="4"/>
  <c r="D1565" i="4"/>
  <c r="C1565" i="4"/>
  <c r="H1564" i="4"/>
  <c r="G1564" i="4"/>
  <c r="F1564" i="4"/>
  <c r="E1564" i="4"/>
  <c r="D1564" i="4"/>
  <c r="C1564" i="4"/>
  <c r="H1563" i="4"/>
  <c r="G1563" i="4"/>
  <c r="F1563" i="4"/>
  <c r="E1563" i="4"/>
  <c r="D1563" i="4"/>
  <c r="C1563" i="4"/>
  <c r="H1562" i="4"/>
  <c r="G1562" i="4"/>
  <c r="F1562" i="4"/>
  <c r="E1562" i="4"/>
  <c r="D1562" i="4"/>
  <c r="C1562" i="4"/>
  <c r="H1561" i="4"/>
  <c r="G1561" i="4"/>
  <c r="F1561" i="4"/>
  <c r="E1561" i="4"/>
  <c r="D1561" i="4"/>
  <c r="C1561" i="4"/>
  <c r="H1560" i="4"/>
  <c r="G1560" i="4"/>
  <c r="F1560" i="4"/>
  <c r="E1560" i="4"/>
  <c r="D1560" i="4"/>
  <c r="C1560" i="4"/>
  <c r="H1559" i="4"/>
  <c r="G1559" i="4"/>
  <c r="F1559" i="4"/>
  <c r="E1559" i="4"/>
  <c r="D1559" i="4"/>
  <c r="C1559" i="4"/>
  <c r="H1558" i="4"/>
  <c r="G1558" i="4"/>
  <c r="F1558" i="4"/>
  <c r="E1558" i="4"/>
  <c r="D1558" i="4"/>
  <c r="C1558" i="4"/>
  <c r="H1557" i="4"/>
  <c r="G1557" i="4"/>
  <c r="F1557" i="4"/>
  <c r="E1557" i="4"/>
  <c r="D1557" i="4"/>
  <c r="C1557" i="4"/>
  <c r="H1556" i="4"/>
  <c r="G1556" i="4"/>
  <c r="F1556" i="4"/>
  <c r="E1556" i="4"/>
  <c r="D1556" i="4"/>
  <c r="C1556" i="4"/>
  <c r="H1555" i="4"/>
  <c r="G1555" i="4"/>
  <c r="F1555" i="4"/>
  <c r="E1555" i="4"/>
  <c r="D1555" i="4"/>
  <c r="C1555" i="4"/>
  <c r="H1554" i="4"/>
  <c r="G1554" i="4"/>
  <c r="F1554" i="4"/>
  <c r="E1554" i="4"/>
  <c r="D1554" i="4"/>
  <c r="C1554" i="4"/>
  <c r="H1553" i="4"/>
  <c r="G1553" i="4"/>
  <c r="F1553" i="4"/>
  <c r="E1553" i="4"/>
  <c r="D1553" i="4"/>
  <c r="C1553" i="4"/>
  <c r="H1552" i="4"/>
  <c r="G1552" i="4"/>
  <c r="F1552" i="4"/>
  <c r="E1552" i="4"/>
  <c r="D1552" i="4"/>
  <c r="C1552" i="4"/>
  <c r="H1551" i="4"/>
  <c r="G1551" i="4"/>
  <c r="F1551" i="4"/>
  <c r="E1551" i="4"/>
  <c r="D1551" i="4"/>
  <c r="C1551" i="4"/>
  <c r="H1550" i="4"/>
  <c r="G1550" i="4"/>
  <c r="F1550" i="4"/>
  <c r="E1550" i="4"/>
  <c r="D1550" i="4"/>
  <c r="C1550" i="4"/>
  <c r="H1549" i="4"/>
  <c r="G1549" i="4"/>
  <c r="F1549" i="4"/>
  <c r="E1549" i="4"/>
  <c r="D1549" i="4"/>
  <c r="C1549" i="4"/>
  <c r="H1548" i="4"/>
  <c r="G1548" i="4"/>
  <c r="F1548" i="4"/>
  <c r="E1548" i="4"/>
  <c r="D1548" i="4"/>
  <c r="C1548" i="4"/>
  <c r="H1547" i="4"/>
  <c r="G1547" i="4"/>
  <c r="F1547" i="4"/>
  <c r="E1547" i="4"/>
  <c r="D1547" i="4"/>
  <c r="C1547" i="4"/>
  <c r="H1546" i="4"/>
  <c r="G1546" i="4"/>
  <c r="F1546" i="4"/>
  <c r="E1546" i="4"/>
  <c r="D1546" i="4"/>
  <c r="C1546" i="4"/>
  <c r="H1545" i="4"/>
  <c r="G1545" i="4"/>
  <c r="F1545" i="4"/>
  <c r="E1545" i="4"/>
  <c r="D1545" i="4"/>
  <c r="C1545" i="4"/>
  <c r="H1544" i="4"/>
  <c r="G1544" i="4"/>
  <c r="F1544" i="4"/>
  <c r="E1544" i="4"/>
  <c r="D1544" i="4"/>
  <c r="C1544" i="4"/>
  <c r="H1543" i="4"/>
  <c r="G1543" i="4"/>
  <c r="F1543" i="4"/>
  <c r="E1543" i="4"/>
  <c r="D1543" i="4"/>
  <c r="C1543" i="4"/>
  <c r="H1542" i="4"/>
  <c r="G1542" i="4"/>
  <c r="F1542" i="4"/>
  <c r="E1542" i="4"/>
  <c r="D1542" i="4"/>
  <c r="C1542" i="4"/>
  <c r="H1541" i="4"/>
  <c r="G1541" i="4"/>
  <c r="F1541" i="4"/>
  <c r="E1541" i="4"/>
  <c r="D1541" i="4"/>
  <c r="C1541" i="4"/>
  <c r="H1540" i="4"/>
  <c r="G1540" i="4"/>
  <c r="F1540" i="4"/>
  <c r="E1540" i="4"/>
  <c r="D1540" i="4"/>
  <c r="C1540" i="4"/>
  <c r="H1539" i="4"/>
  <c r="G1539" i="4"/>
  <c r="F1539" i="4"/>
  <c r="E1539" i="4"/>
  <c r="D1539" i="4"/>
  <c r="C1539" i="4"/>
  <c r="H1538" i="4"/>
  <c r="G1538" i="4"/>
  <c r="F1538" i="4"/>
  <c r="E1538" i="4"/>
  <c r="D1538" i="4"/>
  <c r="C1538" i="4"/>
  <c r="H1537" i="4"/>
  <c r="G1537" i="4"/>
  <c r="F1537" i="4"/>
  <c r="E1537" i="4"/>
  <c r="D1537" i="4"/>
  <c r="C1537" i="4"/>
  <c r="H1536" i="4"/>
  <c r="G1536" i="4"/>
  <c r="F1536" i="4"/>
  <c r="E1536" i="4"/>
  <c r="D1536" i="4"/>
  <c r="C1536" i="4"/>
  <c r="H1535" i="4"/>
  <c r="G1535" i="4"/>
  <c r="F1535" i="4"/>
  <c r="E1535" i="4"/>
  <c r="D1535" i="4"/>
  <c r="C1535" i="4"/>
  <c r="H1534" i="4"/>
  <c r="G1534" i="4"/>
  <c r="F1534" i="4"/>
  <c r="E1534" i="4"/>
  <c r="D1534" i="4"/>
  <c r="C1534" i="4"/>
  <c r="H1533" i="4"/>
  <c r="G1533" i="4"/>
  <c r="F1533" i="4"/>
  <c r="E1533" i="4"/>
  <c r="D1533" i="4"/>
  <c r="C1533" i="4"/>
  <c r="H1532" i="4"/>
  <c r="G1532" i="4"/>
  <c r="F1532" i="4"/>
  <c r="E1532" i="4"/>
  <c r="D1532" i="4"/>
  <c r="C1532" i="4"/>
  <c r="H1531" i="4"/>
  <c r="G1531" i="4"/>
  <c r="F1531" i="4"/>
  <c r="E1531" i="4"/>
  <c r="D1531" i="4"/>
  <c r="C1531" i="4"/>
  <c r="H1530" i="4"/>
  <c r="G1530" i="4"/>
  <c r="F1530" i="4"/>
  <c r="E1530" i="4"/>
  <c r="D1530" i="4"/>
  <c r="C1530" i="4"/>
  <c r="H1529" i="4"/>
  <c r="G1529" i="4"/>
  <c r="F1529" i="4"/>
  <c r="E1529" i="4"/>
  <c r="D1529" i="4"/>
  <c r="C1529" i="4"/>
  <c r="H1528" i="4"/>
  <c r="G1528" i="4"/>
  <c r="F1528" i="4"/>
  <c r="E1528" i="4"/>
  <c r="D1528" i="4"/>
  <c r="C1528" i="4"/>
  <c r="H1527" i="4"/>
  <c r="G1527" i="4"/>
  <c r="F1527" i="4"/>
  <c r="E1527" i="4"/>
  <c r="D1527" i="4"/>
  <c r="C1527" i="4"/>
  <c r="H1526" i="4"/>
  <c r="G1526" i="4"/>
  <c r="F1526" i="4"/>
  <c r="E1526" i="4"/>
  <c r="D1526" i="4"/>
  <c r="C1526" i="4"/>
  <c r="H1525" i="4"/>
  <c r="G1525" i="4"/>
  <c r="F1525" i="4"/>
  <c r="E1525" i="4"/>
  <c r="D1525" i="4"/>
  <c r="C1525" i="4"/>
  <c r="H1524" i="4"/>
  <c r="G1524" i="4"/>
  <c r="F1524" i="4"/>
  <c r="E1524" i="4"/>
  <c r="D1524" i="4"/>
  <c r="C1524" i="4"/>
  <c r="H1523" i="4"/>
  <c r="G1523" i="4"/>
  <c r="F1523" i="4"/>
  <c r="E1523" i="4"/>
  <c r="D1523" i="4"/>
  <c r="C1523" i="4"/>
  <c r="H1522" i="4"/>
  <c r="G1522" i="4"/>
  <c r="F1522" i="4"/>
  <c r="E1522" i="4"/>
  <c r="D1522" i="4"/>
  <c r="C1522" i="4"/>
  <c r="H1521" i="4"/>
  <c r="G1521" i="4"/>
  <c r="F1521" i="4"/>
  <c r="E1521" i="4"/>
  <c r="D1521" i="4"/>
  <c r="C1521" i="4"/>
  <c r="H1520" i="4"/>
  <c r="G1520" i="4"/>
  <c r="F1520" i="4"/>
  <c r="E1520" i="4"/>
  <c r="D1520" i="4"/>
  <c r="C1520" i="4"/>
  <c r="H1519" i="4"/>
  <c r="G1519" i="4"/>
  <c r="F1519" i="4"/>
  <c r="E1519" i="4"/>
  <c r="D1519" i="4"/>
  <c r="C1519" i="4"/>
  <c r="H1518" i="4"/>
  <c r="G1518" i="4"/>
  <c r="F1518" i="4"/>
  <c r="E1518" i="4"/>
  <c r="D1518" i="4"/>
  <c r="C1518" i="4"/>
  <c r="H1517" i="4"/>
  <c r="G1517" i="4"/>
  <c r="F1517" i="4"/>
  <c r="E1517" i="4"/>
  <c r="D1517" i="4"/>
  <c r="C1517" i="4"/>
  <c r="H1516" i="4"/>
  <c r="G1516" i="4"/>
  <c r="F1516" i="4"/>
  <c r="E1516" i="4"/>
  <c r="D1516" i="4"/>
  <c r="C1516" i="4"/>
  <c r="H1515" i="4"/>
  <c r="G1515" i="4"/>
  <c r="F1515" i="4"/>
  <c r="E1515" i="4"/>
  <c r="D1515" i="4"/>
  <c r="C1515" i="4"/>
  <c r="H1514" i="4"/>
  <c r="G1514" i="4"/>
  <c r="F1514" i="4"/>
  <c r="E1514" i="4"/>
  <c r="D1514" i="4"/>
  <c r="C1514" i="4"/>
  <c r="H1513" i="4"/>
  <c r="G1513" i="4"/>
  <c r="F1513" i="4"/>
  <c r="E1513" i="4"/>
  <c r="D1513" i="4"/>
  <c r="C1513" i="4"/>
  <c r="H1512" i="4"/>
  <c r="G1512" i="4"/>
  <c r="F1512" i="4"/>
  <c r="E1512" i="4"/>
  <c r="D1512" i="4"/>
  <c r="C1512" i="4"/>
  <c r="H1511" i="4"/>
  <c r="G1511" i="4"/>
  <c r="F1511" i="4"/>
  <c r="E1511" i="4"/>
  <c r="D1511" i="4"/>
  <c r="C1511" i="4"/>
  <c r="H1510" i="4"/>
  <c r="G1510" i="4"/>
  <c r="F1510" i="4"/>
  <c r="E1510" i="4"/>
  <c r="D1510" i="4"/>
  <c r="C1510" i="4"/>
  <c r="H1509" i="4"/>
  <c r="G1509" i="4"/>
  <c r="F1509" i="4"/>
  <c r="E1509" i="4"/>
  <c r="D1509" i="4"/>
  <c r="C1509" i="4"/>
  <c r="H1508" i="4"/>
  <c r="G1508" i="4"/>
  <c r="F1508" i="4"/>
  <c r="E1508" i="4"/>
  <c r="D1508" i="4"/>
  <c r="C1508" i="4"/>
  <c r="H1507" i="4"/>
  <c r="G1507" i="4"/>
  <c r="F1507" i="4"/>
  <c r="E1507" i="4"/>
  <c r="D1507" i="4"/>
  <c r="C1507" i="4"/>
  <c r="H1506" i="4"/>
  <c r="G1506" i="4"/>
  <c r="F1506" i="4"/>
  <c r="E1506" i="4"/>
  <c r="D1506" i="4"/>
  <c r="C1506" i="4"/>
  <c r="H1505" i="4"/>
  <c r="G1505" i="4"/>
  <c r="F1505" i="4"/>
  <c r="E1505" i="4"/>
  <c r="D1505" i="4"/>
  <c r="C1505" i="4"/>
  <c r="H1504" i="4"/>
  <c r="G1504" i="4"/>
  <c r="F1504" i="4"/>
  <c r="E1504" i="4"/>
  <c r="D1504" i="4"/>
  <c r="C1504" i="4"/>
  <c r="H1503" i="4"/>
  <c r="G1503" i="4"/>
  <c r="F1503" i="4"/>
  <c r="E1503" i="4"/>
  <c r="D1503" i="4"/>
  <c r="C1503" i="4"/>
  <c r="H1502" i="4"/>
  <c r="G1502" i="4"/>
  <c r="F1502" i="4"/>
  <c r="E1502" i="4"/>
  <c r="D1502" i="4"/>
  <c r="C1502" i="4"/>
  <c r="H1501" i="4"/>
  <c r="G1501" i="4"/>
  <c r="F1501" i="4"/>
  <c r="E1501" i="4"/>
  <c r="D1501" i="4"/>
  <c r="C1501" i="4"/>
  <c r="H1500" i="4"/>
  <c r="G1500" i="4"/>
  <c r="F1500" i="4"/>
  <c r="E1500" i="4"/>
  <c r="D1500" i="4"/>
  <c r="C1500" i="4"/>
  <c r="H1499" i="4"/>
  <c r="G1499" i="4"/>
  <c r="F1499" i="4"/>
  <c r="E1499" i="4"/>
  <c r="D1499" i="4"/>
  <c r="C1499" i="4"/>
  <c r="H1498" i="4"/>
  <c r="G1498" i="4"/>
  <c r="F1498" i="4"/>
  <c r="E1498" i="4"/>
  <c r="D1498" i="4"/>
  <c r="C1498" i="4"/>
  <c r="H1497" i="4"/>
  <c r="G1497" i="4"/>
  <c r="F1497" i="4"/>
  <c r="E1497" i="4"/>
  <c r="D1497" i="4"/>
  <c r="C1497" i="4"/>
  <c r="H1496" i="4"/>
  <c r="G1496" i="4"/>
  <c r="F1496" i="4"/>
  <c r="E1496" i="4"/>
  <c r="D1496" i="4"/>
  <c r="C1496" i="4"/>
  <c r="H1495" i="4"/>
  <c r="G1495" i="4"/>
  <c r="F1495" i="4"/>
  <c r="E1495" i="4"/>
  <c r="D1495" i="4"/>
  <c r="C1495" i="4"/>
  <c r="H1494" i="4"/>
  <c r="G1494" i="4"/>
  <c r="F1494" i="4"/>
  <c r="E1494" i="4"/>
  <c r="D1494" i="4"/>
  <c r="C1494" i="4"/>
  <c r="H1493" i="4"/>
  <c r="G1493" i="4"/>
  <c r="F1493" i="4"/>
  <c r="E1493" i="4"/>
  <c r="D1493" i="4"/>
  <c r="C1493" i="4"/>
  <c r="H1492" i="4"/>
  <c r="G1492" i="4"/>
  <c r="F1492" i="4"/>
  <c r="E1492" i="4"/>
  <c r="D1492" i="4"/>
  <c r="C1492" i="4"/>
  <c r="H1491" i="4"/>
  <c r="G1491" i="4"/>
  <c r="F1491" i="4"/>
  <c r="E1491" i="4"/>
  <c r="D1491" i="4"/>
  <c r="C1491" i="4"/>
  <c r="H1490" i="4"/>
  <c r="G1490" i="4"/>
  <c r="F1490" i="4"/>
  <c r="E1490" i="4"/>
  <c r="D1490" i="4"/>
  <c r="C1490" i="4"/>
  <c r="H1489" i="4"/>
  <c r="G1489" i="4"/>
  <c r="F1489" i="4"/>
  <c r="E1489" i="4"/>
  <c r="D1489" i="4"/>
  <c r="C1489" i="4"/>
  <c r="H1488" i="4"/>
  <c r="G1488" i="4"/>
  <c r="F1488" i="4"/>
  <c r="E1488" i="4"/>
  <c r="D1488" i="4"/>
  <c r="C1488" i="4"/>
  <c r="H1487" i="4"/>
  <c r="G1487" i="4"/>
  <c r="F1487" i="4"/>
  <c r="E1487" i="4"/>
  <c r="D1487" i="4"/>
  <c r="C1487" i="4"/>
  <c r="H1486" i="4"/>
  <c r="G1486" i="4"/>
  <c r="F1486" i="4"/>
  <c r="E1486" i="4"/>
  <c r="D1486" i="4"/>
  <c r="C1486" i="4"/>
  <c r="H1485" i="4"/>
  <c r="G1485" i="4"/>
  <c r="F1485" i="4"/>
  <c r="E1485" i="4"/>
  <c r="D1485" i="4"/>
  <c r="C1485" i="4"/>
  <c r="H1484" i="4"/>
  <c r="G1484" i="4"/>
  <c r="F1484" i="4"/>
  <c r="E1484" i="4"/>
  <c r="D1484" i="4"/>
  <c r="C1484" i="4"/>
  <c r="H1483" i="4"/>
  <c r="G1483" i="4"/>
  <c r="F1483" i="4"/>
  <c r="E1483" i="4"/>
  <c r="D1483" i="4"/>
  <c r="C1483" i="4"/>
  <c r="H1482" i="4"/>
  <c r="G1482" i="4"/>
  <c r="F1482" i="4"/>
  <c r="E1482" i="4"/>
  <c r="D1482" i="4"/>
  <c r="C1482" i="4"/>
  <c r="H1481" i="4"/>
  <c r="G1481" i="4"/>
  <c r="F1481" i="4"/>
  <c r="E1481" i="4"/>
  <c r="D1481" i="4"/>
  <c r="C1481" i="4"/>
  <c r="H1480" i="4"/>
  <c r="G1480" i="4"/>
  <c r="F1480" i="4"/>
  <c r="E1480" i="4"/>
  <c r="D1480" i="4"/>
  <c r="C1480" i="4"/>
  <c r="H1479" i="4"/>
  <c r="G1479" i="4"/>
  <c r="F1479" i="4"/>
  <c r="E1479" i="4"/>
  <c r="D1479" i="4"/>
  <c r="C1479" i="4"/>
  <c r="H1478" i="4"/>
  <c r="G1478" i="4"/>
  <c r="F1478" i="4"/>
  <c r="E1478" i="4"/>
  <c r="D1478" i="4"/>
  <c r="C1478" i="4"/>
  <c r="H1477" i="4"/>
  <c r="G1477" i="4"/>
  <c r="F1477" i="4"/>
  <c r="E1477" i="4"/>
  <c r="D1477" i="4"/>
  <c r="C1477" i="4"/>
  <c r="H1476" i="4"/>
  <c r="G1476" i="4"/>
  <c r="F1476" i="4"/>
  <c r="E1476" i="4"/>
  <c r="D1476" i="4"/>
  <c r="C1476" i="4"/>
  <c r="H1475" i="4"/>
  <c r="G1475" i="4"/>
  <c r="F1475" i="4"/>
  <c r="E1475" i="4"/>
  <c r="D1475" i="4"/>
  <c r="C1475" i="4"/>
  <c r="H1474" i="4"/>
  <c r="G1474" i="4"/>
  <c r="F1474" i="4"/>
  <c r="E1474" i="4"/>
  <c r="D1474" i="4"/>
  <c r="C1474" i="4"/>
  <c r="H1473" i="4"/>
  <c r="G1473" i="4"/>
  <c r="F1473" i="4"/>
  <c r="E1473" i="4"/>
  <c r="D1473" i="4"/>
  <c r="C1473" i="4"/>
  <c r="H1472" i="4"/>
  <c r="G1472" i="4"/>
  <c r="F1472" i="4"/>
  <c r="E1472" i="4"/>
  <c r="D1472" i="4"/>
  <c r="C1472" i="4"/>
  <c r="H1471" i="4"/>
  <c r="G1471" i="4"/>
  <c r="F1471" i="4"/>
  <c r="E1471" i="4"/>
  <c r="D1471" i="4"/>
  <c r="C1471" i="4"/>
  <c r="H1470" i="4"/>
  <c r="G1470" i="4"/>
  <c r="F1470" i="4"/>
  <c r="E1470" i="4"/>
  <c r="D1470" i="4"/>
  <c r="C1470" i="4"/>
  <c r="H1469" i="4"/>
  <c r="G1469" i="4"/>
  <c r="F1469" i="4"/>
  <c r="E1469" i="4"/>
  <c r="D1469" i="4"/>
  <c r="C1469" i="4"/>
  <c r="H1468" i="4"/>
  <c r="G1468" i="4"/>
  <c r="F1468" i="4"/>
  <c r="E1468" i="4"/>
  <c r="D1468" i="4"/>
  <c r="C1468" i="4"/>
  <c r="H1467" i="4"/>
  <c r="G1467" i="4"/>
  <c r="F1467" i="4"/>
  <c r="E1467" i="4"/>
  <c r="D1467" i="4"/>
  <c r="C1467" i="4"/>
  <c r="H1466" i="4"/>
  <c r="G1466" i="4"/>
  <c r="F1466" i="4"/>
  <c r="E1466" i="4"/>
  <c r="D1466" i="4"/>
  <c r="C1466" i="4"/>
  <c r="H1465" i="4"/>
  <c r="G1465" i="4"/>
  <c r="F1465" i="4"/>
  <c r="E1465" i="4"/>
  <c r="D1465" i="4"/>
  <c r="C1465" i="4"/>
  <c r="H1464" i="4"/>
  <c r="G1464" i="4"/>
  <c r="F1464" i="4"/>
  <c r="E1464" i="4"/>
  <c r="D1464" i="4"/>
  <c r="C1464" i="4"/>
  <c r="H1463" i="4"/>
  <c r="G1463" i="4"/>
  <c r="F1463" i="4"/>
  <c r="E1463" i="4"/>
  <c r="D1463" i="4"/>
  <c r="C1463" i="4"/>
  <c r="H1462" i="4"/>
  <c r="G1462" i="4"/>
  <c r="F1462" i="4"/>
  <c r="E1462" i="4"/>
  <c r="D1462" i="4"/>
  <c r="C1462" i="4"/>
  <c r="H1461" i="4"/>
  <c r="G1461" i="4"/>
  <c r="F1461" i="4"/>
  <c r="E1461" i="4"/>
  <c r="D1461" i="4"/>
  <c r="C1461" i="4"/>
  <c r="H1460" i="4"/>
  <c r="G1460" i="4"/>
  <c r="F1460" i="4"/>
  <c r="E1460" i="4"/>
  <c r="D1460" i="4"/>
  <c r="C1460" i="4"/>
  <c r="H1459" i="4"/>
  <c r="G1459" i="4"/>
  <c r="F1459" i="4"/>
  <c r="E1459" i="4"/>
  <c r="D1459" i="4"/>
  <c r="C1459" i="4"/>
  <c r="H1458" i="4"/>
  <c r="G1458" i="4"/>
  <c r="F1458" i="4"/>
  <c r="E1458" i="4"/>
  <c r="D1458" i="4"/>
  <c r="C1458" i="4"/>
  <c r="H1457" i="4"/>
  <c r="G1457" i="4"/>
  <c r="F1457" i="4"/>
  <c r="E1457" i="4"/>
  <c r="D1457" i="4"/>
  <c r="C1457" i="4"/>
  <c r="H1456" i="4"/>
  <c r="G1456" i="4"/>
  <c r="F1456" i="4"/>
  <c r="E1456" i="4"/>
  <c r="D1456" i="4"/>
  <c r="C1456" i="4"/>
  <c r="H1455" i="4"/>
  <c r="G1455" i="4"/>
  <c r="F1455" i="4"/>
  <c r="E1455" i="4"/>
  <c r="D1455" i="4"/>
  <c r="C1455" i="4"/>
  <c r="H1454" i="4"/>
  <c r="G1454" i="4"/>
  <c r="F1454" i="4"/>
  <c r="E1454" i="4"/>
  <c r="D1454" i="4"/>
  <c r="C1454" i="4"/>
  <c r="H1453" i="4"/>
  <c r="G1453" i="4"/>
  <c r="F1453" i="4"/>
  <c r="E1453" i="4"/>
  <c r="D1453" i="4"/>
  <c r="C1453" i="4"/>
  <c r="H1452" i="4"/>
  <c r="G1452" i="4"/>
  <c r="F1452" i="4"/>
  <c r="E1452" i="4"/>
  <c r="D1452" i="4"/>
  <c r="C1452" i="4"/>
  <c r="H1451" i="4"/>
  <c r="G1451" i="4"/>
  <c r="F1451" i="4"/>
  <c r="E1451" i="4"/>
  <c r="D1451" i="4"/>
  <c r="C1451" i="4"/>
  <c r="H1450" i="4"/>
  <c r="G1450" i="4"/>
  <c r="F1450" i="4"/>
  <c r="E1450" i="4"/>
  <c r="D1450" i="4"/>
  <c r="C1450" i="4"/>
  <c r="H1449" i="4"/>
  <c r="G1449" i="4"/>
  <c r="F1449" i="4"/>
  <c r="E1449" i="4"/>
  <c r="D1449" i="4"/>
  <c r="C1449" i="4"/>
  <c r="H1448" i="4"/>
  <c r="G1448" i="4"/>
  <c r="F1448" i="4"/>
  <c r="E1448" i="4"/>
  <c r="D1448" i="4"/>
  <c r="C1448" i="4"/>
  <c r="H1447" i="4"/>
  <c r="G1447" i="4"/>
  <c r="F1447" i="4"/>
  <c r="E1447" i="4"/>
  <c r="D1447" i="4"/>
  <c r="C1447" i="4"/>
  <c r="H1446" i="4"/>
  <c r="G1446" i="4"/>
  <c r="F1446" i="4"/>
  <c r="E1446" i="4"/>
  <c r="D1446" i="4"/>
  <c r="C1446" i="4"/>
  <c r="H1445" i="4"/>
  <c r="G1445" i="4"/>
  <c r="F1445" i="4"/>
  <c r="E1445" i="4"/>
  <c r="D1445" i="4"/>
  <c r="C1445" i="4"/>
  <c r="H1444" i="4"/>
  <c r="G1444" i="4"/>
  <c r="F1444" i="4"/>
  <c r="E1444" i="4"/>
  <c r="D1444" i="4"/>
  <c r="C1444" i="4"/>
  <c r="H1443" i="4"/>
  <c r="G1443" i="4"/>
  <c r="F1443" i="4"/>
  <c r="E1443" i="4"/>
  <c r="D1443" i="4"/>
  <c r="C1443" i="4"/>
  <c r="H1442" i="4"/>
  <c r="G1442" i="4"/>
  <c r="F1442" i="4"/>
  <c r="E1442" i="4"/>
  <c r="D1442" i="4"/>
  <c r="C1442" i="4"/>
  <c r="H1441" i="4"/>
  <c r="G1441" i="4"/>
  <c r="F1441" i="4"/>
  <c r="E1441" i="4"/>
  <c r="D1441" i="4"/>
  <c r="C1441" i="4"/>
  <c r="H1440" i="4"/>
  <c r="G1440" i="4"/>
  <c r="F1440" i="4"/>
  <c r="E1440" i="4"/>
  <c r="D1440" i="4"/>
  <c r="C1440" i="4"/>
  <c r="H1439" i="4"/>
  <c r="G1439" i="4"/>
  <c r="F1439" i="4"/>
  <c r="E1439" i="4"/>
  <c r="D1439" i="4"/>
  <c r="C1439" i="4"/>
  <c r="H1438" i="4"/>
  <c r="G1438" i="4"/>
  <c r="F1438" i="4"/>
  <c r="E1438" i="4"/>
  <c r="D1438" i="4"/>
  <c r="C1438" i="4"/>
  <c r="H1437" i="4"/>
  <c r="G1437" i="4"/>
  <c r="F1437" i="4"/>
  <c r="E1437" i="4"/>
  <c r="D1437" i="4"/>
  <c r="C1437" i="4"/>
  <c r="H1436" i="4"/>
  <c r="G1436" i="4"/>
  <c r="F1436" i="4"/>
  <c r="E1436" i="4"/>
  <c r="D1436" i="4"/>
  <c r="C1436" i="4"/>
  <c r="H1435" i="4"/>
  <c r="G1435" i="4"/>
  <c r="F1435" i="4"/>
  <c r="E1435" i="4"/>
  <c r="D1435" i="4"/>
  <c r="C1435" i="4"/>
  <c r="H1434" i="4"/>
  <c r="G1434" i="4"/>
  <c r="F1434" i="4"/>
  <c r="E1434" i="4"/>
  <c r="D1434" i="4"/>
  <c r="C1434" i="4"/>
  <c r="H1433" i="4"/>
  <c r="G1433" i="4"/>
  <c r="F1433" i="4"/>
  <c r="E1433" i="4"/>
  <c r="D1433" i="4"/>
  <c r="C1433" i="4"/>
  <c r="H1432" i="4"/>
  <c r="G1432" i="4"/>
  <c r="F1432" i="4"/>
  <c r="E1432" i="4"/>
  <c r="D1432" i="4"/>
  <c r="C1432" i="4"/>
  <c r="H1431" i="4"/>
  <c r="G1431" i="4"/>
  <c r="F1431" i="4"/>
  <c r="E1431" i="4"/>
  <c r="D1431" i="4"/>
  <c r="C1431" i="4"/>
  <c r="H1430" i="4"/>
  <c r="G1430" i="4"/>
  <c r="F1430" i="4"/>
  <c r="E1430" i="4"/>
  <c r="D1430" i="4"/>
  <c r="C1430" i="4"/>
  <c r="H1429" i="4"/>
  <c r="G1429" i="4"/>
  <c r="F1429" i="4"/>
  <c r="E1429" i="4"/>
  <c r="D1429" i="4"/>
  <c r="C1429" i="4"/>
  <c r="H1428" i="4"/>
  <c r="G1428" i="4"/>
  <c r="F1428" i="4"/>
  <c r="E1428" i="4"/>
  <c r="D1428" i="4"/>
  <c r="C1428" i="4"/>
  <c r="H1427" i="4"/>
  <c r="G1427" i="4"/>
  <c r="F1427" i="4"/>
  <c r="E1427" i="4"/>
  <c r="D1427" i="4"/>
  <c r="C1427" i="4"/>
  <c r="H1426" i="4"/>
  <c r="G1426" i="4"/>
  <c r="F1426" i="4"/>
  <c r="E1426" i="4"/>
  <c r="D1426" i="4"/>
  <c r="C1426" i="4"/>
  <c r="H1425" i="4"/>
  <c r="G1425" i="4"/>
  <c r="F1425" i="4"/>
  <c r="E1425" i="4"/>
  <c r="D1425" i="4"/>
  <c r="C1425" i="4"/>
  <c r="H1424" i="4"/>
  <c r="G1424" i="4"/>
  <c r="F1424" i="4"/>
  <c r="E1424" i="4"/>
  <c r="D1424" i="4"/>
  <c r="C1424" i="4"/>
  <c r="H1423" i="4"/>
  <c r="G1423" i="4"/>
  <c r="F1423" i="4"/>
  <c r="E1423" i="4"/>
  <c r="D1423" i="4"/>
  <c r="C1423" i="4"/>
  <c r="H1422" i="4"/>
  <c r="G1422" i="4"/>
  <c r="F1422" i="4"/>
  <c r="E1422" i="4"/>
  <c r="D1422" i="4"/>
  <c r="C1422" i="4"/>
  <c r="H1421" i="4"/>
  <c r="G1421" i="4"/>
  <c r="F1421" i="4"/>
  <c r="E1421" i="4"/>
  <c r="D1421" i="4"/>
  <c r="C1421" i="4"/>
  <c r="H1420" i="4"/>
  <c r="G1420" i="4"/>
  <c r="F1420" i="4"/>
  <c r="E1420" i="4"/>
  <c r="D1420" i="4"/>
  <c r="C1420" i="4"/>
  <c r="H1419" i="4"/>
  <c r="G1419" i="4"/>
  <c r="F1419" i="4"/>
  <c r="E1419" i="4"/>
  <c r="D1419" i="4"/>
  <c r="C1419" i="4"/>
  <c r="H1418" i="4"/>
  <c r="G1418" i="4"/>
  <c r="F1418" i="4"/>
  <c r="E1418" i="4"/>
  <c r="D1418" i="4"/>
  <c r="C1418" i="4"/>
  <c r="H1417" i="4"/>
  <c r="G1417" i="4"/>
  <c r="F1417" i="4"/>
  <c r="E1417" i="4"/>
  <c r="D1417" i="4"/>
  <c r="C1417" i="4"/>
  <c r="H1416" i="4"/>
  <c r="G1416" i="4"/>
  <c r="F1416" i="4"/>
  <c r="E1416" i="4"/>
  <c r="D1416" i="4"/>
  <c r="C1416" i="4"/>
  <c r="H1415" i="4"/>
  <c r="G1415" i="4"/>
  <c r="F1415" i="4"/>
  <c r="E1415" i="4"/>
  <c r="D1415" i="4"/>
  <c r="C1415" i="4"/>
  <c r="H1414" i="4"/>
  <c r="G1414" i="4"/>
  <c r="F1414" i="4"/>
  <c r="E1414" i="4"/>
  <c r="D1414" i="4"/>
  <c r="C1414" i="4"/>
  <c r="H1413" i="4"/>
  <c r="G1413" i="4"/>
  <c r="F1413" i="4"/>
  <c r="E1413" i="4"/>
  <c r="D1413" i="4"/>
  <c r="C1413" i="4"/>
  <c r="H1412" i="4"/>
  <c r="G1412" i="4"/>
  <c r="F1412" i="4"/>
  <c r="E1412" i="4"/>
  <c r="D1412" i="4"/>
  <c r="C1412" i="4"/>
  <c r="H1411" i="4"/>
  <c r="G1411" i="4"/>
  <c r="F1411" i="4"/>
  <c r="E1411" i="4"/>
  <c r="D1411" i="4"/>
  <c r="C1411" i="4"/>
  <c r="H1410" i="4"/>
  <c r="G1410" i="4"/>
  <c r="F1410" i="4"/>
  <c r="E1410" i="4"/>
  <c r="D1410" i="4"/>
  <c r="C1410" i="4"/>
  <c r="H1409" i="4"/>
  <c r="G1409" i="4"/>
  <c r="F1409" i="4"/>
  <c r="E1409" i="4"/>
  <c r="D1409" i="4"/>
  <c r="C1409" i="4"/>
  <c r="H1408" i="4"/>
  <c r="G1408" i="4"/>
  <c r="F1408" i="4"/>
  <c r="E1408" i="4"/>
  <c r="D1408" i="4"/>
  <c r="C1408" i="4"/>
  <c r="H1407" i="4"/>
  <c r="G1407" i="4"/>
  <c r="F1407" i="4"/>
  <c r="E1407" i="4"/>
  <c r="D1407" i="4"/>
  <c r="C1407" i="4"/>
  <c r="H1406" i="4"/>
  <c r="G1406" i="4"/>
  <c r="F1406" i="4"/>
  <c r="E1406" i="4"/>
  <c r="D1406" i="4"/>
  <c r="C1406" i="4"/>
  <c r="H1405" i="4"/>
  <c r="G1405" i="4"/>
  <c r="F1405" i="4"/>
  <c r="E1405" i="4"/>
  <c r="D1405" i="4"/>
  <c r="C1405" i="4"/>
  <c r="H1404" i="4"/>
  <c r="G1404" i="4"/>
  <c r="F1404" i="4"/>
  <c r="E1404" i="4"/>
  <c r="D1404" i="4"/>
  <c r="C1404" i="4"/>
  <c r="H1403" i="4"/>
  <c r="G1403" i="4"/>
  <c r="F1403" i="4"/>
  <c r="E1403" i="4"/>
  <c r="D1403" i="4"/>
  <c r="C1403" i="4"/>
  <c r="H1402" i="4"/>
  <c r="G1402" i="4"/>
  <c r="F1402" i="4"/>
  <c r="E1402" i="4"/>
  <c r="D1402" i="4"/>
  <c r="C1402" i="4"/>
  <c r="H1401" i="4"/>
  <c r="G1401" i="4"/>
  <c r="F1401" i="4"/>
  <c r="E1401" i="4"/>
  <c r="D1401" i="4"/>
  <c r="C1401" i="4"/>
  <c r="H1400" i="4"/>
  <c r="G1400" i="4"/>
  <c r="F1400" i="4"/>
  <c r="E1400" i="4"/>
  <c r="D1400" i="4"/>
  <c r="C1400" i="4"/>
  <c r="H1399" i="4"/>
  <c r="G1399" i="4"/>
  <c r="F1399" i="4"/>
  <c r="E1399" i="4"/>
  <c r="D1399" i="4"/>
  <c r="C1399" i="4"/>
  <c r="H1398" i="4"/>
  <c r="G1398" i="4"/>
  <c r="F1398" i="4"/>
  <c r="E1398" i="4"/>
  <c r="D1398" i="4"/>
  <c r="C1398" i="4"/>
  <c r="H1397" i="4"/>
  <c r="G1397" i="4"/>
  <c r="F1397" i="4"/>
  <c r="E1397" i="4"/>
  <c r="D1397" i="4"/>
  <c r="C1397" i="4"/>
  <c r="H1396" i="4"/>
  <c r="G1396" i="4"/>
  <c r="F1396" i="4"/>
  <c r="E1396" i="4"/>
  <c r="D1396" i="4"/>
  <c r="C1396" i="4"/>
  <c r="H1395" i="4"/>
  <c r="G1395" i="4"/>
  <c r="F1395" i="4"/>
  <c r="E1395" i="4"/>
  <c r="D1395" i="4"/>
  <c r="C1395" i="4"/>
  <c r="H1394" i="4"/>
  <c r="G1394" i="4"/>
  <c r="F1394" i="4"/>
  <c r="E1394" i="4"/>
  <c r="D1394" i="4"/>
  <c r="C1394" i="4"/>
  <c r="H1393" i="4"/>
  <c r="G1393" i="4"/>
  <c r="F1393" i="4"/>
  <c r="E1393" i="4"/>
  <c r="D1393" i="4"/>
  <c r="C1393" i="4"/>
  <c r="H1392" i="4"/>
  <c r="G1392" i="4"/>
  <c r="F1392" i="4"/>
  <c r="E1392" i="4"/>
  <c r="D1392" i="4"/>
  <c r="C1392" i="4"/>
  <c r="H1391" i="4"/>
  <c r="G1391" i="4"/>
  <c r="F1391" i="4"/>
  <c r="E1391" i="4"/>
  <c r="D1391" i="4"/>
  <c r="C1391" i="4"/>
  <c r="H1390" i="4"/>
  <c r="G1390" i="4"/>
  <c r="F1390" i="4"/>
  <c r="E1390" i="4"/>
  <c r="D1390" i="4"/>
  <c r="C1390" i="4"/>
  <c r="H1389" i="4"/>
  <c r="G1389" i="4"/>
  <c r="F1389" i="4"/>
  <c r="E1389" i="4"/>
  <c r="D1389" i="4"/>
  <c r="C1389" i="4"/>
  <c r="H1388" i="4"/>
  <c r="G1388" i="4"/>
  <c r="F1388" i="4"/>
  <c r="E1388" i="4"/>
  <c r="D1388" i="4"/>
  <c r="C1388" i="4"/>
  <c r="H1387" i="4"/>
  <c r="G1387" i="4"/>
  <c r="F1387" i="4"/>
  <c r="E1387" i="4"/>
  <c r="D1387" i="4"/>
  <c r="C1387" i="4"/>
  <c r="H1386" i="4"/>
  <c r="G1386" i="4"/>
  <c r="F1386" i="4"/>
  <c r="E1386" i="4"/>
  <c r="D1386" i="4"/>
  <c r="C1386" i="4"/>
  <c r="H1385" i="4"/>
  <c r="G1385" i="4"/>
  <c r="F1385" i="4"/>
  <c r="E1385" i="4"/>
  <c r="D1385" i="4"/>
  <c r="C1385" i="4"/>
  <c r="H1384" i="4"/>
  <c r="G1384" i="4"/>
  <c r="F1384" i="4"/>
  <c r="E1384" i="4"/>
  <c r="D1384" i="4"/>
  <c r="C1384" i="4"/>
  <c r="H1383" i="4"/>
  <c r="G1383" i="4"/>
  <c r="F1383" i="4"/>
  <c r="E1383" i="4"/>
  <c r="D1383" i="4"/>
  <c r="C1383" i="4"/>
  <c r="H1382" i="4"/>
  <c r="G1382" i="4"/>
  <c r="F1382" i="4"/>
  <c r="E1382" i="4"/>
  <c r="D1382" i="4"/>
  <c r="C1382" i="4"/>
  <c r="H1381" i="4"/>
  <c r="G1381" i="4"/>
  <c r="F1381" i="4"/>
  <c r="E1381" i="4"/>
  <c r="D1381" i="4"/>
  <c r="C1381" i="4"/>
  <c r="H1380" i="4"/>
  <c r="G1380" i="4"/>
  <c r="F1380" i="4"/>
  <c r="E1380" i="4"/>
  <c r="D1380" i="4"/>
  <c r="C1380" i="4"/>
  <c r="H1379" i="4"/>
  <c r="G1379" i="4"/>
  <c r="F1379" i="4"/>
  <c r="E1379" i="4"/>
  <c r="D1379" i="4"/>
  <c r="C1379" i="4"/>
  <c r="H1378" i="4"/>
  <c r="G1378" i="4"/>
  <c r="F1378" i="4"/>
  <c r="E1378" i="4"/>
  <c r="D1378" i="4"/>
  <c r="C1378" i="4"/>
  <c r="H1377" i="4"/>
  <c r="G1377" i="4"/>
  <c r="F1377" i="4"/>
  <c r="E1377" i="4"/>
  <c r="D1377" i="4"/>
  <c r="C1377" i="4"/>
  <c r="H1376" i="4"/>
  <c r="G1376" i="4"/>
  <c r="F1376" i="4"/>
  <c r="E1376" i="4"/>
  <c r="D1376" i="4"/>
  <c r="C1376" i="4"/>
  <c r="H1375" i="4"/>
  <c r="G1375" i="4"/>
  <c r="F1375" i="4"/>
  <c r="E1375" i="4"/>
  <c r="D1375" i="4"/>
  <c r="C1375" i="4"/>
  <c r="H1374" i="4"/>
  <c r="G1374" i="4"/>
  <c r="F1374" i="4"/>
  <c r="E1374" i="4"/>
  <c r="D1374" i="4"/>
  <c r="C1374" i="4"/>
  <c r="H1373" i="4"/>
  <c r="G1373" i="4"/>
  <c r="F1373" i="4"/>
  <c r="E1373" i="4"/>
  <c r="D1373" i="4"/>
  <c r="C1373" i="4"/>
  <c r="H1372" i="4"/>
  <c r="G1372" i="4"/>
  <c r="F1372" i="4"/>
  <c r="E1372" i="4"/>
  <c r="D1372" i="4"/>
  <c r="C1372" i="4"/>
  <c r="H1371" i="4"/>
  <c r="G1371" i="4"/>
  <c r="F1371" i="4"/>
  <c r="E1371" i="4"/>
  <c r="D1371" i="4"/>
  <c r="C1371" i="4"/>
  <c r="H1370" i="4"/>
  <c r="G1370" i="4"/>
  <c r="F1370" i="4"/>
  <c r="E1370" i="4"/>
  <c r="D1370" i="4"/>
  <c r="C1370" i="4"/>
  <c r="H1369" i="4"/>
  <c r="G1369" i="4"/>
  <c r="F1369" i="4"/>
  <c r="E1369" i="4"/>
  <c r="D1369" i="4"/>
  <c r="C1369" i="4"/>
  <c r="H1368" i="4"/>
  <c r="G1368" i="4"/>
  <c r="F1368" i="4"/>
  <c r="E1368" i="4"/>
  <c r="D1368" i="4"/>
  <c r="C1368" i="4"/>
  <c r="H1367" i="4"/>
  <c r="G1367" i="4"/>
  <c r="F1367" i="4"/>
  <c r="E1367" i="4"/>
  <c r="D1367" i="4"/>
  <c r="C1367" i="4"/>
  <c r="H1366" i="4"/>
  <c r="G1366" i="4"/>
  <c r="F1366" i="4"/>
  <c r="E1366" i="4"/>
  <c r="D1366" i="4"/>
  <c r="C1366" i="4"/>
  <c r="H1365" i="4"/>
  <c r="G1365" i="4"/>
  <c r="F1365" i="4"/>
  <c r="E1365" i="4"/>
  <c r="D1365" i="4"/>
  <c r="C1365" i="4"/>
  <c r="H1364" i="4"/>
  <c r="G1364" i="4"/>
  <c r="F1364" i="4"/>
  <c r="E1364" i="4"/>
  <c r="D1364" i="4"/>
  <c r="C1364" i="4"/>
  <c r="H1363" i="4"/>
  <c r="G1363" i="4"/>
  <c r="F1363" i="4"/>
  <c r="E1363" i="4"/>
  <c r="D1363" i="4"/>
  <c r="C1363" i="4"/>
  <c r="H1362" i="4"/>
  <c r="G1362" i="4"/>
  <c r="F1362" i="4"/>
  <c r="E1362" i="4"/>
  <c r="D1362" i="4"/>
  <c r="C1362" i="4"/>
  <c r="H1361" i="4"/>
  <c r="G1361" i="4"/>
  <c r="F1361" i="4"/>
  <c r="E1361" i="4"/>
  <c r="D1361" i="4"/>
  <c r="C1361" i="4"/>
  <c r="H1360" i="4"/>
  <c r="G1360" i="4"/>
  <c r="F1360" i="4"/>
  <c r="E1360" i="4"/>
  <c r="D1360" i="4"/>
  <c r="C1360" i="4"/>
  <c r="H1359" i="4"/>
  <c r="G1359" i="4"/>
  <c r="F1359" i="4"/>
  <c r="E1359" i="4"/>
  <c r="D1359" i="4"/>
  <c r="C1359" i="4"/>
  <c r="H1358" i="4"/>
  <c r="G1358" i="4"/>
  <c r="F1358" i="4"/>
  <c r="E1358" i="4"/>
  <c r="D1358" i="4"/>
  <c r="C1358" i="4"/>
  <c r="H1357" i="4"/>
  <c r="G1357" i="4"/>
  <c r="F1357" i="4"/>
  <c r="E1357" i="4"/>
  <c r="D1357" i="4"/>
  <c r="C1357" i="4"/>
  <c r="H1356" i="4"/>
  <c r="G1356" i="4"/>
  <c r="F1356" i="4"/>
  <c r="E1356" i="4"/>
  <c r="D1356" i="4"/>
  <c r="C1356" i="4"/>
  <c r="H1355" i="4"/>
  <c r="G1355" i="4"/>
  <c r="F1355" i="4"/>
  <c r="E1355" i="4"/>
  <c r="D1355" i="4"/>
  <c r="C1355" i="4"/>
  <c r="H1354" i="4"/>
  <c r="G1354" i="4"/>
  <c r="F1354" i="4"/>
  <c r="E1354" i="4"/>
  <c r="D1354" i="4"/>
  <c r="C1354" i="4"/>
  <c r="H1353" i="4"/>
  <c r="G1353" i="4"/>
  <c r="F1353" i="4"/>
  <c r="E1353" i="4"/>
  <c r="D1353" i="4"/>
  <c r="C1353" i="4"/>
  <c r="H1352" i="4"/>
  <c r="G1352" i="4"/>
  <c r="F1352" i="4"/>
  <c r="E1352" i="4"/>
  <c r="D1352" i="4"/>
  <c r="C1352" i="4"/>
  <c r="H1351" i="4"/>
  <c r="G1351" i="4"/>
  <c r="F1351" i="4"/>
  <c r="E1351" i="4"/>
  <c r="D1351" i="4"/>
  <c r="C1351" i="4"/>
  <c r="H1350" i="4"/>
  <c r="G1350" i="4"/>
  <c r="F1350" i="4"/>
  <c r="E1350" i="4"/>
  <c r="D1350" i="4"/>
  <c r="C1350" i="4"/>
  <c r="H1349" i="4"/>
  <c r="G1349" i="4"/>
  <c r="F1349" i="4"/>
  <c r="E1349" i="4"/>
  <c r="D1349" i="4"/>
  <c r="C1349" i="4"/>
  <c r="H1348" i="4"/>
  <c r="G1348" i="4"/>
  <c r="F1348" i="4"/>
  <c r="E1348" i="4"/>
  <c r="D1348" i="4"/>
  <c r="C1348" i="4"/>
  <c r="H1347" i="4"/>
  <c r="G1347" i="4"/>
  <c r="F1347" i="4"/>
  <c r="E1347" i="4"/>
  <c r="D1347" i="4"/>
  <c r="C1347" i="4"/>
  <c r="H1346" i="4"/>
  <c r="G1346" i="4"/>
  <c r="F1346" i="4"/>
  <c r="E1346" i="4"/>
  <c r="D1346" i="4"/>
  <c r="C1346" i="4"/>
  <c r="H1345" i="4"/>
  <c r="G1345" i="4"/>
  <c r="F1345" i="4"/>
  <c r="E1345" i="4"/>
  <c r="D1345" i="4"/>
  <c r="C1345" i="4"/>
  <c r="H1344" i="4"/>
  <c r="G1344" i="4"/>
  <c r="F1344" i="4"/>
  <c r="E1344" i="4"/>
  <c r="D1344" i="4"/>
  <c r="C1344" i="4"/>
  <c r="H1343" i="4"/>
  <c r="G1343" i="4"/>
  <c r="F1343" i="4"/>
  <c r="E1343" i="4"/>
  <c r="D1343" i="4"/>
  <c r="C1343" i="4"/>
  <c r="H1342" i="4"/>
  <c r="G1342" i="4"/>
  <c r="F1342" i="4"/>
  <c r="E1342" i="4"/>
  <c r="D1342" i="4"/>
  <c r="C1342" i="4"/>
  <c r="H1341" i="4"/>
  <c r="G1341" i="4"/>
  <c r="F1341" i="4"/>
  <c r="E1341" i="4"/>
  <c r="D1341" i="4"/>
  <c r="C1341" i="4"/>
  <c r="H1340" i="4"/>
  <c r="G1340" i="4"/>
  <c r="F1340" i="4"/>
  <c r="E1340" i="4"/>
  <c r="D1340" i="4"/>
  <c r="C1340" i="4"/>
  <c r="H1339" i="4"/>
  <c r="G1339" i="4"/>
  <c r="F1339" i="4"/>
  <c r="E1339" i="4"/>
  <c r="D1339" i="4"/>
  <c r="C1339" i="4"/>
  <c r="H1338" i="4"/>
  <c r="G1338" i="4"/>
  <c r="F1338" i="4"/>
  <c r="E1338" i="4"/>
  <c r="D1338" i="4"/>
  <c r="C1338" i="4"/>
  <c r="H1337" i="4"/>
  <c r="G1337" i="4"/>
  <c r="F1337" i="4"/>
  <c r="E1337" i="4"/>
  <c r="D1337" i="4"/>
  <c r="C1337" i="4"/>
  <c r="H1336" i="4"/>
  <c r="G1336" i="4"/>
  <c r="F1336" i="4"/>
  <c r="E1336" i="4"/>
  <c r="D1336" i="4"/>
  <c r="C1336" i="4"/>
  <c r="H1335" i="4"/>
  <c r="G1335" i="4"/>
  <c r="F1335" i="4"/>
  <c r="E1335" i="4"/>
  <c r="D1335" i="4"/>
  <c r="C1335" i="4"/>
  <c r="H1334" i="4"/>
  <c r="G1334" i="4"/>
  <c r="F1334" i="4"/>
  <c r="E1334" i="4"/>
  <c r="D1334" i="4"/>
  <c r="C1334" i="4"/>
  <c r="H1333" i="4"/>
  <c r="G1333" i="4"/>
  <c r="F1333" i="4"/>
  <c r="E1333" i="4"/>
  <c r="D1333" i="4"/>
  <c r="C1333" i="4"/>
  <c r="H1332" i="4"/>
  <c r="G1332" i="4"/>
  <c r="F1332" i="4"/>
  <c r="E1332" i="4"/>
  <c r="D1332" i="4"/>
  <c r="C1332" i="4"/>
  <c r="H1331" i="4"/>
  <c r="G1331" i="4"/>
  <c r="F1331" i="4"/>
  <c r="E1331" i="4"/>
  <c r="D1331" i="4"/>
  <c r="C1331" i="4"/>
  <c r="H1330" i="4"/>
  <c r="G1330" i="4"/>
  <c r="F1330" i="4"/>
  <c r="E1330" i="4"/>
  <c r="D1330" i="4"/>
  <c r="C1330" i="4"/>
  <c r="H1329" i="4"/>
  <c r="G1329" i="4"/>
  <c r="F1329" i="4"/>
  <c r="E1329" i="4"/>
  <c r="D1329" i="4"/>
  <c r="C1329" i="4"/>
  <c r="H1328" i="4"/>
  <c r="G1328" i="4"/>
  <c r="F1328" i="4"/>
  <c r="E1328" i="4"/>
  <c r="D1328" i="4"/>
  <c r="C1328" i="4"/>
  <c r="H1327" i="4"/>
  <c r="G1327" i="4"/>
  <c r="F1327" i="4"/>
  <c r="E1327" i="4"/>
  <c r="D1327" i="4"/>
  <c r="C1327" i="4"/>
  <c r="H1326" i="4"/>
  <c r="G1326" i="4"/>
  <c r="F1326" i="4"/>
  <c r="E1326" i="4"/>
  <c r="D1326" i="4"/>
  <c r="C1326" i="4"/>
  <c r="H1325" i="4"/>
  <c r="G1325" i="4"/>
  <c r="F1325" i="4"/>
  <c r="E1325" i="4"/>
  <c r="D1325" i="4"/>
  <c r="C1325" i="4"/>
  <c r="H1324" i="4"/>
  <c r="G1324" i="4"/>
  <c r="F1324" i="4"/>
  <c r="E1324" i="4"/>
  <c r="D1324" i="4"/>
  <c r="C1324" i="4"/>
  <c r="H1323" i="4"/>
  <c r="G1323" i="4"/>
  <c r="F1323" i="4"/>
  <c r="E1323" i="4"/>
  <c r="D1323" i="4"/>
  <c r="C1323" i="4"/>
  <c r="H1322" i="4"/>
  <c r="G1322" i="4"/>
  <c r="F1322" i="4"/>
  <c r="E1322" i="4"/>
  <c r="D1322" i="4"/>
  <c r="C1322" i="4"/>
  <c r="H1321" i="4"/>
  <c r="G1321" i="4"/>
  <c r="F1321" i="4"/>
  <c r="E1321" i="4"/>
  <c r="D1321" i="4"/>
  <c r="C1321" i="4"/>
  <c r="H1320" i="4"/>
  <c r="G1320" i="4"/>
  <c r="F1320" i="4"/>
  <c r="E1320" i="4"/>
  <c r="D1320" i="4"/>
  <c r="C1320" i="4"/>
  <c r="H1319" i="4"/>
  <c r="G1319" i="4"/>
  <c r="F1319" i="4"/>
  <c r="E1319" i="4"/>
  <c r="D1319" i="4"/>
  <c r="C1319" i="4"/>
  <c r="H1318" i="4"/>
  <c r="G1318" i="4"/>
  <c r="F1318" i="4"/>
  <c r="E1318" i="4"/>
  <c r="D1318" i="4"/>
  <c r="C1318" i="4"/>
  <c r="H1317" i="4"/>
  <c r="G1317" i="4"/>
  <c r="F1317" i="4"/>
  <c r="E1317" i="4"/>
  <c r="D1317" i="4"/>
  <c r="C1317" i="4"/>
  <c r="H1316" i="4"/>
  <c r="G1316" i="4"/>
  <c r="F1316" i="4"/>
  <c r="E1316" i="4"/>
  <c r="D1316" i="4"/>
  <c r="C1316" i="4"/>
  <c r="H1315" i="4"/>
  <c r="G1315" i="4"/>
  <c r="F1315" i="4"/>
  <c r="E1315" i="4"/>
  <c r="D1315" i="4"/>
  <c r="C1315" i="4"/>
  <c r="H1314" i="4"/>
  <c r="G1314" i="4"/>
  <c r="F1314" i="4"/>
  <c r="E1314" i="4"/>
  <c r="D1314" i="4"/>
  <c r="C1314" i="4"/>
  <c r="H1313" i="4"/>
  <c r="G1313" i="4"/>
  <c r="F1313" i="4"/>
  <c r="E1313" i="4"/>
  <c r="D1313" i="4"/>
  <c r="C1313" i="4"/>
  <c r="H1312" i="4"/>
  <c r="G1312" i="4"/>
  <c r="F1312" i="4"/>
  <c r="E1312" i="4"/>
  <c r="D1312" i="4"/>
  <c r="C1312" i="4"/>
  <c r="H1311" i="4"/>
  <c r="G1311" i="4"/>
  <c r="F1311" i="4"/>
  <c r="E1311" i="4"/>
  <c r="D1311" i="4"/>
  <c r="C1311" i="4"/>
  <c r="H1310" i="4"/>
  <c r="G1310" i="4"/>
  <c r="F1310" i="4"/>
  <c r="E1310" i="4"/>
  <c r="D1310" i="4"/>
  <c r="C1310" i="4"/>
  <c r="H1309" i="4"/>
  <c r="G1309" i="4"/>
  <c r="F1309" i="4"/>
  <c r="E1309" i="4"/>
  <c r="D1309" i="4"/>
  <c r="C1309" i="4"/>
  <c r="H1308" i="4"/>
  <c r="G1308" i="4"/>
  <c r="F1308" i="4"/>
  <c r="E1308" i="4"/>
  <c r="D1308" i="4"/>
  <c r="C1308" i="4"/>
  <c r="H1307" i="4"/>
  <c r="G1307" i="4"/>
  <c r="F1307" i="4"/>
  <c r="E1307" i="4"/>
  <c r="D1307" i="4"/>
  <c r="C1307" i="4"/>
  <c r="H1306" i="4"/>
  <c r="G1306" i="4"/>
  <c r="F1306" i="4"/>
  <c r="E1306" i="4"/>
  <c r="D1306" i="4"/>
  <c r="C1306" i="4"/>
  <c r="H1305" i="4"/>
  <c r="G1305" i="4"/>
  <c r="F1305" i="4"/>
  <c r="E1305" i="4"/>
  <c r="D1305" i="4"/>
  <c r="C1305" i="4"/>
  <c r="H1304" i="4"/>
  <c r="G1304" i="4"/>
  <c r="F1304" i="4"/>
  <c r="E1304" i="4"/>
  <c r="D1304" i="4"/>
  <c r="C1304" i="4"/>
  <c r="H1303" i="4"/>
  <c r="G1303" i="4"/>
  <c r="F1303" i="4"/>
  <c r="E1303" i="4"/>
  <c r="D1303" i="4"/>
  <c r="C1303" i="4"/>
  <c r="H1302" i="4"/>
  <c r="G1302" i="4"/>
  <c r="F1302" i="4"/>
  <c r="E1302" i="4"/>
  <c r="D1302" i="4"/>
  <c r="C1302" i="4"/>
  <c r="H1301" i="4"/>
  <c r="G1301" i="4"/>
  <c r="F1301" i="4"/>
  <c r="E1301" i="4"/>
  <c r="D1301" i="4"/>
  <c r="C1301" i="4"/>
  <c r="H1300" i="4"/>
  <c r="G1300" i="4"/>
  <c r="F1300" i="4"/>
  <c r="E1300" i="4"/>
  <c r="D1300" i="4"/>
  <c r="C1300" i="4"/>
  <c r="H1299" i="4"/>
  <c r="G1299" i="4"/>
  <c r="F1299" i="4"/>
  <c r="E1299" i="4"/>
  <c r="D1299" i="4"/>
  <c r="C1299" i="4"/>
  <c r="H1298" i="4"/>
  <c r="G1298" i="4"/>
  <c r="F1298" i="4"/>
  <c r="E1298" i="4"/>
  <c r="D1298" i="4"/>
  <c r="C1298" i="4"/>
  <c r="H1297" i="4"/>
  <c r="G1297" i="4"/>
  <c r="F1297" i="4"/>
  <c r="E1297" i="4"/>
  <c r="D1297" i="4"/>
  <c r="C1297" i="4"/>
  <c r="H1296" i="4"/>
  <c r="G1296" i="4"/>
  <c r="F1296" i="4"/>
  <c r="E1296" i="4"/>
  <c r="D1296" i="4"/>
  <c r="C1296" i="4"/>
  <c r="H1295" i="4"/>
  <c r="G1295" i="4"/>
  <c r="F1295" i="4"/>
  <c r="E1295" i="4"/>
  <c r="D1295" i="4"/>
  <c r="C1295" i="4"/>
  <c r="H1294" i="4"/>
  <c r="G1294" i="4"/>
  <c r="F1294" i="4"/>
  <c r="E1294" i="4"/>
  <c r="D1294" i="4"/>
  <c r="C1294" i="4"/>
  <c r="H1293" i="4"/>
  <c r="G1293" i="4"/>
  <c r="F1293" i="4"/>
  <c r="E1293" i="4"/>
  <c r="D1293" i="4"/>
  <c r="C1293" i="4"/>
  <c r="H1292" i="4"/>
  <c r="G1292" i="4"/>
  <c r="F1292" i="4"/>
  <c r="E1292" i="4"/>
  <c r="D1292" i="4"/>
  <c r="C1292" i="4"/>
  <c r="H1291" i="4"/>
  <c r="G1291" i="4"/>
  <c r="F1291" i="4"/>
  <c r="E1291" i="4"/>
  <c r="D1291" i="4"/>
  <c r="C1291" i="4"/>
  <c r="H1290" i="4"/>
  <c r="G1290" i="4"/>
  <c r="F1290" i="4"/>
  <c r="E1290" i="4"/>
  <c r="D1290" i="4"/>
  <c r="C1290" i="4"/>
  <c r="H1289" i="4"/>
  <c r="G1289" i="4"/>
  <c r="F1289" i="4"/>
  <c r="E1289" i="4"/>
  <c r="D1289" i="4"/>
  <c r="C1289" i="4"/>
  <c r="H1288" i="4"/>
  <c r="G1288" i="4"/>
  <c r="F1288" i="4"/>
  <c r="E1288" i="4"/>
  <c r="D1288" i="4"/>
  <c r="C1288" i="4"/>
  <c r="H1287" i="4"/>
  <c r="G1287" i="4"/>
  <c r="F1287" i="4"/>
  <c r="E1287" i="4"/>
  <c r="D1287" i="4"/>
  <c r="C1287" i="4"/>
  <c r="H1286" i="4"/>
  <c r="G1286" i="4"/>
  <c r="F1286" i="4"/>
  <c r="E1286" i="4"/>
  <c r="D1286" i="4"/>
  <c r="C1286" i="4"/>
  <c r="H1285" i="4"/>
  <c r="G1285" i="4"/>
  <c r="F1285" i="4"/>
  <c r="E1285" i="4"/>
  <c r="D1285" i="4"/>
  <c r="C1285" i="4"/>
  <c r="H1284" i="4"/>
  <c r="G1284" i="4"/>
  <c r="F1284" i="4"/>
  <c r="E1284" i="4"/>
  <c r="D1284" i="4"/>
  <c r="C1284" i="4"/>
  <c r="H1283" i="4"/>
  <c r="G1283" i="4"/>
  <c r="F1283" i="4"/>
  <c r="E1283" i="4"/>
  <c r="D1283" i="4"/>
  <c r="C1283" i="4"/>
  <c r="H1282" i="4"/>
  <c r="G1282" i="4"/>
  <c r="F1282" i="4"/>
  <c r="E1282" i="4"/>
  <c r="D1282" i="4"/>
  <c r="C1282" i="4"/>
  <c r="H1281" i="4"/>
  <c r="G1281" i="4"/>
  <c r="F1281" i="4"/>
  <c r="E1281" i="4"/>
  <c r="D1281" i="4"/>
  <c r="C1281" i="4"/>
  <c r="H1280" i="4"/>
  <c r="G1280" i="4"/>
  <c r="F1280" i="4"/>
  <c r="E1280" i="4"/>
  <c r="D1280" i="4"/>
  <c r="C1280" i="4"/>
  <c r="H1279" i="4"/>
  <c r="G1279" i="4"/>
  <c r="F1279" i="4"/>
  <c r="E1279" i="4"/>
  <c r="D1279" i="4"/>
  <c r="C1279" i="4"/>
  <c r="H1278" i="4"/>
  <c r="G1278" i="4"/>
  <c r="F1278" i="4"/>
  <c r="E1278" i="4"/>
  <c r="D1278" i="4"/>
  <c r="C1278" i="4"/>
  <c r="H1277" i="4"/>
  <c r="G1277" i="4"/>
  <c r="F1277" i="4"/>
  <c r="E1277" i="4"/>
  <c r="D1277" i="4"/>
  <c r="C1277" i="4"/>
  <c r="H1276" i="4"/>
  <c r="G1276" i="4"/>
  <c r="F1276" i="4"/>
  <c r="E1276" i="4"/>
  <c r="D1276" i="4"/>
  <c r="C1276" i="4"/>
  <c r="H1275" i="4"/>
  <c r="G1275" i="4"/>
  <c r="F1275" i="4"/>
  <c r="E1275" i="4"/>
  <c r="D1275" i="4"/>
  <c r="C1275" i="4"/>
  <c r="H1274" i="4"/>
  <c r="G1274" i="4"/>
  <c r="F1274" i="4"/>
  <c r="E1274" i="4"/>
  <c r="D1274" i="4"/>
  <c r="C1274" i="4"/>
  <c r="H1273" i="4"/>
  <c r="G1273" i="4"/>
  <c r="F1273" i="4"/>
  <c r="E1273" i="4"/>
  <c r="D1273" i="4"/>
  <c r="C1273" i="4"/>
  <c r="H1272" i="4"/>
  <c r="G1272" i="4"/>
  <c r="F1272" i="4"/>
  <c r="E1272" i="4"/>
  <c r="D1272" i="4"/>
  <c r="C1272" i="4"/>
  <c r="H1271" i="4"/>
  <c r="G1271" i="4"/>
  <c r="F1271" i="4"/>
  <c r="E1271" i="4"/>
  <c r="D1271" i="4"/>
  <c r="C1271" i="4"/>
  <c r="H1270" i="4"/>
  <c r="G1270" i="4"/>
  <c r="F1270" i="4"/>
  <c r="E1270" i="4"/>
  <c r="D1270" i="4"/>
  <c r="C1270" i="4"/>
  <c r="H1269" i="4"/>
  <c r="G1269" i="4"/>
  <c r="F1269" i="4"/>
  <c r="E1269" i="4"/>
  <c r="D1269" i="4"/>
  <c r="C1269" i="4"/>
  <c r="H1268" i="4"/>
  <c r="G1268" i="4"/>
  <c r="F1268" i="4"/>
  <c r="E1268" i="4"/>
  <c r="D1268" i="4"/>
  <c r="C1268" i="4"/>
  <c r="H1267" i="4"/>
  <c r="G1267" i="4"/>
  <c r="F1267" i="4"/>
  <c r="E1267" i="4"/>
  <c r="D1267" i="4"/>
  <c r="C1267" i="4"/>
  <c r="H1266" i="4"/>
  <c r="G1266" i="4"/>
  <c r="F1266" i="4"/>
  <c r="E1266" i="4"/>
  <c r="D1266" i="4"/>
  <c r="C1266" i="4"/>
  <c r="H1265" i="4"/>
  <c r="G1265" i="4"/>
  <c r="F1265" i="4"/>
  <c r="E1265" i="4"/>
  <c r="D1265" i="4"/>
  <c r="C1265" i="4"/>
  <c r="H1264" i="4"/>
  <c r="G1264" i="4"/>
  <c r="F1264" i="4"/>
  <c r="E1264" i="4"/>
  <c r="D1264" i="4"/>
  <c r="C1264" i="4"/>
  <c r="H1263" i="4"/>
  <c r="G1263" i="4"/>
  <c r="F1263" i="4"/>
  <c r="E1263" i="4"/>
  <c r="D1263" i="4"/>
  <c r="C1263" i="4"/>
  <c r="H1262" i="4"/>
  <c r="G1262" i="4"/>
  <c r="F1262" i="4"/>
  <c r="E1262" i="4"/>
  <c r="D1262" i="4"/>
  <c r="C1262" i="4"/>
  <c r="H1261" i="4"/>
  <c r="G1261" i="4"/>
  <c r="F1261" i="4"/>
  <c r="E1261" i="4"/>
  <c r="D1261" i="4"/>
  <c r="C1261" i="4"/>
  <c r="H1260" i="4"/>
  <c r="G1260" i="4"/>
  <c r="F1260" i="4"/>
  <c r="E1260" i="4"/>
  <c r="D1260" i="4"/>
  <c r="C1260" i="4"/>
  <c r="H1259" i="4"/>
  <c r="G1259" i="4"/>
  <c r="F1259" i="4"/>
  <c r="E1259" i="4"/>
  <c r="D1259" i="4"/>
  <c r="C1259" i="4"/>
  <c r="H1258" i="4"/>
  <c r="G1258" i="4"/>
  <c r="F1258" i="4"/>
  <c r="E1258" i="4"/>
  <c r="D1258" i="4"/>
  <c r="C1258" i="4"/>
  <c r="H1257" i="4"/>
  <c r="G1257" i="4"/>
  <c r="F1257" i="4"/>
  <c r="E1257" i="4"/>
  <c r="D1257" i="4"/>
  <c r="C1257" i="4"/>
  <c r="H1256" i="4"/>
  <c r="G1256" i="4"/>
  <c r="F1256" i="4"/>
  <c r="E1256" i="4"/>
  <c r="D1256" i="4"/>
  <c r="C1256" i="4"/>
  <c r="H1255" i="4"/>
  <c r="G1255" i="4"/>
  <c r="F1255" i="4"/>
  <c r="E1255" i="4"/>
  <c r="D1255" i="4"/>
  <c r="C1255" i="4"/>
  <c r="H1254" i="4"/>
  <c r="G1254" i="4"/>
  <c r="F1254" i="4"/>
  <c r="E1254" i="4"/>
  <c r="D1254" i="4"/>
  <c r="C1254" i="4"/>
  <c r="H1253" i="4"/>
  <c r="G1253" i="4"/>
  <c r="F1253" i="4"/>
  <c r="E1253" i="4"/>
  <c r="D1253" i="4"/>
  <c r="C1253" i="4"/>
  <c r="H1252" i="4"/>
  <c r="G1252" i="4"/>
  <c r="F1252" i="4"/>
  <c r="E1252" i="4"/>
  <c r="D1252" i="4"/>
  <c r="C1252" i="4"/>
  <c r="H1251" i="4"/>
  <c r="G1251" i="4"/>
  <c r="F1251" i="4"/>
  <c r="E1251" i="4"/>
  <c r="D1251" i="4"/>
  <c r="C1251" i="4"/>
  <c r="H1250" i="4"/>
  <c r="G1250" i="4"/>
  <c r="F1250" i="4"/>
  <c r="E1250" i="4"/>
  <c r="D1250" i="4"/>
  <c r="C1250" i="4"/>
  <c r="H1249" i="4"/>
  <c r="G1249" i="4"/>
  <c r="F1249" i="4"/>
  <c r="E1249" i="4"/>
  <c r="D1249" i="4"/>
  <c r="C1249" i="4"/>
  <c r="H1248" i="4"/>
  <c r="G1248" i="4"/>
  <c r="F1248" i="4"/>
  <c r="E1248" i="4"/>
  <c r="D1248" i="4"/>
  <c r="C1248" i="4"/>
  <c r="H1247" i="4"/>
  <c r="G1247" i="4"/>
  <c r="F1247" i="4"/>
  <c r="E1247" i="4"/>
  <c r="D1247" i="4"/>
  <c r="C1247" i="4"/>
  <c r="H1246" i="4"/>
  <c r="G1246" i="4"/>
  <c r="F1246" i="4"/>
  <c r="E1246" i="4"/>
  <c r="D1246" i="4"/>
  <c r="C1246" i="4"/>
  <c r="H1245" i="4"/>
  <c r="G1245" i="4"/>
  <c r="F1245" i="4"/>
  <c r="E1245" i="4"/>
  <c r="D1245" i="4"/>
  <c r="C1245" i="4"/>
  <c r="H1244" i="4"/>
  <c r="G1244" i="4"/>
  <c r="F1244" i="4"/>
  <c r="E1244" i="4"/>
  <c r="D1244" i="4"/>
  <c r="C1244" i="4"/>
  <c r="H1243" i="4"/>
  <c r="G1243" i="4"/>
  <c r="F1243" i="4"/>
  <c r="E1243" i="4"/>
  <c r="D1243" i="4"/>
  <c r="C1243" i="4"/>
  <c r="H1242" i="4"/>
  <c r="G1242" i="4"/>
  <c r="F1242" i="4"/>
  <c r="E1242" i="4"/>
  <c r="D1242" i="4"/>
  <c r="C1242" i="4"/>
  <c r="H1241" i="4"/>
  <c r="G1241" i="4"/>
  <c r="F1241" i="4"/>
  <c r="E1241" i="4"/>
  <c r="D1241" i="4"/>
  <c r="C1241" i="4"/>
  <c r="H1240" i="4"/>
  <c r="G1240" i="4"/>
  <c r="F1240" i="4"/>
  <c r="E1240" i="4"/>
  <c r="D1240" i="4"/>
  <c r="C1240" i="4"/>
  <c r="H1239" i="4"/>
  <c r="G1239" i="4"/>
  <c r="F1239" i="4"/>
  <c r="E1239" i="4"/>
  <c r="D1239" i="4"/>
  <c r="C1239" i="4"/>
  <c r="H1238" i="4"/>
  <c r="G1238" i="4"/>
  <c r="F1238" i="4"/>
  <c r="E1238" i="4"/>
  <c r="D1238" i="4"/>
  <c r="C1238" i="4"/>
  <c r="H1237" i="4"/>
  <c r="G1237" i="4"/>
  <c r="F1237" i="4"/>
  <c r="E1237" i="4"/>
  <c r="D1237" i="4"/>
  <c r="C1237" i="4"/>
  <c r="H1236" i="4"/>
  <c r="G1236" i="4"/>
  <c r="F1236" i="4"/>
  <c r="E1236" i="4"/>
  <c r="D1236" i="4"/>
  <c r="C1236" i="4"/>
  <c r="H1235" i="4"/>
  <c r="G1235" i="4"/>
  <c r="F1235" i="4"/>
  <c r="E1235" i="4"/>
  <c r="D1235" i="4"/>
  <c r="C1235" i="4"/>
  <c r="H1234" i="4"/>
  <c r="G1234" i="4"/>
  <c r="F1234" i="4"/>
  <c r="E1234" i="4"/>
  <c r="D1234" i="4"/>
  <c r="C1234" i="4"/>
  <c r="H1233" i="4"/>
  <c r="G1233" i="4"/>
  <c r="F1233" i="4"/>
  <c r="E1233" i="4"/>
  <c r="D1233" i="4"/>
  <c r="C1233" i="4"/>
  <c r="H1232" i="4"/>
  <c r="G1232" i="4"/>
  <c r="F1232" i="4"/>
  <c r="E1232" i="4"/>
  <c r="D1232" i="4"/>
  <c r="C1232" i="4"/>
  <c r="H1231" i="4"/>
  <c r="G1231" i="4"/>
  <c r="F1231" i="4"/>
  <c r="E1231" i="4"/>
  <c r="D1231" i="4"/>
  <c r="C1231" i="4"/>
  <c r="H1230" i="4"/>
  <c r="G1230" i="4"/>
  <c r="F1230" i="4"/>
  <c r="E1230" i="4"/>
  <c r="D1230" i="4"/>
  <c r="C1230" i="4"/>
  <c r="H1229" i="4"/>
  <c r="G1229" i="4"/>
  <c r="F1229" i="4"/>
  <c r="E1229" i="4"/>
  <c r="D1229" i="4"/>
  <c r="C1229" i="4"/>
  <c r="H1228" i="4"/>
  <c r="G1228" i="4"/>
  <c r="F1228" i="4"/>
  <c r="E1228" i="4"/>
  <c r="D1228" i="4"/>
  <c r="C1228" i="4"/>
  <c r="H1227" i="4"/>
  <c r="G1227" i="4"/>
  <c r="F1227" i="4"/>
  <c r="E1227" i="4"/>
  <c r="D1227" i="4"/>
  <c r="C1227" i="4"/>
  <c r="H1226" i="4"/>
  <c r="G1226" i="4"/>
  <c r="F1226" i="4"/>
  <c r="E1226" i="4"/>
  <c r="D1226" i="4"/>
  <c r="C1226" i="4"/>
  <c r="H1225" i="4"/>
  <c r="G1225" i="4"/>
  <c r="F1225" i="4"/>
  <c r="E1225" i="4"/>
  <c r="D1225" i="4"/>
  <c r="C1225" i="4"/>
  <c r="H1224" i="4"/>
  <c r="G1224" i="4"/>
  <c r="F1224" i="4"/>
  <c r="E1224" i="4"/>
  <c r="D1224" i="4"/>
  <c r="C1224" i="4"/>
  <c r="H1223" i="4"/>
  <c r="G1223" i="4"/>
  <c r="F1223" i="4"/>
  <c r="E1223" i="4"/>
  <c r="D1223" i="4"/>
  <c r="C1223" i="4"/>
  <c r="H1222" i="4"/>
  <c r="G1222" i="4"/>
  <c r="F1222" i="4"/>
  <c r="E1222" i="4"/>
  <c r="D1222" i="4"/>
  <c r="C1222" i="4"/>
  <c r="H1221" i="4"/>
  <c r="G1221" i="4"/>
  <c r="F1221" i="4"/>
  <c r="E1221" i="4"/>
  <c r="D1221" i="4"/>
  <c r="C1221" i="4"/>
  <c r="H1220" i="4"/>
  <c r="G1220" i="4"/>
  <c r="F1220" i="4"/>
  <c r="E1220" i="4"/>
  <c r="D1220" i="4"/>
  <c r="C1220" i="4"/>
  <c r="H1219" i="4"/>
  <c r="G1219" i="4"/>
  <c r="F1219" i="4"/>
  <c r="E1219" i="4"/>
  <c r="D1219" i="4"/>
  <c r="C1219" i="4"/>
  <c r="H1218" i="4"/>
  <c r="G1218" i="4"/>
  <c r="F1218" i="4"/>
  <c r="E1218" i="4"/>
  <c r="D1218" i="4"/>
  <c r="C1218" i="4"/>
  <c r="H1217" i="4"/>
  <c r="G1217" i="4"/>
  <c r="F1217" i="4"/>
  <c r="E1217" i="4"/>
  <c r="D1217" i="4"/>
  <c r="C1217" i="4"/>
  <c r="H1216" i="4"/>
  <c r="G1216" i="4"/>
  <c r="F1216" i="4"/>
  <c r="E1216" i="4"/>
  <c r="D1216" i="4"/>
  <c r="C1216" i="4"/>
  <c r="H1215" i="4"/>
  <c r="G1215" i="4"/>
  <c r="F1215" i="4"/>
  <c r="E1215" i="4"/>
  <c r="D1215" i="4"/>
  <c r="C1215" i="4"/>
  <c r="H1214" i="4"/>
  <c r="G1214" i="4"/>
  <c r="F1214" i="4"/>
  <c r="E1214" i="4"/>
  <c r="D1214" i="4"/>
  <c r="C1214" i="4"/>
  <c r="H1213" i="4"/>
  <c r="G1213" i="4"/>
  <c r="F1213" i="4"/>
  <c r="E1213" i="4"/>
  <c r="D1213" i="4"/>
  <c r="C1213" i="4"/>
  <c r="H1212" i="4"/>
  <c r="G1212" i="4"/>
  <c r="F1212" i="4"/>
  <c r="E1212" i="4"/>
  <c r="D1212" i="4"/>
  <c r="C1212" i="4"/>
  <c r="H1211" i="4"/>
  <c r="G1211" i="4"/>
  <c r="F1211" i="4"/>
  <c r="E1211" i="4"/>
  <c r="D1211" i="4"/>
  <c r="C1211" i="4"/>
  <c r="H1210" i="4"/>
  <c r="G1210" i="4"/>
  <c r="F1210" i="4"/>
  <c r="E1210" i="4"/>
  <c r="D1210" i="4"/>
  <c r="C1210" i="4"/>
  <c r="H1209" i="4"/>
  <c r="G1209" i="4"/>
  <c r="F1209" i="4"/>
  <c r="E1209" i="4"/>
  <c r="D1209" i="4"/>
  <c r="C1209" i="4"/>
  <c r="H1208" i="4"/>
  <c r="G1208" i="4"/>
  <c r="F1208" i="4"/>
  <c r="E1208" i="4"/>
  <c r="D1208" i="4"/>
  <c r="C1208" i="4"/>
  <c r="H1207" i="4"/>
  <c r="G1207" i="4"/>
  <c r="F1207" i="4"/>
  <c r="E1207" i="4"/>
  <c r="D1207" i="4"/>
  <c r="C1207" i="4"/>
  <c r="H1206" i="4"/>
  <c r="G1206" i="4"/>
  <c r="F1206" i="4"/>
  <c r="E1206" i="4"/>
  <c r="D1206" i="4"/>
  <c r="C1206" i="4"/>
  <c r="H1205" i="4"/>
  <c r="G1205" i="4"/>
  <c r="F1205" i="4"/>
  <c r="E1205" i="4"/>
  <c r="D1205" i="4"/>
  <c r="C1205" i="4"/>
  <c r="H1204" i="4"/>
  <c r="G1204" i="4"/>
  <c r="F1204" i="4"/>
  <c r="E1204" i="4"/>
  <c r="D1204" i="4"/>
  <c r="C1204" i="4"/>
  <c r="H1203" i="4"/>
  <c r="G1203" i="4"/>
  <c r="F1203" i="4"/>
  <c r="E1203" i="4"/>
  <c r="D1203" i="4"/>
  <c r="C1203" i="4"/>
  <c r="H1202" i="4"/>
  <c r="G1202" i="4"/>
  <c r="F1202" i="4"/>
  <c r="E1202" i="4"/>
  <c r="D1202" i="4"/>
  <c r="C1202" i="4"/>
  <c r="H1201" i="4"/>
  <c r="G1201" i="4"/>
  <c r="F1201" i="4"/>
  <c r="E1201" i="4"/>
  <c r="D1201" i="4"/>
  <c r="C1201" i="4"/>
  <c r="H1200" i="4"/>
  <c r="G1200" i="4"/>
  <c r="F1200" i="4"/>
  <c r="E1200" i="4"/>
  <c r="D1200" i="4"/>
  <c r="C1200" i="4"/>
  <c r="H1199" i="4"/>
  <c r="G1199" i="4"/>
  <c r="F1199" i="4"/>
  <c r="E1199" i="4"/>
  <c r="D1199" i="4"/>
  <c r="C1199" i="4"/>
  <c r="H1198" i="4"/>
  <c r="G1198" i="4"/>
  <c r="F1198" i="4"/>
  <c r="E1198" i="4"/>
  <c r="D1198" i="4"/>
  <c r="C1198" i="4"/>
  <c r="H1197" i="4"/>
  <c r="G1197" i="4"/>
  <c r="F1197" i="4"/>
  <c r="E1197" i="4"/>
  <c r="D1197" i="4"/>
  <c r="C1197" i="4"/>
  <c r="H1196" i="4"/>
  <c r="G1196" i="4"/>
  <c r="F1196" i="4"/>
  <c r="E1196" i="4"/>
  <c r="D1196" i="4"/>
  <c r="C1196" i="4"/>
  <c r="H1195" i="4"/>
  <c r="G1195" i="4"/>
  <c r="F1195" i="4"/>
  <c r="E1195" i="4"/>
  <c r="D1195" i="4"/>
  <c r="C1195" i="4"/>
  <c r="H1194" i="4"/>
  <c r="G1194" i="4"/>
  <c r="F1194" i="4"/>
  <c r="E1194" i="4"/>
  <c r="D1194" i="4"/>
  <c r="C1194" i="4"/>
  <c r="H1193" i="4"/>
  <c r="G1193" i="4"/>
  <c r="F1193" i="4"/>
  <c r="E1193" i="4"/>
  <c r="D1193" i="4"/>
  <c r="C1193" i="4"/>
  <c r="H1192" i="4"/>
  <c r="G1192" i="4"/>
  <c r="F1192" i="4"/>
  <c r="E1192" i="4"/>
  <c r="D1192" i="4"/>
  <c r="C1192" i="4"/>
  <c r="H1191" i="4"/>
  <c r="G1191" i="4"/>
  <c r="F1191" i="4"/>
  <c r="E1191" i="4"/>
  <c r="D1191" i="4"/>
  <c r="C1191" i="4"/>
  <c r="H1190" i="4"/>
  <c r="G1190" i="4"/>
  <c r="F1190" i="4"/>
  <c r="E1190" i="4"/>
  <c r="D1190" i="4"/>
  <c r="C1190" i="4"/>
  <c r="H1189" i="4"/>
  <c r="G1189" i="4"/>
  <c r="F1189" i="4"/>
  <c r="E1189" i="4"/>
  <c r="D1189" i="4"/>
  <c r="C1189" i="4"/>
  <c r="H1188" i="4"/>
  <c r="G1188" i="4"/>
  <c r="F1188" i="4"/>
  <c r="E1188" i="4"/>
  <c r="D1188" i="4"/>
  <c r="C1188" i="4"/>
  <c r="H1187" i="4"/>
  <c r="G1187" i="4"/>
  <c r="F1187" i="4"/>
  <c r="E1187" i="4"/>
  <c r="D1187" i="4"/>
  <c r="C1187" i="4"/>
  <c r="H1186" i="4"/>
  <c r="G1186" i="4"/>
  <c r="F1186" i="4"/>
  <c r="E1186" i="4"/>
  <c r="D1186" i="4"/>
  <c r="C1186" i="4"/>
  <c r="H1185" i="4"/>
  <c r="G1185" i="4"/>
  <c r="F1185" i="4"/>
  <c r="E1185" i="4"/>
  <c r="D1185" i="4"/>
  <c r="C1185" i="4"/>
  <c r="H1184" i="4"/>
  <c r="G1184" i="4"/>
  <c r="F1184" i="4"/>
  <c r="E1184" i="4"/>
  <c r="D1184" i="4"/>
  <c r="C1184" i="4"/>
  <c r="H1183" i="4"/>
  <c r="G1183" i="4"/>
  <c r="F1183" i="4"/>
  <c r="E1183" i="4"/>
  <c r="D1183" i="4"/>
  <c r="C1183" i="4"/>
  <c r="H1182" i="4"/>
  <c r="G1182" i="4"/>
  <c r="F1182" i="4"/>
  <c r="E1182" i="4"/>
  <c r="D1182" i="4"/>
  <c r="C1182" i="4"/>
  <c r="H1181" i="4"/>
  <c r="G1181" i="4"/>
  <c r="F1181" i="4"/>
  <c r="E1181" i="4"/>
  <c r="D1181" i="4"/>
  <c r="C1181" i="4"/>
  <c r="H1180" i="4"/>
  <c r="G1180" i="4"/>
  <c r="F1180" i="4"/>
  <c r="E1180" i="4"/>
  <c r="D1180" i="4"/>
  <c r="C1180" i="4"/>
  <c r="H1179" i="4"/>
  <c r="G1179" i="4"/>
  <c r="F1179" i="4"/>
  <c r="E1179" i="4"/>
  <c r="D1179" i="4"/>
  <c r="C1179" i="4"/>
  <c r="H1178" i="4"/>
  <c r="G1178" i="4"/>
  <c r="F1178" i="4"/>
  <c r="E1178" i="4"/>
  <c r="D1178" i="4"/>
  <c r="C1178" i="4"/>
  <c r="H1177" i="4"/>
  <c r="G1177" i="4"/>
  <c r="F1177" i="4"/>
  <c r="E1177" i="4"/>
  <c r="D1177" i="4"/>
  <c r="C1177" i="4"/>
  <c r="H1176" i="4"/>
  <c r="G1176" i="4"/>
  <c r="F1176" i="4"/>
  <c r="E1176" i="4"/>
  <c r="D1176" i="4"/>
  <c r="C1176" i="4"/>
  <c r="H1175" i="4"/>
  <c r="G1175" i="4"/>
  <c r="F1175" i="4"/>
  <c r="E1175" i="4"/>
  <c r="D1175" i="4"/>
  <c r="C1175" i="4"/>
  <c r="H1174" i="4"/>
  <c r="G1174" i="4"/>
  <c r="F1174" i="4"/>
  <c r="E1174" i="4"/>
  <c r="D1174" i="4"/>
  <c r="C1174" i="4"/>
  <c r="H1173" i="4"/>
  <c r="G1173" i="4"/>
  <c r="F1173" i="4"/>
  <c r="E1173" i="4"/>
  <c r="D1173" i="4"/>
  <c r="C1173" i="4"/>
  <c r="H1172" i="4"/>
  <c r="G1172" i="4"/>
  <c r="F1172" i="4"/>
  <c r="E1172" i="4"/>
  <c r="D1172" i="4"/>
  <c r="C1172" i="4"/>
  <c r="H1171" i="4"/>
  <c r="G1171" i="4"/>
  <c r="F1171" i="4"/>
  <c r="E1171" i="4"/>
  <c r="D1171" i="4"/>
  <c r="C1171" i="4"/>
  <c r="H1170" i="4"/>
  <c r="G1170" i="4"/>
  <c r="F1170" i="4"/>
  <c r="E1170" i="4"/>
  <c r="D1170" i="4"/>
  <c r="C1170" i="4"/>
  <c r="H1169" i="4"/>
  <c r="G1169" i="4"/>
  <c r="F1169" i="4"/>
  <c r="E1169" i="4"/>
  <c r="D1169" i="4"/>
  <c r="C1169" i="4"/>
  <c r="H1168" i="4"/>
  <c r="G1168" i="4"/>
  <c r="F1168" i="4"/>
  <c r="E1168" i="4"/>
  <c r="D1168" i="4"/>
  <c r="C1168" i="4"/>
  <c r="H1167" i="4"/>
  <c r="G1167" i="4"/>
  <c r="F1167" i="4"/>
  <c r="E1167" i="4"/>
  <c r="D1167" i="4"/>
  <c r="C1167" i="4"/>
  <c r="H1166" i="4"/>
  <c r="G1166" i="4"/>
  <c r="F1166" i="4"/>
  <c r="E1166" i="4"/>
  <c r="D1166" i="4"/>
  <c r="C1166" i="4"/>
  <c r="H1165" i="4"/>
  <c r="G1165" i="4"/>
  <c r="F1165" i="4"/>
  <c r="E1165" i="4"/>
  <c r="D1165" i="4"/>
  <c r="C1165" i="4"/>
  <c r="H1164" i="4"/>
  <c r="G1164" i="4"/>
  <c r="F1164" i="4"/>
  <c r="E1164" i="4"/>
  <c r="D1164" i="4"/>
  <c r="C1164" i="4"/>
  <c r="H1163" i="4"/>
  <c r="G1163" i="4"/>
  <c r="F1163" i="4"/>
  <c r="E1163" i="4"/>
  <c r="D1163" i="4"/>
  <c r="C1163" i="4"/>
  <c r="H1162" i="4"/>
  <c r="G1162" i="4"/>
  <c r="F1162" i="4"/>
  <c r="E1162" i="4"/>
  <c r="D1162" i="4"/>
  <c r="C1162" i="4"/>
  <c r="H1161" i="4"/>
  <c r="G1161" i="4"/>
  <c r="F1161" i="4"/>
  <c r="E1161" i="4"/>
  <c r="D1161" i="4"/>
  <c r="C1161" i="4"/>
  <c r="H1160" i="4"/>
  <c r="G1160" i="4"/>
  <c r="F1160" i="4"/>
  <c r="E1160" i="4"/>
  <c r="D1160" i="4"/>
  <c r="C1160" i="4"/>
  <c r="H1159" i="4"/>
  <c r="G1159" i="4"/>
  <c r="F1159" i="4"/>
  <c r="E1159" i="4"/>
  <c r="D1159" i="4"/>
  <c r="C1159" i="4"/>
  <c r="H1158" i="4"/>
  <c r="G1158" i="4"/>
  <c r="F1158" i="4"/>
  <c r="E1158" i="4"/>
  <c r="D1158" i="4"/>
  <c r="C1158" i="4"/>
  <c r="H1157" i="4"/>
  <c r="G1157" i="4"/>
  <c r="F1157" i="4"/>
  <c r="E1157" i="4"/>
  <c r="D1157" i="4"/>
  <c r="C1157" i="4"/>
  <c r="H1156" i="4"/>
  <c r="G1156" i="4"/>
  <c r="F1156" i="4"/>
  <c r="E1156" i="4"/>
  <c r="D1156" i="4"/>
  <c r="C1156" i="4"/>
  <c r="H1155" i="4"/>
  <c r="G1155" i="4"/>
  <c r="F1155" i="4"/>
  <c r="E1155" i="4"/>
  <c r="D1155" i="4"/>
  <c r="C1155" i="4"/>
  <c r="H1154" i="4"/>
  <c r="G1154" i="4"/>
  <c r="F1154" i="4"/>
  <c r="E1154" i="4"/>
  <c r="D1154" i="4"/>
  <c r="C1154" i="4"/>
  <c r="H1153" i="4"/>
  <c r="G1153" i="4"/>
  <c r="F1153" i="4"/>
  <c r="E1153" i="4"/>
  <c r="D1153" i="4"/>
  <c r="C1153" i="4"/>
  <c r="H1152" i="4"/>
  <c r="G1152" i="4"/>
  <c r="F1152" i="4"/>
  <c r="E1152" i="4"/>
  <c r="D1152" i="4"/>
  <c r="C1152" i="4"/>
  <c r="H1151" i="4"/>
  <c r="G1151" i="4"/>
  <c r="F1151" i="4"/>
  <c r="E1151" i="4"/>
  <c r="D1151" i="4"/>
  <c r="C1151" i="4"/>
  <c r="H1150" i="4"/>
  <c r="G1150" i="4"/>
  <c r="F1150" i="4"/>
  <c r="E1150" i="4"/>
  <c r="D1150" i="4"/>
  <c r="C1150" i="4"/>
  <c r="H1149" i="4"/>
  <c r="G1149" i="4"/>
  <c r="F1149" i="4"/>
  <c r="E1149" i="4"/>
  <c r="D1149" i="4"/>
  <c r="C1149" i="4"/>
  <c r="H1148" i="4"/>
  <c r="G1148" i="4"/>
  <c r="F1148" i="4"/>
  <c r="E1148" i="4"/>
  <c r="D1148" i="4"/>
  <c r="C1148" i="4"/>
  <c r="H1147" i="4"/>
  <c r="G1147" i="4"/>
  <c r="F1147" i="4"/>
  <c r="E1147" i="4"/>
  <c r="D1147" i="4"/>
  <c r="C1147" i="4"/>
  <c r="H1146" i="4"/>
  <c r="G1146" i="4"/>
  <c r="F1146" i="4"/>
  <c r="E1146" i="4"/>
  <c r="D1146" i="4"/>
  <c r="C1146" i="4"/>
  <c r="H1145" i="4"/>
  <c r="G1145" i="4"/>
  <c r="F1145" i="4"/>
  <c r="E1145" i="4"/>
  <c r="D1145" i="4"/>
  <c r="C1145" i="4"/>
  <c r="H1144" i="4"/>
  <c r="G1144" i="4"/>
  <c r="F1144" i="4"/>
  <c r="E1144" i="4"/>
  <c r="D1144" i="4"/>
  <c r="C1144" i="4"/>
  <c r="H1143" i="4"/>
  <c r="G1143" i="4"/>
  <c r="F1143" i="4"/>
  <c r="E1143" i="4"/>
  <c r="D1143" i="4"/>
  <c r="C1143" i="4"/>
  <c r="H1142" i="4"/>
  <c r="G1142" i="4"/>
  <c r="F1142" i="4"/>
  <c r="E1142" i="4"/>
  <c r="D1142" i="4"/>
  <c r="C1142" i="4"/>
  <c r="H1141" i="4"/>
  <c r="G1141" i="4"/>
  <c r="F1141" i="4"/>
  <c r="E1141" i="4"/>
  <c r="D1141" i="4"/>
  <c r="C1141" i="4"/>
  <c r="H1140" i="4"/>
  <c r="G1140" i="4"/>
  <c r="F1140" i="4"/>
  <c r="E1140" i="4"/>
  <c r="D1140" i="4"/>
  <c r="C1140" i="4"/>
  <c r="H1139" i="4"/>
  <c r="G1139" i="4"/>
  <c r="F1139" i="4"/>
  <c r="E1139" i="4"/>
  <c r="D1139" i="4"/>
  <c r="C1139" i="4"/>
  <c r="H1138" i="4"/>
  <c r="G1138" i="4"/>
  <c r="F1138" i="4"/>
  <c r="E1138" i="4"/>
  <c r="D1138" i="4"/>
  <c r="C1138" i="4"/>
  <c r="H1137" i="4"/>
  <c r="G1137" i="4"/>
  <c r="F1137" i="4"/>
  <c r="E1137" i="4"/>
  <c r="D1137" i="4"/>
  <c r="C1137" i="4"/>
  <c r="H1136" i="4"/>
  <c r="G1136" i="4"/>
  <c r="F1136" i="4"/>
  <c r="E1136" i="4"/>
  <c r="D1136" i="4"/>
  <c r="C1136" i="4"/>
  <c r="H1135" i="4"/>
  <c r="G1135" i="4"/>
  <c r="F1135" i="4"/>
  <c r="E1135" i="4"/>
  <c r="D1135" i="4"/>
  <c r="C1135" i="4"/>
  <c r="H1134" i="4"/>
  <c r="G1134" i="4"/>
  <c r="F1134" i="4"/>
  <c r="E1134" i="4"/>
  <c r="D1134" i="4"/>
  <c r="C1134" i="4"/>
  <c r="H1133" i="4"/>
  <c r="G1133" i="4"/>
  <c r="F1133" i="4"/>
  <c r="E1133" i="4"/>
  <c r="D1133" i="4"/>
  <c r="C1133" i="4"/>
  <c r="H1132" i="4"/>
  <c r="G1132" i="4"/>
  <c r="F1132" i="4"/>
  <c r="E1132" i="4"/>
  <c r="D1132" i="4"/>
  <c r="C1132" i="4"/>
  <c r="H1131" i="4"/>
  <c r="G1131" i="4"/>
  <c r="F1131" i="4"/>
  <c r="E1131" i="4"/>
  <c r="D1131" i="4"/>
  <c r="C1131" i="4"/>
  <c r="H1130" i="4"/>
  <c r="G1130" i="4"/>
  <c r="F1130" i="4"/>
  <c r="E1130" i="4"/>
  <c r="D1130" i="4"/>
  <c r="C1130" i="4"/>
  <c r="H1129" i="4"/>
  <c r="G1129" i="4"/>
  <c r="F1129" i="4"/>
  <c r="E1129" i="4"/>
  <c r="D1129" i="4"/>
  <c r="C1129" i="4"/>
  <c r="H1128" i="4"/>
  <c r="G1128" i="4"/>
  <c r="F1128" i="4"/>
  <c r="E1128" i="4"/>
  <c r="D1128" i="4"/>
  <c r="C1128" i="4"/>
  <c r="H1127" i="4"/>
  <c r="G1127" i="4"/>
  <c r="F1127" i="4"/>
  <c r="E1127" i="4"/>
  <c r="D1127" i="4"/>
  <c r="C1127" i="4"/>
  <c r="H1126" i="4"/>
  <c r="G1126" i="4"/>
  <c r="F1126" i="4"/>
  <c r="E1126" i="4"/>
  <c r="D1126" i="4"/>
  <c r="C1126" i="4"/>
  <c r="H1125" i="4"/>
  <c r="G1125" i="4"/>
  <c r="F1125" i="4"/>
  <c r="E1125" i="4"/>
  <c r="D1125" i="4"/>
  <c r="C1125" i="4"/>
  <c r="H1124" i="4"/>
  <c r="G1124" i="4"/>
  <c r="F1124" i="4"/>
  <c r="E1124" i="4"/>
  <c r="D1124" i="4"/>
  <c r="C1124" i="4"/>
  <c r="H1123" i="4"/>
  <c r="G1123" i="4"/>
  <c r="F1123" i="4"/>
  <c r="E1123" i="4"/>
  <c r="D1123" i="4"/>
  <c r="C1123" i="4"/>
  <c r="H1122" i="4"/>
  <c r="G1122" i="4"/>
  <c r="F1122" i="4"/>
  <c r="E1122" i="4"/>
  <c r="D1122" i="4"/>
  <c r="C1122" i="4"/>
  <c r="H1121" i="4"/>
  <c r="G1121" i="4"/>
  <c r="F1121" i="4"/>
  <c r="E1121" i="4"/>
  <c r="D1121" i="4"/>
  <c r="C1121" i="4"/>
  <c r="H1120" i="4"/>
  <c r="G1120" i="4"/>
  <c r="F1120" i="4"/>
  <c r="E1120" i="4"/>
  <c r="D1120" i="4"/>
  <c r="C1120" i="4"/>
  <c r="H1119" i="4"/>
  <c r="G1119" i="4"/>
  <c r="F1119" i="4"/>
  <c r="E1119" i="4"/>
  <c r="D1119" i="4"/>
  <c r="C1119" i="4"/>
  <c r="H1118" i="4"/>
  <c r="G1118" i="4"/>
  <c r="F1118" i="4"/>
  <c r="E1118" i="4"/>
  <c r="D1118" i="4"/>
  <c r="C1118" i="4"/>
  <c r="H1117" i="4"/>
  <c r="G1117" i="4"/>
  <c r="F1117" i="4"/>
  <c r="E1117" i="4"/>
  <c r="D1117" i="4"/>
  <c r="C1117" i="4"/>
  <c r="H1116" i="4"/>
  <c r="G1116" i="4"/>
  <c r="F1116" i="4"/>
  <c r="E1116" i="4"/>
  <c r="D1116" i="4"/>
  <c r="C1116" i="4"/>
  <c r="H1115" i="4"/>
  <c r="G1115" i="4"/>
  <c r="F1115" i="4"/>
  <c r="E1115" i="4"/>
  <c r="D1115" i="4"/>
  <c r="C1115" i="4"/>
  <c r="H1114" i="4"/>
  <c r="G1114" i="4"/>
  <c r="F1114" i="4"/>
  <c r="E1114" i="4"/>
  <c r="D1114" i="4"/>
  <c r="C1114" i="4"/>
  <c r="H1113" i="4"/>
  <c r="G1113" i="4"/>
  <c r="F1113" i="4"/>
  <c r="E1113" i="4"/>
  <c r="D1113" i="4"/>
  <c r="C1113" i="4"/>
  <c r="H1112" i="4"/>
  <c r="G1112" i="4"/>
  <c r="F1112" i="4"/>
  <c r="E1112" i="4"/>
  <c r="D1112" i="4"/>
  <c r="C1112" i="4"/>
  <c r="H1111" i="4"/>
  <c r="G1111" i="4"/>
  <c r="F1111" i="4"/>
  <c r="E1111" i="4"/>
  <c r="D1111" i="4"/>
  <c r="C1111" i="4"/>
  <c r="H1110" i="4"/>
  <c r="G1110" i="4"/>
  <c r="F1110" i="4"/>
  <c r="E1110" i="4"/>
  <c r="D1110" i="4"/>
  <c r="C1110" i="4"/>
  <c r="H1109" i="4"/>
  <c r="G1109" i="4"/>
  <c r="F1109" i="4"/>
  <c r="E1109" i="4"/>
  <c r="D1109" i="4"/>
  <c r="C1109" i="4"/>
  <c r="H1108" i="4"/>
  <c r="G1108" i="4"/>
  <c r="F1108" i="4"/>
  <c r="E1108" i="4"/>
  <c r="D1108" i="4"/>
  <c r="C1108" i="4"/>
  <c r="H1107" i="4"/>
  <c r="G1107" i="4"/>
  <c r="F1107" i="4"/>
  <c r="E1107" i="4"/>
  <c r="D1107" i="4"/>
  <c r="C1107" i="4"/>
  <c r="H1106" i="4"/>
  <c r="G1106" i="4"/>
  <c r="F1106" i="4"/>
  <c r="E1106" i="4"/>
  <c r="D1106" i="4"/>
  <c r="C1106" i="4"/>
  <c r="H1105" i="4"/>
  <c r="G1105" i="4"/>
  <c r="F1105" i="4"/>
  <c r="E1105" i="4"/>
  <c r="D1105" i="4"/>
  <c r="C1105" i="4"/>
  <c r="H1104" i="4"/>
  <c r="G1104" i="4"/>
  <c r="F1104" i="4"/>
  <c r="E1104" i="4"/>
  <c r="D1104" i="4"/>
  <c r="C1104" i="4"/>
  <c r="H1103" i="4"/>
  <c r="G1103" i="4"/>
  <c r="F1103" i="4"/>
  <c r="E1103" i="4"/>
  <c r="D1103" i="4"/>
  <c r="C1103" i="4"/>
  <c r="H1102" i="4"/>
  <c r="G1102" i="4"/>
  <c r="F1102" i="4"/>
  <c r="E1102" i="4"/>
  <c r="D1102" i="4"/>
  <c r="C1102" i="4"/>
  <c r="H1101" i="4"/>
  <c r="G1101" i="4"/>
  <c r="F1101" i="4"/>
  <c r="E1101" i="4"/>
  <c r="D1101" i="4"/>
  <c r="C1101" i="4"/>
  <c r="H1100" i="4"/>
  <c r="G1100" i="4"/>
  <c r="F1100" i="4"/>
  <c r="E1100" i="4"/>
  <c r="D1100" i="4"/>
  <c r="C1100" i="4"/>
  <c r="H1099" i="4"/>
  <c r="G1099" i="4"/>
  <c r="F1099" i="4"/>
  <c r="E1099" i="4"/>
  <c r="D1099" i="4"/>
  <c r="C1099" i="4"/>
  <c r="H1098" i="4"/>
  <c r="G1098" i="4"/>
  <c r="F1098" i="4"/>
  <c r="E1098" i="4"/>
  <c r="D1098" i="4"/>
  <c r="C1098" i="4"/>
  <c r="H1097" i="4"/>
  <c r="G1097" i="4"/>
  <c r="F1097" i="4"/>
  <c r="E1097" i="4"/>
  <c r="D1097" i="4"/>
  <c r="C1097" i="4"/>
  <c r="H1096" i="4"/>
  <c r="G1096" i="4"/>
  <c r="F1096" i="4"/>
  <c r="E1096" i="4"/>
  <c r="D1096" i="4"/>
  <c r="C1096" i="4"/>
  <c r="H1095" i="4"/>
  <c r="G1095" i="4"/>
  <c r="F1095" i="4"/>
  <c r="E1095" i="4"/>
  <c r="D1095" i="4"/>
  <c r="C1095" i="4"/>
  <c r="H1094" i="4"/>
  <c r="G1094" i="4"/>
  <c r="F1094" i="4"/>
  <c r="E1094" i="4"/>
  <c r="D1094" i="4"/>
  <c r="C1094" i="4"/>
  <c r="H1093" i="4"/>
  <c r="G1093" i="4"/>
  <c r="F1093" i="4"/>
  <c r="E1093" i="4"/>
  <c r="D1093" i="4"/>
  <c r="C1093" i="4"/>
  <c r="H1092" i="4"/>
  <c r="G1092" i="4"/>
  <c r="F1092" i="4"/>
  <c r="E1092" i="4"/>
  <c r="D1092" i="4"/>
  <c r="C1092" i="4"/>
  <c r="H1091" i="4"/>
  <c r="G1091" i="4"/>
  <c r="F1091" i="4"/>
  <c r="E1091" i="4"/>
  <c r="D1091" i="4"/>
  <c r="C1091" i="4"/>
  <c r="H1090" i="4"/>
  <c r="G1090" i="4"/>
  <c r="F1090" i="4"/>
  <c r="E1090" i="4"/>
  <c r="D1090" i="4"/>
  <c r="C1090" i="4"/>
  <c r="H1089" i="4"/>
  <c r="G1089" i="4"/>
  <c r="F1089" i="4"/>
  <c r="E1089" i="4"/>
  <c r="D1089" i="4"/>
  <c r="C1089" i="4"/>
  <c r="H1088" i="4"/>
  <c r="G1088" i="4"/>
  <c r="F1088" i="4"/>
  <c r="E1088" i="4"/>
  <c r="D1088" i="4"/>
  <c r="C1088" i="4"/>
  <c r="H1087" i="4"/>
  <c r="G1087" i="4"/>
  <c r="F1087" i="4"/>
  <c r="E1087" i="4"/>
  <c r="D1087" i="4"/>
  <c r="C1087" i="4"/>
  <c r="H1086" i="4"/>
  <c r="G1086" i="4"/>
  <c r="F1086" i="4"/>
  <c r="E1086" i="4"/>
  <c r="D1086" i="4"/>
  <c r="C1086" i="4"/>
  <c r="H1085" i="4"/>
  <c r="G1085" i="4"/>
  <c r="F1085" i="4"/>
  <c r="E1085" i="4"/>
  <c r="D1085" i="4"/>
  <c r="C1085" i="4"/>
  <c r="H1084" i="4"/>
  <c r="G1084" i="4"/>
  <c r="F1084" i="4"/>
  <c r="E1084" i="4"/>
  <c r="D1084" i="4"/>
  <c r="C1084" i="4"/>
  <c r="H1083" i="4"/>
  <c r="G1083" i="4"/>
  <c r="F1083" i="4"/>
  <c r="E1083" i="4"/>
  <c r="D1083" i="4"/>
  <c r="C1083" i="4"/>
  <c r="H1082" i="4"/>
  <c r="G1082" i="4"/>
  <c r="F1082" i="4"/>
  <c r="E1082" i="4"/>
  <c r="D1082" i="4"/>
  <c r="C1082" i="4"/>
  <c r="H1081" i="4"/>
  <c r="G1081" i="4"/>
  <c r="F1081" i="4"/>
  <c r="E1081" i="4"/>
  <c r="D1081" i="4"/>
  <c r="C1081" i="4"/>
  <c r="H1080" i="4"/>
  <c r="G1080" i="4"/>
  <c r="F1080" i="4"/>
  <c r="E1080" i="4"/>
  <c r="D1080" i="4"/>
  <c r="C1080" i="4"/>
  <c r="H1079" i="4"/>
  <c r="G1079" i="4"/>
  <c r="F1079" i="4"/>
  <c r="E1079" i="4"/>
  <c r="D1079" i="4"/>
  <c r="C1079" i="4"/>
  <c r="H1078" i="4"/>
  <c r="G1078" i="4"/>
  <c r="F1078" i="4"/>
  <c r="E1078" i="4"/>
  <c r="D1078" i="4"/>
  <c r="C1078" i="4"/>
  <c r="H1077" i="4"/>
  <c r="G1077" i="4"/>
  <c r="F1077" i="4"/>
  <c r="E1077" i="4"/>
  <c r="D1077" i="4"/>
  <c r="C1077" i="4"/>
  <c r="H1076" i="4"/>
  <c r="G1076" i="4"/>
  <c r="F1076" i="4"/>
  <c r="E1076" i="4"/>
  <c r="D1076" i="4"/>
  <c r="C1076" i="4"/>
  <c r="H1075" i="4"/>
  <c r="G1075" i="4"/>
  <c r="F1075" i="4"/>
  <c r="E1075" i="4"/>
  <c r="D1075" i="4"/>
  <c r="C1075" i="4"/>
  <c r="H1074" i="4"/>
  <c r="G1074" i="4"/>
  <c r="F1074" i="4"/>
  <c r="E1074" i="4"/>
  <c r="D1074" i="4"/>
  <c r="C1074" i="4"/>
  <c r="H1073" i="4"/>
  <c r="G1073" i="4"/>
  <c r="F1073" i="4"/>
  <c r="E1073" i="4"/>
  <c r="D1073" i="4"/>
  <c r="C1073" i="4"/>
  <c r="H1072" i="4"/>
  <c r="G1072" i="4"/>
  <c r="F1072" i="4"/>
  <c r="E1072" i="4"/>
  <c r="D1072" i="4"/>
  <c r="C1072" i="4"/>
  <c r="H1071" i="4"/>
  <c r="G1071" i="4"/>
  <c r="F1071" i="4"/>
  <c r="E1071" i="4"/>
  <c r="D1071" i="4"/>
  <c r="C1071" i="4"/>
  <c r="H1070" i="4"/>
  <c r="G1070" i="4"/>
  <c r="F1070" i="4"/>
  <c r="E1070" i="4"/>
  <c r="D1070" i="4"/>
  <c r="C1070" i="4"/>
  <c r="H1069" i="4"/>
  <c r="G1069" i="4"/>
  <c r="F1069" i="4"/>
  <c r="E1069" i="4"/>
  <c r="D1069" i="4"/>
  <c r="C1069" i="4"/>
  <c r="H1068" i="4"/>
  <c r="G1068" i="4"/>
  <c r="F1068" i="4"/>
  <c r="E1068" i="4"/>
  <c r="D1068" i="4"/>
  <c r="C1068" i="4"/>
  <c r="H1067" i="4"/>
  <c r="G1067" i="4"/>
  <c r="F1067" i="4"/>
  <c r="E1067" i="4"/>
  <c r="D1067" i="4"/>
  <c r="C1067" i="4"/>
  <c r="H1066" i="4"/>
  <c r="G1066" i="4"/>
  <c r="F1066" i="4"/>
  <c r="E1066" i="4"/>
  <c r="D1066" i="4"/>
  <c r="C1066" i="4"/>
  <c r="H1065" i="4"/>
  <c r="G1065" i="4"/>
  <c r="F1065" i="4"/>
  <c r="E1065" i="4"/>
  <c r="D1065" i="4"/>
  <c r="C1065" i="4"/>
  <c r="H1064" i="4"/>
  <c r="G1064" i="4"/>
  <c r="F1064" i="4"/>
  <c r="E1064" i="4"/>
  <c r="D1064" i="4"/>
  <c r="C1064" i="4"/>
  <c r="H1063" i="4"/>
  <c r="G1063" i="4"/>
  <c r="F1063" i="4"/>
  <c r="E1063" i="4"/>
  <c r="D1063" i="4"/>
  <c r="C1063" i="4"/>
  <c r="H1062" i="4"/>
  <c r="G1062" i="4"/>
  <c r="F1062" i="4"/>
  <c r="E1062" i="4"/>
  <c r="D1062" i="4"/>
  <c r="C1062" i="4"/>
  <c r="H1061" i="4"/>
  <c r="G1061" i="4"/>
  <c r="F1061" i="4"/>
  <c r="E1061" i="4"/>
  <c r="D1061" i="4"/>
  <c r="C1061" i="4"/>
  <c r="H1060" i="4"/>
  <c r="G1060" i="4"/>
  <c r="F1060" i="4"/>
  <c r="E1060" i="4"/>
  <c r="D1060" i="4"/>
  <c r="C1060" i="4"/>
  <c r="H1059" i="4"/>
  <c r="G1059" i="4"/>
  <c r="F1059" i="4"/>
  <c r="E1059" i="4"/>
  <c r="D1059" i="4"/>
  <c r="C1059" i="4"/>
  <c r="H1058" i="4"/>
  <c r="G1058" i="4"/>
  <c r="F1058" i="4"/>
  <c r="E1058" i="4"/>
  <c r="D1058" i="4"/>
  <c r="C1058" i="4"/>
  <c r="H1057" i="4"/>
  <c r="G1057" i="4"/>
  <c r="F1057" i="4"/>
  <c r="E1057" i="4"/>
  <c r="D1057" i="4"/>
  <c r="C1057" i="4"/>
  <c r="H1056" i="4"/>
  <c r="G1056" i="4"/>
  <c r="F1056" i="4"/>
  <c r="E1056" i="4"/>
  <c r="D1056" i="4"/>
  <c r="C1056" i="4"/>
  <c r="H1055" i="4"/>
  <c r="G1055" i="4"/>
  <c r="F1055" i="4"/>
  <c r="E1055" i="4"/>
  <c r="D1055" i="4"/>
  <c r="C1055" i="4"/>
  <c r="H1054" i="4"/>
  <c r="G1054" i="4"/>
  <c r="F1054" i="4"/>
  <c r="E1054" i="4"/>
  <c r="D1054" i="4"/>
  <c r="C1054" i="4"/>
  <c r="H1053" i="4"/>
  <c r="G1053" i="4"/>
  <c r="F1053" i="4"/>
  <c r="E1053" i="4"/>
  <c r="D1053" i="4"/>
  <c r="C1053" i="4"/>
  <c r="H1052" i="4"/>
  <c r="G1052" i="4"/>
  <c r="F1052" i="4"/>
  <c r="E1052" i="4"/>
  <c r="D1052" i="4"/>
  <c r="C1052" i="4"/>
  <c r="H1051" i="4"/>
  <c r="G1051" i="4"/>
  <c r="F1051" i="4"/>
  <c r="E1051" i="4"/>
  <c r="D1051" i="4"/>
  <c r="C1051" i="4"/>
  <c r="H1050" i="4"/>
  <c r="G1050" i="4"/>
  <c r="F1050" i="4"/>
  <c r="E1050" i="4"/>
  <c r="D1050" i="4"/>
  <c r="C1050" i="4"/>
  <c r="H1049" i="4"/>
  <c r="G1049" i="4"/>
  <c r="F1049" i="4"/>
  <c r="E1049" i="4"/>
  <c r="D1049" i="4"/>
  <c r="C1049" i="4"/>
  <c r="H1048" i="4"/>
  <c r="G1048" i="4"/>
  <c r="F1048" i="4"/>
  <c r="E1048" i="4"/>
  <c r="D1048" i="4"/>
  <c r="C1048" i="4"/>
  <c r="H1047" i="4"/>
  <c r="G1047" i="4"/>
  <c r="F1047" i="4"/>
  <c r="E1047" i="4"/>
  <c r="D1047" i="4"/>
  <c r="C1047" i="4"/>
  <c r="H1046" i="4"/>
  <c r="G1046" i="4"/>
  <c r="F1046" i="4"/>
  <c r="E1046" i="4"/>
  <c r="D1046" i="4"/>
  <c r="C1046" i="4"/>
  <c r="H1045" i="4"/>
  <c r="G1045" i="4"/>
  <c r="F1045" i="4"/>
  <c r="E1045" i="4"/>
  <c r="D1045" i="4"/>
  <c r="C1045" i="4"/>
  <c r="H1044" i="4"/>
  <c r="G1044" i="4"/>
  <c r="F1044" i="4"/>
  <c r="E1044" i="4"/>
  <c r="D1044" i="4"/>
  <c r="C1044" i="4"/>
  <c r="H1043" i="4"/>
  <c r="G1043" i="4"/>
  <c r="F1043" i="4"/>
  <c r="E1043" i="4"/>
  <c r="D1043" i="4"/>
  <c r="C1043" i="4"/>
  <c r="H1042" i="4"/>
  <c r="G1042" i="4"/>
  <c r="F1042" i="4"/>
  <c r="E1042" i="4"/>
  <c r="D1042" i="4"/>
  <c r="C1042" i="4"/>
  <c r="H1041" i="4"/>
  <c r="G1041" i="4"/>
  <c r="F1041" i="4"/>
  <c r="E1041" i="4"/>
  <c r="D1041" i="4"/>
  <c r="C1041" i="4"/>
  <c r="H1040" i="4"/>
  <c r="G1040" i="4"/>
  <c r="F1040" i="4"/>
  <c r="E1040" i="4"/>
  <c r="D1040" i="4"/>
  <c r="C1040" i="4"/>
  <c r="H1039" i="4"/>
  <c r="G1039" i="4"/>
  <c r="F1039" i="4"/>
  <c r="E1039" i="4"/>
  <c r="D1039" i="4"/>
  <c r="C1039" i="4"/>
  <c r="H1038" i="4"/>
  <c r="G1038" i="4"/>
  <c r="F1038" i="4"/>
  <c r="E1038" i="4"/>
  <c r="D1038" i="4"/>
  <c r="C1038" i="4"/>
  <c r="H1037" i="4"/>
  <c r="G1037" i="4"/>
  <c r="F1037" i="4"/>
  <c r="E1037" i="4"/>
  <c r="D1037" i="4"/>
  <c r="C1037" i="4"/>
  <c r="H1036" i="4"/>
  <c r="G1036" i="4"/>
  <c r="F1036" i="4"/>
  <c r="E1036" i="4"/>
  <c r="D1036" i="4"/>
  <c r="C1036" i="4"/>
  <c r="H1035" i="4"/>
  <c r="G1035" i="4"/>
  <c r="F1035" i="4"/>
  <c r="E1035" i="4"/>
  <c r="D1035" i="4"/>
  <c r="C1035" i="4"/>
  <c r="H1034" i="4"/>
  <c r="G1034" i="4"/>
  <c r="F1034" i="4"/>
  <c r="E1034" i="4"/>
  <c r="D1034" i="4"/>
  <c r="C1034" i="4"/>
  <c r="H1033" i="4"/>
  <c r="G1033" i="4"/>
  <c r="F1033" i="4"/>
  <c r="E1033" i="4"/>
  <c r="D1033" i="4"/>
  <c r="C1033" i="4"/>
  <c r="H1032" i="4"/>
  <c r="G1032" i="4"/>
  <c r="F1032" i="4"/>
  <c r="E1032" i="4"/>
  <c r="D1032" i="4"/>
  <c r="C1032" i="4"/>
  <c r="H1031" i="4"/>
  <c r="G1031" i="4"/>
  <c r="F1031" i="4"/>
  <c r="E1031" i="4"/>
  <c r="D1031" i="4"/>
  <c r="C1031" i="4"/>
  <c r="H1030" i="4"/>
  <c r="G1030" i="4"/>
  <c r="F1030" i="4"/>
  <c r="E1030" i="4"/>
  <c r="D1030" i="4"/>
  <c r="C1030" i="4"/>
  <c r="H1029" i="4"/>
  <c r="G1029" i="4"/>
  <c r="F1029" i="4"/>
  <c r="E1029" i="4"/>
  <c r="D1029" i="4"/>
  <c r="C1029" i="4"/>
  <c r="H1028" i="4"/>
  <c r="G1028" i="4"/>
  <c r="F1028" i="4"/>
  <c r="E1028" i="4"/>
  <c r="D1028" i="4"/>
  <c r="C1028" i="4"/>
  <c r="H1027" i="4"/>
  <c r="G1027" i="4"/>
  <c r="F1027" i="4"/>
  <c r="E1027" i="4"/>
  <c r="D1027" i="4"/>
  <c r="C1027" i="4"/>
  <c r="H1026" i="4"/>
  <c r="G1026" i="4"/>
  <c r="F1026" i="4"/>
  <c r="E1026" i="4"/>
  <c r="D1026" i="4"/>
  <c r="C1026" i="4"/>
  <c r="H1025" i="4"/>
  <c r="G1025" i="4"/>
  <c r="F1025" i="4"/>
  <c r="E1025" i="4"/>
  <c r="D1025" i="4"/>
  <c r="C1025" i="4"/>
  <c r="H1024" i="4"/>
  <c r="G1024" i="4"/>
  <c r="F1024" i="4"/>
  <c r="E1024" i="4"/>
  <c r="D1024" i="4"/>
  <c r="C1024" i="4"/>
  <c r="H1023" i="4"/>
  <c r="G1023" i="4"/>
  <c r="F1023" i="4"/>
  <c r="E1023" i="4"/>
  <c r="D1023" i="4"/>
  <c r="C1023" i="4"/>
  <c r="H1022" i="4"/>
  <c r="G1022" i="4"/>
  <c r="F1022" i="4"/>
  <c r="E1022" i="4"/>
  <c r="D1022" i="4"/>
  <c r="C1022" i="4"/>
  <c r="H1021" i="4"/>
  <c r="G1021" i="4"/>
  <c r="F1021" i="4"/>
  <c r="E1021" i="4"/>
  <c r="D1021" i="4"/>
  <c r="C1021" i="4"/>
  <c r="H1020" i="4"/>
  <c r="G1020" i="4"/>
  <c r="F1020" i="4"/>
  <c r="E1020" i="4"/>
  <c r="D1020" i="4"/>
  <c r="C1020" i="4"/>
  <c r="H1019" i="4"/>
  <c r="G1019" i="4"/>
  <c r="F1019" i="4"/>
  <c r="E1019" i="4"/>
  <c r="D1019" i="4"/>
  <c r="C1019" i="4"/>
  <c r="H1018" i="4"/>
  <c r="G1018" i="4"/>
  <c r="F1018" i="4"/>
  <c r="E1018" i="4"/>
  <c r="D1018" i="4"/>
  <c r="C1018" i="4"/>
  <c r="H1017" i="4"/>
  <c r="G1017" i="4"/>
  <c r="F1017" i="4"/>
  <c r="E1017" i="4"/>
  <c r="D1017" i="4"/>
  <c r="C1017" i="4"/>
  <c r="H1016" i="4"/>
  <c r="G1016" i="4"/>
  <c r="F1016" i="4"/>
  <c r="E1016" i="4"/>
  <c r="D1016" i="4"/>
  <c r="C1016" i="4"/>
  <c r="H1015" i="4"/>
  <c r="G1015" i="4"/>
  <c r="F1015" i="4"/>
  <c r="E1015" i="4"/>
  <c r="D1015" i="4"/>
  <c r="C1015" i="4"/>
  <c r="H1014" i="4"/>
  <c r="G1014" i="4"/>
  <c r="F1014" i="4"/>
  <c r="E1014" i="4"/>
  <c r="D1014" i="4"/>
  <c r="C1014" i="4"/>
  <c r="H1013" i="4"/>
  <c r="G1013" i="4"/>
  <c r="F1013" i="4"/>
  <c r="E1013" i="4"/>
  <c r="D1013" i="4"/>
  <c r="C1013" i="4"/>
  <c r="H1012" i="4"/>
  <c r="G1012" i="4"/>
  <c r="F1012" i="4"/>
  <c r="E1012" i="4"/>
  <c r="D1012" i="4"/>
  <c r="C1012" i="4"/>
  <c r="H1011" i="4"/>
  <c r="G1011" i="4"/>
  <c r="F1011" i="4"/>
  <c r="E1011" i="4"/>
  <c r="D1011" i="4"/>
  <c r="C1011" i="4"/>
  <c r="H1010" i="4"/>
  <c r="G1010" i="4"/>
  <c r="F1010" i="4"/>
  <c r="E1010" i="4"/>
  <c r="D1010" i="4"/>
  <c r="C1010" i="4"/>
  <c r="H1009" i="4"/>
  <c r="G1009" i="4"/>
  <c r="F1009" i="4"/>
  <c r="E1009" i="4"/>
  <c r="D1009" i="4"/>
  <c r="C1009" i="4"/>
  <c r="H1008" i="4"/>
  <c r="G1008" i="4"/>
  <c r="F1008" i="4"/>
  <c r="E1008" i="4"/>
  <c r="D1008" i="4"/>
  <c r="C1008" i="4"/>
  <c r="H1007" i="4"/>
  <c r="G1007" i="4"/>
  <c r="F1007" i="4"/>
  <c r="E1007" i="4"/>
  <c r="D1007" i="4"/>
  <c r="C1007" i="4"/>
  <c r="H1006" i="4"/>
  <c r="G1006" i="4"/>
  <c r="F1006" i="4"/>
  <c r="E1006" i="4"/>
  <c r="D1006" i="4"/>
  <c r="C1006" i="4"/>
  <c r="H1005" i="4"/>
  <c r="G1005" i="4"/>
  <c r="F1005" i="4"/>
  <c r="E1005" i="4"/>
  <c r="D1005" i="4"/>
  <c r="C1005" i="4"/>
  <c r="H1004" i="4"/>
  <c r="G1004" i="4"/>
  <c r="F1004" i="4"/>
  <c r="E1004" i="4"/>
  <c r="D1004" i="4"/>
  <c r="C1004" i="4"/>
  <c r="H1003" i="4"/>
  <c r="G1003" i="4"/>
  <c r="F1003" i="4"/>
  <c r="E1003" i="4"/>
  <c r="D1003" i="4"/>
  <c r="C1003" i="4"/>
  <c r="H1002" i="4"/>
  <c r="G1002" i="4"/>
  <c r="F1002" i="4"/>
  <c r="E1002" i="4"/>
  <c r="D1002" i="4"/>
  <c r="C1002" i="4"/>
  <c r="H1001" i="4"/>
  <c r="G1001" i="4"/>
  <c r="F1001" i="4"/>
  <c r="E1001" i="4"/>
  <c r="D1001" i="4"/>
  <c r="C1001" i="4"/>
  <c r="H1000" i="4"/>
  <c r="G1000" i="4"/>
  <c r="F1000" i="4"/>
  <c r="E1000" i="4"/>
  <c r="D1000" i="4"/>
  <c r="C1000" i="4"/>
  <c r="H999" i="4"/>
  <c r="G999" i="4"/>
  <c r="F999" i="4"/>
  <c r="E999" i="4"/>
  <c r="D999" i="4"/>
  <c r="C999" i="4"/>
  <c r="H998" i="4"/>
  <c r="G998" i="4"/>
  <c r="F998" i="4"/>
  <c r="E998" i="4"/>
  <c r="D998" i="4"/>
  <c r="C998" i="4"/>
  <c r="H997" i="4"/>
  <c r="G997" i="4"/>
  <c r="F997" i="4"/>
  <c r="E997" i="4"/>
  <c r="D997" i="4"/>
  <c r="C997" i="4"/>
  <c r="H996" i="4"/>
  <c r="G996" i="4"/>
  <c r="F996" i="4"/>
  <c r="E996" i="4"/>
  <c r="D996" i="4"/>
  <c r="C996" i="4"/>
  <c r="H995" i="4"/>
  <c r="G995" i="4"/>
  <c r="F995" i="4"/>
  <c r="E995" i="4"/>
  <c r="D995" i="4"/>
  <c r="C995" i="4"/>
  <c r="H994" i="4"/>
  <c r="G994" i="4"/>
  <c r="F994" i="4"/>
  <c r="E994" i="4"/>
  <c r="D994" i="4"/>
  <c r="C994" i="4"/>
  <c r="H993" i="4"/>
  <c r="G993" i="4"/>
  <c r="F993" i="4"/>
  <c r="E993" i="4"/>
  <c r="D993" i="4"/>
  <c r="C993" i="4"/>
  <c r="H992" i="4"/>
  <c r="G992" i="4"/>
  <c r="F992" i="4"/>
  <c r="E992" i="4"/>
  <c r="D992" i="4"/>
  <c r="C992" i="4"/>
  <c r="H991" i="4"/>
  <c r="G991" i="4"/>
  <c r="F991" i="4"/>
  <c r="E991" i="4"/>
  <c r="D991" i="4"/>
  <c r="C991" i="4"/>
  <c r="H990" i="4"/>
  <c r="G990" i="4"/>
  <c r="F990" i="4"/>
  <c r="E990" i="4"/>
  <c r="D990" i="4"/>
  <c r="C990" i="4"/>
  <c r="H989" i="4"/>
  <c r="G989" i="4"/>
  <c r="F989" i="4"/>
  <c r="E989" i="4"/>
  <c r="D989" i="4"/>
  <c r="C989" i="4"/>
  <c r="H988" i="4"/>
  <c r="G988" i="4"/>
  <c r="F988" i="4"/>
  <c r="E988" i="4"/>
  <c r="D988" i="4"/>
  <c r="C988" i="4"/>
  <c r="H987" i="4"/>
  <c r="G987" i="4"/>
  <c r="F987" i="4"/>
  <c r="E987" i="4"/>
  <c r="D987" i="4"/>
  <c r="C987" i="4"/>
  <c r="H986" i="4"/>
  <c r="G986" i="4"/>
  <c r="F986" i="4"/>
  <c r="E986" i="4"/>
  <c r="D986" i="4"/>
  <c r="C986" i="4"/>
  <c r="H985" i="4"/>
  <c r="G985" i="4"/>
  <c r="F985" i="4"/>
  <c r="E985" i="4"/>
  <c r="D985" i="4"/>
  <c r="C985" i="4"/>
  <c r="H984" i="4"/>
  <c r="G984" i="4"/>
  <c r="F984" i="4"/>
  <c r="E984" i="4"/>
  <c r="D984" i="4"/>
  <c r="C984" i="4"/>
  <c r="H983" i="4"/>
  <c r="G983" i="4"/>
  <c r="F983" i="4"/>
  <c r="E983" i="4"/>
  <c r="D983" i="4"/>
  <c r="C983" i="4"/>
  <c r="H982" i="4"/>
  <c r="G982" i="4"/>
  <c r="F982" i="4"/>
  <c r="E982" i="4"/>
  <c r="D982" i="4"/>
  <c r="C982" i="4"/>
  <c r="H981" i="4"/>
  <c r="G981" i="4"/>
  <c r="F981" i="4"/>
  <c r="E981" i="4"/>
  <c r="D981" i="4"/>
  <c r="C981" i="4"/>
  <c r="H980" i="4"/>
  <c r="G980" i="4"/>
  <c r="F980" i="4"/>
  <c r="E980" i="4"/>
  <c r="D980" i="4"/>
  <c r="C980" i="4"/>
  <c r="H979" i="4"/>
  <c r="G979" i="4"/>
  <c r="F979" i="4"/>
  <c r="E979" i="4"/>
  <c r="D979" i="4"/>
  <c r="C979" i="4"/>
  <c r="H978" i="4"/>
  <c r="G978" i="4"/>
  <c r="F978" i="4"/>
  <c r="E978" i="4"/>
  <c r="D978" i="4"/>
  <c r="C978" i="4"/>
  <c r="H977" i="4"/>
  <c r="G977" i="4"/>
  <c r="F977" i="4"/>
  <c r="E977" i="4"/>
  <c r="D977" i="4"/>
  <c r="C977" i="4"/>
  <c r="H976" i="4"/>
  <c r="G976" i="4"/>
  <c r="F976" i="4"/>
  <c r="E976" i="4"/>
  <c r="D976" i="4"/>
  <c r="C976" i="4"/>
  <c r="H975" i="4"/>
  <c r="G975" i="4"/>
  <c r="F975" i="4"/>
  <c r="E975" i="4"/>
  <c r="D975" i="4"/>
  <c r="C975" i="4"/>
  <c r="H974" i="4"/>
  <c r="G974" i="4"/>
  <c r="F974" i="4"/>
  <c r="E974" i="4"/>
  <c r="D974" i="4"/>
  <c r="C974" i="4"/>
  <c r="H973" i="4"/>
  <c r="G973" i="4"/>
  <c r="F973" i="4"/>
  <c r="E973" i="4"/>
  <c r="D973" i="4"/>
  <c r="C973" i="4"/>
  <c r="H972" i="4"/>
  <c r="G972" i="4"/>
  <c r="F972" i="4"/>
  <c r="E972" i="4"/>
  <c r="D972" i="4"/>
  <c r="C972" i="4"/>
  <c r="H971" i="4"/>
  <c r="G971" i="4"/>
  <c r="F971" i="4"/>
  <c r="E971" i="4"/>
  <c r="D971" i="4"/>
  <c r="C971" i="4"/>
  <c r="H970" i="4"/>
  <c r="G970" i="4"/>
  <c r="F970" i="4"/>
  <c r="E970" i="4"/>
  <c r="D970" i="4"/>
  <c r="C970" i="4"/>
  <c r="H969" i="4"/>
  <c r="G969" i="4"/>
  <c r="F969" i="4"/>
  <c r="E969" i="4"/>
  <c r="D969" i="4"/>
  <c r="C969" i="4"/>
  <c r="H968" i="4"/>
  <c r="G968" i="4"/>
  <c r="F968" i="4"/>
  <c r="E968" i="4"/>
  <c r="D968" i="4"/>
  <c r="C968" i="4"/>
  <c r="H967" i="4"/>
  <c r="G967" i="4"/>
  <c r="F967" i="4"/>
  <c r="E967" i="4"/>
  <c r="D967" i="4"/>
  <c r="C967" i="4"/>
  <c r="H966" i="4"/>
  <c r="G966" i="4"/>
  <c r="F966" i="4"/>
  <c r="E966" i="4"/>
  <c r="D966" i="4"/>
  <c r="C966" i="4"/>
  <c r="H965" i="4"/>
  <c r="G965" i="4"/>
  <c r="F965" i="4"/>
  <c r="E965" i="4"/>
  <c r="D965" i="4"/>
  <c r="C965" i="4"/>
  <c r="H964" i="4"/>
  <c r="G964" i="4"/>
  <c r="F964" i="4"/>
  <c r="E964" i="4"/>
  <c r="D964" i="4"/>
  <c r="C964" i="4"/>
  <c r="H963" i="4"/>
  <c r="G963" i="4"/>
  <c r="F963" i="4"/>
  <c r="E963" i="4"/>
  <c r="D963" i="4"/>
  <c r="C963" i="4"/>
  <c r="H962" i="4"/>
  <c r="G962" i="4"/>
  <c r="F962" i="4"/>
  <c r="E962" i="4"/>
  <c r="D962" i="4"/>
  <c r="C962" i="4"/>
  <c r="H961" i="4"/>
  <c r="G961" i="4"/>
  <c r="F961" i="4"/>
  <c r="E961" i="4"/>
  <c r="D961" i="4"/>
  <c r="C961" i="4"/>
  <c r="H960" i="4"/>
  <c r="G960" i="4"/>
  <c r="F960" i="4"/>
  <c r="E960" i="4"/>
  <c r="D960" i="4"/>
  <c r="C960" i="4"/>
  <c r="H959" i="4"/>
  <c r="G959" i="4"/>
  <c r="F959" i="4"/>
  <c r="E959" i="4"/>
  <c r="D959" i="4"/>
  <c r="C959" i="4"/>
  <c r="H958" i="4"/>
  <c r="G958" i="4"/>
  <c r="F958" i="4"/>
  <c r="E958" i="4"/>
  <c r="D958" i="4"/>
  <c r="C958" i="4"/>
  <c r="H957" i="4"/>
  <c r="G957" i="4"/>
  <c r="F957" i="4"/>
  <c r="E957" i="4"/>
  <c r="D957" i="4"/>
  <c r="C957" i="4"/>
  <c r="H956" i="4"/>
  <c r="G956" i="4"/>
  <c r="F956" i="4"/>
  <c r="E956" i="4"/>
  <c r="D956" i="4"/>
  <c r="C956" i="4"/>
  <c r="H955" i="4"/>
  <c r="G955" i="4"/>
  <c r="F955" i="4"/>
  <c r="E955" i="4"/>
  <c r="D955" i="4"/>
  <c r="C955" i="4"/>
  <c r="H954" i="4"/>
  <c r="G954" i="4"/>
  <c r="F954" i="4"/>
  <c r="E954" i="4"/>
  <c r="D954" i="4"/>
  <c r="C954" i="4"/>
  <c r="H953" i="4"/>
  <c r="G953" i="4"/>
  <c r="F953" i="4"/>
  <c r="E953" i="4"/>
  <c r="D953" i="4"/>
  <c r="C953" i="4"/>
  <c r="H952" i="4"/>
  <c r="G952" i="4"/>
  <c r="F952" i="4"/>
  <c r="E952" i="4"/>
  <c r="D952" i="4"/>
  <c r="C952" i="4"/>
  <c r="H951" i="4"/>
  <c r="G951" i="4"/>
  <c r="F951" i="4"/>
  <c r="E951" i="4"/>
  <c r="D951" i="4"/>
  <c r="C951" i="4"/>
  <c r="H950" i="4"/>
  <c r="G950" i="4"/>
  <c r="F950" i="4"/>
  <c r="E950" i="4"/>
  <c r="D950" i="4"/>
  <c r="C950" i="4"/>
  <c r="H949" i="4"/>
  <c r="G949" i="4"/>
  <c r="F949" i="4"/>
  <c r="E949" i="4"/>
  <c r="D949" i="4"/>
  <c r="C949" i="4"/>
  <c r="H948" i="4"/>
  <c r="G948" i="4"/>
  <c r="F948" i="4"/>
  <c r="E948" i="4"/>
  <c r="D948" i="4"/>
  <c r="C948" i="4"/>
  <c r="H947" i="4"/>
  <c r="G947" i="4"/>
  <c r="F947" i="4"/>
  <c r="E947" i="4"/>
  <c r="D947" i="4"/>
  <c r="C947" i="4"/>
  <c r="H946" i="4"/>
  <c r="G946" i="4"/>
  <c r="F946" i="4"/>
  <c r="E946" i="4"/>
  <c r="D946" i="4"/>
  <c r="C946" i="4"/>
  <c r="H945" i="4"/>
  <c r="G945" i="4"/>
  <c r="F945" i="4"/>
  <c r="E945" i="4"/>
  <c r="D945" i="4"/>
  <c r="C945" i="4"/>
  <c r="H944" i="4"/>
  <c r="G944" i="4"/>
  <c r="F944" i="4"/>
  <c r="E944" i="4"/>
  <c r="D944" i="4"/>
  <c r="C944" i="4"/>
  <c r="H943" i="4"/>
  <c r="G943" i="4"/>
  <c r="F943" i="4"/>
  <c r="E943" i="4"/>
  <c r="D943" i="4"/>
  <c r="C943" i="4"/>
  <c r="H942" i="4"/>
  <c r="G942" i="4"/>
  <c r="F942" i="4"/>
  <c r="E942" i="4"/>
  <c r="D942" i="4"/>
  <c r="C942" i="4"/>
  <c r="H941" i="4"/>
  <c r="G941" i="4"/>
  <c r="F941" i="4"/>
  <c r="E941" i="4"/>
  <c r="D941" i="4"/>
  <c r="C941" i="4"/>
  <c r="H940" i="4"/>
  <c r="G940" i="4"/>
  <c r="F940" i="4"/>
  <c r="E940" i="4"/>
  <c r="D940" i="4"/>
  <c r="C940" i="4"/>
  <c r="H939" i="4"/>
  <c r="G939" i="4"/>
  <c r="F939" i="4"/>
  <c r="E939" i="4"/>
  <c r="D939" i="4"/>
  <c r="C939" i="4"/>
  <c r="H938" i="4"/>
  <c r="G938" i="4"/>
  <c r="F938" i="4"/>
  <c r="E938" i="4"/>
  <c r="D938" i="4"/>
  <c r="C938" i="4"/>
  <c r="H937" i="4"/>
  <c r="G937" i="4"/>
  <c r="F937" i="4"/>
  <c r="E937" i="4"/>
  <c r="D937" i="4"/>
  <c r="C937" i="4"/>
  <c r="H936" i="4"/>
  <c r="G936" i="4"/>
  <c r="F936" i="4"/>
  <c r="E936" i="4"/>
  <c r="D936" i="4"/>
  <c r="C936" i="4"/>
  <c r="H935" i="4"/>
  <c r="G935" i="4"/>
  <c r="F935" i="4"/>
  <c r="E935" i="4"/>
  <c r="D935" i="4"/>
  <c r="C935" i="4"/>
  <c r="H934" i="4"/>
  <c r="G934" i="4"/>
  <c r="F934" i="4"/>
  <c r="E934" i="4"/>
  <c r="D934" i="4"/>
  <c r="C934" i="4"/>
  <c r="H933" i="4"/>
  <c r="G933" i="4"/>
  <c r="F933" i="4"/>
  <c r="E933" i="4"/>
  <c r="D933" i="4"/>
  <c r="C933" i="4"/>
  <c r="H932" i="4"/>
  <c r="G932" i="4"/>
  <c r="F932" i="4"/>
  <c r="E932" i="4"/>
  <c r="D932" i="4"/>
  <c r="C932" i="4"/>
  <c r="H931" i="4"/>
  <c r="G931" i="4"/>
  <c r="F931" i="4"/>
  <c r="E931" i="4"/>
  <c r="D931" i="4"/>
  <c r="C931" i="4"/>
  <c r="H930" i="4"/>
  <c r="G930" i="4"/>
  <c r="F930" i="4"/>
  <c r="E930" i="4"/>
  <c r="D930" i="4"/>
  <c r="C930" i="4"/>
  <c r="H929" i="4"/>
  <c r="G929" i="4"/>
  <c r="F929" i="4"/>
  <c r="E929" i="4"/>
  <c r="D929" i="4"/>
  <c r="C929" i="4"/>
  <c r="H928" i="4"/>
  <c r="G928" i="4"/>
  <c r="F928" i="4"/>
  <c r="E928" i="4"/>
  <c r="D928" i="4"/>
  <c r="C928" i="4"/>
  <c r="H927" i="4"/>
  <c r="G927" i="4"/>
  <c r="F927" i="4"/>
  <c r="E927" i="4"/>
  <c r="D927" i="4"/>
  <c r="C927" i="4"/>
  <c r="H926" i="4"/>
  <c r="G926" i="4"/>
  <c r="F926" i="4"/>
  <c r="E926" i="4"/>
  <c r="D926" i="4"/>
  <c r="C926" i="4"/>
  <c r="H925" i="4"/>
  <c r="G925" i="4"/>
  <c r="F925" i="4"/>
  <c r="E925" i="4"/>
  <c r="D925" i="4"/>
  <c r="C925" i="4"/>
  <c r="H924" i="4"/>
  <c r="G924" i="4"/>
  <c r="F924" i="4"/>
  <c r="E924" i="4"/>
  <c r="D924" i="4"/>
  <c r="C924" i="4"/>
  <c r="H923" i="4"/>
  <c r="G923" i="4"/>
  <c r="F923" i="4"/>
  <c r="E923" i="4"/>
  <c r="D923" i="4"/>
  <c r="C923" i="4"/>
  <c r="H922" i="4"/>
  <c r="G922" i="4"/>
  <c r="F922" i="4"/>
  <c r="E922" i="4"/>
  <c r="D922" i="4"/>
  <c r="C922" i="4"/>
  <c r="H921" i="4"/>
  <c r="G921" i="4"/>
  <c r="F921" i="4"/>
  <c r="E921" i="4"/>
  <c r="D921" i="4"/>
  <c r="C921" i="4"/>
  <c r="H920" i="4"/>
  <c r="G920" i="4"/>
  <c r="F920" i="4"/>
  <c r="E920" i="4"/>
  <c r="D920" i="4"/>
  <c r="C920" i="4"/>
  <c r="H919" i="4"/>
  <c r="G919" i="4"/>
  <c r="F919" i="4"/>
  <c r="E919" i="4"/>
  <c r="D919" i="4"/>
  <c r="C919" i="4"/>
  <c r="H918" i="4"/>
  <c r="G918" i="4"/>
  <c r="F918" i="4"/>
  <c r="E918" i="4"/>
  <c r="D918" i="4"/>
  <c r="C918" i="4"/>
  <c r="H917" i="4"/>
  <c r="G917" i="4"/>
  <c r="F917" i="4"/>
  <c r="E917" i="4"/>
  <c r="D917" i="4"/>
  <c r="C917" i="4"/>
  <c r="H916" i="4"/>
  <c r="G916" i="4"/>
  <c r="F916" i="4"/>
  <c r="E916" i="4"/>
  <c r="D916" i="4"/>
  <c r="C916" i="4"/>
  <c r="H915" i="4"/>
  <c r="G915" i="4"/>
  <c r="F915" i="4"/>
  <c r="E915" i="4"/>
  <c r="D915" i="4"/>
  <c r="C915" i="4"/>
  <c r="H914" i="4"/>
  <c r="G914" i="4"/>
  <c r="F914" i="4"/>
  <c r="E914" i="4"/>
  <c r="D914" i="4"/>
  <c r="C914" i="4"/>
  <c r="H913" i="4"/>
  <c r="G913" i="4"/>
  <c r="F913" i="4"/>
  <c r="E913" i="4"/>
  <c r="D913" i="4"/>
  <c r="C913" i="4"/>
  <c r="H912" i="4"/>
  <c r="G912" i="4"/>
  <c r="F912" i="4"/>
  <c r="E912" i="4"/>
  <c r="D912" i="4"/>
  <c r="C912" i="4"/>
  <c r="H911" i="4"/>
  <c r="G911" i="4"/>
  <c r="F911" i="4"/>
  <c r="E911" i="4"/>
  <c r="D911" i="4"/>
  <c r="C911" i="4"/>
  <c r="H910" i="4"/>
  <c r="G910" i="4"/>
  <c r="F910" i="4"/>
  <c r="E910" i="4"/>
  <c r="D910" i="4"/>
  <c r="C910" i="4"/>
  <c r="H909" i="4"/>
  <c r="G909" i="4"/>
  <c r="F909" i="4"/>
  <c r="E909" i="4"/>
  <c r="D909" i="4"/>
  <c r="C909" i="4"/>
  <c r="H908" i="4"/>
  <c r="G908" i="4"/>
  <c r="F908" i="4"/>
  <c r="E908" i="4"/>
  <c r="D908" i="4"/>
  <c r="C908" i="4"/>
  <c r="H907" i="4"/>
  <c r="G907" i="4"/>
  <c r="F907" i="4"/>
  <c r="E907" i="4"/>
  <c r="D907" i="4"/>
  <c r="C907" i="4"/>
  <c r="H906" i="4"/>
  <c r="G906" i="4"/>
  <c r="F906" i="4"/>
  <c r="E906" i="4"/>
  <c r="D906" i="4"/>
  <c r="C906" i="4"/>
  <c r="H905" i="4"/>
  <c r="G905" i="4"/>
  <c r="F905" i="4"/>
  <c r="E905" i="4"/>
  <c r="D905" i="4"/>
  <c r="C905" i="4"/>
  <c r="H904" i="4"/>
  <c r="G904" i="4"/>
  <c r="F904" i="4"/>
  <c r="E904" i="4"/>
  <c r="D904" i="4"/>
  <c r="C904" i="4"/>
  <c r="H903" i="4"/>
  <c r="G903" i="4"/>
  <c r="F903" i="4"/>
  <c r="E903" i="4"/>
  <c r="D903" i="4"/>
  <c r="C903" i="4"/>
  <c r="H902" i="4"/>
  <c r="G902" i="4"/>
  <c r="F902" i="4"/>
  <c r="E902" i="4"/>
  <c r="D902" i="4"/>
  <c r="C902" i="4"/>
  <c r="H901" i="4"/>
  <c r="G901" i="4"/>
  <c r="F901" i="4"/>
  <c r="E901" i="4"/>
  <c r="D901" i="4"/>
  <c r="C901" i="4"/>
  <c r="H900" i="4"/>
  <c r="G900" i="4"/>
  <c r="F900" i="4"/>
  <c r="E900" i="4"/>
  <c r="D900" i="4"/>
  <c r="C900" i="4"/>
  <c r="H899" i="4"/>
  <c r="G899" i="4"/>
  <c r="F899" i="4"/>
  <c r="E899" i="4"/>
  <c r="D899" i="4"/>
  <c r="C899" i="4"/>
  <c r="H898" i="4"/>
  <c r="G898" i="4"/>
  <c r="F898" i="4"/>
  <c r="E898" i="4"/>
  <c r="D898" i="4"/>
  <c r="C898" i="4"/>
  <c r="H897" i="4"/>
  <c r="G897" i="4"/>
  <c r="F897" i="4"/>
  <c r="E897" i="4"/>
  <c r="D897" i="4"/>
  <c r="C897" i="4"/>
  <c r="H896" i="4"/>
  <c r="G896" i="4"/>
  <c r="F896" i="4"/>
  <c r="E896" i="4"/>
  <c r="D896" i="4"/>
  <c r="C896" i="4"/>
  <c r="H895" i="4"/>
  <c r="G895" i="4"/>
  <c r="F895" i="4"/>
  <c r="E895" i="4"/>
  <c r="D895" i="4"/>
  <c r="C895" i="4"/>
  <c r="H894" i="4"/>
  <c r="G894" i="4"/>
  <c r="F894" i="4"/>
  <c r="E894" i="4"/>
  <c r="D894" i="4"/>
  <c r="C894" i="4"/>
  <c r="H893" i="4"/>
  <c r="G893" i="4"/>
  <c r="F893" i="4"/>
  <c r="E893" i="4"/>
  <c r="D893" i="4"/>
  <c r="C893" i="4"/>
  <c r="H892" i="4"/>
  <c r="G892" i="4"/>
  <c r="F892" i="4"/>
  <c r="E892" i="4"/>
  <c r="D892" i="4"/>
  <c r="C892" i="4"/>
  <c r="H891" i="4"/>
  <c r="G891" i="4"/>
  <c r="F891" i="4"/>
  <c r="E891" i="4"/>
  <c r="D891" i="4"/>
  <c r="C891" i="4"/>
  <c r="H890" i="4"/>
  <c r="G890" i="4"/>
  <c r="F890" i="4"/>
  <c r="E890" i="4"/>
  <c r="D890" i="4"/>
  <c r="C890" i="4"/>
  <c r="H889" i="4"/>
  <c r="G889" i="4"/>
  <c r="F889" i="4"/>
  <c r="E889" i="4"/>
  <c r="D889" i="4"/>
  <c r="C889" i="4"/>
  <c r="H888" i="4"/>
  <c r="G888" i="4"/>
  <c r="F888" i="4"/>
  <c r="E888" i="4"/>
  <c r="D888" i="4"/>
  <c r="C888" i="4"/>
  <c r="H887" i="4"/>
  <c r="G887" i="4"/>
  <c r="F887" i="4"/>
  <c r="E887" i="4"/>
  <c r="D887" i="4"/>
  <c r="C887" i="4"/>
  <c r="H886" i="4"/>
  <c r="G886" i="4"/>
  <c r="F886" i="4"/>
  <c r="E886" i="4"/>
  <c r="D886" i="4"/>
  <c r="C886" i="4"/>
  <c r="H885" i="4"/>
  <c r="G885" i="4"/>
  <c r="F885" i="4"/>
  <c r="E885" i="4"/>
  <c r="D885" i="4"/>
  <c r="C885" i="4"/>
  <c r="H884" i="4"/>
  <c r="G884" i="4"/>
  <c r="F884" i="4"/>
  <c r="E884" i="4"/>
  <c r="D884" i="4"/>
  <c r="C884" i="4"/>
  <c r="H883" i="4"/>
  <c r="G883" i="4"/>
  <c r="F883" i="4"/>
  <c r="E883" i="4"/>
  <c r="D883" i="4"/>
  <c r="C883" i="4"/>
  <c r="H882" i="4"/>
  <c r="G882" i="4"/>
  <c r="F882" i="4"/>
  <c r="E882" i="4"/>
  <c r="D882" i="4"/>
  <c r="C882" i="4"/>
  <c r="H881" i="4"/>
  <c r="G881" i="4"/>
  <c r="F881" i="4"/>
  <c r="E881" i="4"/>
  <c r="D881" i="4"/>
  <c r="C881" i="4"/>
  <c r="H880" i="4"/>
  <c r="G880" i="4"/>
  <c r="F880" i="4"/>
  <c r="E880" i="4"/>
  <c r="D880" i="4"/>
  <c r="C880" i="4"/>
  <c r="H879" i="4"/>
  <c r="G879" i="4"/>
  <c r="F879" i="4"/>
  <c r="E879" i="4"/>
  <c r="D879" i="4"/>
  <c r="C879" i="4"/>
  <c r="H878" i="4"/>
  <c r="G878" i="4"/>
  <c r="F878" i="4"/>
  <c r="E878" i="4"/>
  <c r="D878" i="4"/>
  <c r="C878" i="4"/>
  <c r="H877" i="4"/>
  <c r="G877" i="4"/>
  <c r="F877" i="4"/>
  <c r="E877" i="4"/>
  <c r="D877" i="4"/>
  <c r="C877" i="4"/>
  <c r="H876" i="4"/>
  <c r="G876" i="4"/>
  <c r="F876" i="4"/>
  <c r="E876" i="4"/>
  <c r="D876" i="4"/>
  <c r="C876" i="4"/>
  <c r="H875" i="4"/>
  <c r="G875" i="4"/>
  <c r="F875" i="4"/>
  <c r="E875" i="4"/>
  <c r="D875" i="4"/>
  <c r="C875" i="4"/>
  <c r="H874" i="4"/>
  <c r="G874" i="4"/>
  <c r="F874" i="4"/>
  <c r="E874" i="4"/>
  <c r="D874" i="4"/>
  <c r="C874" i="4"/>
  <c r="H873" i="4"/>
  <c r="G873" i="4"/>
  <c r="F873" i="4"/>
  <c r="E873" i="4"/>
  <c r="D873" i="4"/>
  <c r="C873" i="4"/>
  <c r="H872" i="4"/>
  <c r="G872" i="4"/>
  <c r="F872" i="4"/>
  <c r="E872" i="4"/>
  <c r="D872" i="4"/>
  <c r="C872" i="4"/>
  <c r="H871" i="4"/>
  <c r="G871" i="4"/>
  <c r="F871" i="4"/>
  <c r="E871" i="4"/>
  <c r="D871" i="4"/>
  <c r="C871" i="4"/>
  <c r="H870" i="4"/>
  <c r="G870" i="4"/>
  <c r="F870" i="4"/>
  <c r="E870" i="4"/>
  <c r="D870" i="4"/>
  <c r="C870" i="4"/>
  <c r="H869" i="4"/>
  <c r="G869" i="4"/>
  <c r="F869" i="4"/>
  <c r="E869" i="4"/>
  <c r="D869" i="4"/>
  <c r="C869" i="4"/>
  <c r="H868" i="4"/>
  <c r="G868" i="4"/>
  <c r="F868" i="4"/>
  <c r="E868" i="4"/>
  <c r="D868" i="4"/>
  <c r="C868" i="4"/>
  <c r="H867" i="4"/>
  <c r="G867" i="4"/>
  <c r="F867" i="4"/>
  <c r="E867" i="4"/>
  <c r="D867" i="4"/>
  <c r="C867" i="4"/>
  <c r="H866" i="4"/>
  <c r="G866" i="4"/>
  <c r="F866" i="4"/>
  <c r="E866" i="4"/>
  <c r="D866" i="4"/>
  <c r="C866" i="4"/>
  <c r="H865" i="4"/>
  <c r="G865" i="4"/>
  <c r="F865" i="4"/>
  <c r="E865" i="4"/>
  <c r="D865" i="4"/>
  <c r="C865" i="4"/>
  <c r="H864" i="4"/>
  <c r="G864" i="4"/>
  <c r="F864" i="4"/>
  <c r="E864" i="4"/>
  <c r="D864" i="4"/>
  <c r="C864" i="4"/>
  <c r="H863" i="4"/>
  <c r="G863" i="4"/>
  <c r="F863" i="4"/>
  <c r="E863" i="4"/>
  <c r="D863" i="4"/>
  <c r="C863" i="4"/>
  <c r="H862" i="4"/>
  <c r="G862" i="4"/>
  <c r="F862" i="4"/>
  <c r="E862" i="4"/>
  <c r="D862" i="4"/>
  <c r="C862" i="4"/>
  <c r="H861" i="4"/>
  <c r="G861" i="4"/>
  <c r="F861" i="4"/>
  <c r="E861" i="4"/>
  <c r="D861" i="4"/>
  <c r="C861" i="4"/>
  <c r="H860" i="4"/>
  <c r="G860" i="4"/>
  <c r="F860" i="4"/>
  <c r="E860" i="4"/>
  <c r="D860" i="4"/>
  <c r="C860" i="4"/>
  <c r="H859" i="4"/>
  <c r="G859" i="4"/>
  <c r="F859" i="4"/>
  <c r="E859" i="4"/>
  <c r="D859" i="4"/>
  <c r="C859" i="4"/>
  <c r="H858" i="4"/>
  <c r="G858" i="4"/>
  <c r="F858" i="4"/>
  <c r="E858" i="4"/>
  <c r="D858" i="4"/>
  <c r="C858" i="4"/>
  <c r="H857" i="4"/>
  <c r="G857" i="4"/>
  <c r="F857" i="4"/>
  <c r="E857" i="4"/>
  <c r="D857" i="4"/>
  <c r="C857" i="4"/>
  <c r="H856" i="4"/>
  <c r="G856" i="4"/>
  <c r="F856" i="4"/>
  <c r="E856" i="4"/>
  <c r="D856" i="4"/>
  <c r="C856" i="4"/>
  <c r="H855" i="4"/>
  <c r="G855" i="4"/>
  <c r="F855" i="4"/>
  <c r="E855" i="4"/>
  <c r="D855" i="4"/>
  <c r="C855" i="4"/>
  <c r="H854" i="4"/>
  <c r="G854" i="4"/>
  <c r="F854" i="4"/>
  <c r="E854" i="4"/>
  <c r="D854" i="4"/>
  <c r="C854" i="4"/>
  <c r="H853" i="4"/>
  <c r="G853" i="4"/>
  <c r="F853" i="4"/>
  <c r="E853" i="4"/>
  <c r="D853" i="4"/>
  <c r="C853" i="4"/>
  <c r="H852" i="4"/>
  <c r="G852" i="4"/>
  <c r="F852" i="4"/>
  <c r="E852" i="4"/>
  <c r="D852" i="4"/>
  <c r="C852" i="4"/>
  <c r="H851" i="4"/>
  <c r="G851" i="4"/>
  <c r="F851" i="4"/>
  <c r="E851" i="4"/>
  <c r="D851" i="4"/>
  <c r="C851" i="4"/>
  <c r="H850" i="4"/>
  <c r="G850" i="4"/>
  <c r="F850" i="4"/>
  <c r="E850" i="4"/>
  <c r="D850" i="4"/>
  <c r="C850" i="4"/>
  <c r="H849" i="4"/>
  <c r="G849" i="4"/>
  <c r="F849" i="4"/>
  <c r="E849" i="4"/>
  <c r="D849" i="4"/>
  <c r="C849" i="4"/>
  <c r="H848" i="4"/>
  <c r="G848" i="4"/>
  <c r="F848" i="4"/>
  <c r="E848" i="4"/>
  <c r="D848" i="4"/>
  <c r="C848" i="4"/>
  <c r="H847" i="4"/>
  <c r="G847" i="4"/>
  <c r="F847" i="4"/>
  <c r="E847" i="4"/>
  <c r="D847" i="4"/>
  <c r="C847" i="4"/>
  <c r="H846" i="4"/>
  <c r="G846" i="4"/>
  <c r="F846" i="4"/>
  <c r="E846" i="4"/>
  <c r="D846" i="4"/>
  <c r="C846" i="4"/>
  <c r="H845" i="4"/>
  <c r="G845" i="4"/>
  <c r="F845" i="4"/>
  <c r="E845" i="4"/>
  <c r="D845" i="4"/>
  <c r="C845" i="4"/>
  <c r="H844" i="4"/>
  <c r="G844" i="4"/>
  <c r="F844" i="4"/>
  <c r="E844" i="4"/>
  <c r="D844" i="4"/>
  <c r="C844" i="4"/>
  <c r="H843" i="4"/>
  <c r="G843" i="4"/>
  <c r="F843" i="4"/>
  <c r="E843" i="4"/>
  <c r="D843" i="4"/>
  <c r="C843" i="4"/>
  <c r="H842" i="4"/>
  <c r="G842" i="4"/>
  <c r="F842" i="4"/>
  <c r="E842" i="4"/>
  <c r="D842" i="4"/>
  <c r="C842" i="4"/>
  <c r="H841" i="4"/>
  <c r="G841" i="4"/>
  <c r="F841" i="4"/>
  <c r="E841" i="4"/>
  <c r="D841" i="4"/>
  <c r="C841" i="4"/>
  <c r="H840" i="4"/>
  <c r="G840" i="4"/>
  <c r="F840" i="4"/>
  <c r="E840" i="4"/>
  <c r="D840" i="4"/>
  <c r="C840" i="4"/>
  <c r="H839" i="4"/>
  <c r="G839" i="4"/>
  <c r="F839" i="4"/>
  <c r="E839" i="4"/>
  <c r="D839" i="4"/>
  <c r="C839" i="4"/>
  <c r="H838" i="4"/>
  <c r="G838" i="4"/>
  <c r="F838" i="4"/>
  <c r="E838" i="4"/>
  <c r="D838" i="4"/>
  <c r="C838" i="4"/>
  <c r="H837" i="4"/>
  <c r="G837" i="4"/>
  <c r="F837" i="4"/>
  <c r="E837" i="4"/>
  <c r="D837" i="4"/>
  <c r="C837" i="4"/>
  <c r="H836" i="4"/>
  <c r="G836" i="4"/>
  <c r="F836" i="4"/>
  <c r="E836" i="4"/>
  <c r="D836" i="4"/>
  <c r="C836" i="4"/>
  <c r="H835" i="4"/>
  <c r="G835" i="4"/>
  <c r="F835" i="4"/>
  <c r="E835" i="4"/>
  <c r="D835" i="4"/>
  <c r="C835" i="4"/>
  <c r="H834" i="4"/>
  <c r="G834" i="4"/>
  <c r="F834" i="4"/>
  <c r="E834" i="4"/>
  <c r="D834" i="4"/>
  <c r="C834" i="4"/>
  <c r="H833" i="4"/>
  <c r="G833" i="4"/>
  <c r="F833" i="4"/>
  <c r="E833" i="4"/>
  <c r="D833" i="4"/>
  <c r="C833" i="4"/>
  <c r="H832" i="4"/>
  <c r="G832" i="4"/>
  <c r="F832" i="4"/>
  <c r="E832" i="4"/>
  <c r="D832" i="4"/>
  <c r="C832" i="4"/>
  <c r="H831" i="4"/>
  <c r="G831" i="4"/>
  <c r="F831" i="4"/>
  <c r="E831" i="4"/>
  <c r="D831" i="4"/>
  <c r="C831" i="4"/>
  <c r="H830" i="4"/>
  <c r="G830" i="4"/>
  <c r="F830" i="4"/>
  <c r="E830" i="4"/>
  <c r="D830" i="4"/>
  <c r="C830" i="4"/>
  <c r="H829" i="4"/>
  <c r="G829" i="4"/>
  <c r="F829" i="4"/>
  <c r="E829" i="4"/>
  <c r="D829" i="4"/>
  <c r="C829" i="4"/>
  <c r="H828" i="4"/>
  <c r="G828" i="4"/>
  <c r="F828" i="4"/>
  <c r="E828" i="4"/>
  <c r="D828" i="4"/>
  <c r="C828" i="4"/>
  <c r="H827" i="4"/>
  <c r="G827" i="4"/>
  <c r="F827" i="4"/>
  <c r="E827" i="4"/>
  <c r="D827" i="4"/>
  <c r="C827" i="4"/>
  <c r="H826" i="4"/>
  <c r="G826" i="4"/>
  <c r="F826" i="4"/>
  <c r="E826" i="4"/>
  <c r="D826" i="4"/>
  <c r="C826" i="4"/>
  <c r="H825" i="4"/>
  <c r="G825" i="4"/>
  <c r="F825" i="4"/>
  <c r="E825" i="4"/>
  <c r="D825" i="4"/>
  <c r="C825" i="4"/>
  <c r="H824" i="4"/>
  <c r="G824" i="4"/>
  <c r="F824" i="4"/>
  <c r="E824" i="4"/>
  <c r="D824" i="4"/>
  <c r="C824" i="4"/>
  <c r="H823" i="4"/>
  <c r="G823" i="4"/>
  <c r="F823" i="4"/>
  <c r="E823" i="4"/>
  <c r="D823" i="4"/>
  <c r="C823" i="4"/>
  <c r="H822" i="4"/>
  <c r="G822" i="4"/>
  <c r="F822" i="4"/>
  <c r="E822" i="4"/>
  <c r="D822" i="4"/>
  <c r="C822" i="4"/>
  <c r="H821" i="4"/>
  <c r="G821" i="4"/>
  <c r="F821" i="4"/>
  <c r="E821" i="4"/>
  <c r="D821" i="4"/>
  <c r="C821" i="4"/>
  <c r="H820" i="4"/>
  <c r="G820" i="4"/>
  <c r="F820" i="4"/>
  <c r="E820" i="4"/>
  <c r="D820" i="4"/>
  <c r="C820" i="4"/>
  <c r="H819" i="4"/>
  <c r="G819" i="4"/>
  <c r="F819" i="4"/>
  <c r="E819" i="4"/>
  <c r="D819" i="4"/>
  <c r="C819" i="4"/>
  <c r="H818" i="4"/>
  <c r="G818" i="4"/>
  <c r="F818" i="4"/>
  <c r="E818" i="4"/>
  <c r="D818" i="4"/>
  <c r="C818" i="4"/>
  <c r="H817" i="4"/>
  <c r="G817" i="4"/>
  <c r="F817" i="4"/>
  <c r="E817" i="4"/>
  <c r="D817" i="4"/>
  <c r="C817" i="4"/>
  <c r="H816" i="4"/>
  <c r="G816" i="4"/>
  <c r="F816" i="4"/>
  <c r="E816" i="4"/>
  <c r="D816" i="4"/>
  <c r="C816" i="4"/>
  <c r="H815" i="4"/>
  <c r="G815" i="4"/>
  <c r="F815" i="4"/>
  <c r="E815" i="4"/>
  <c r="D815" i="4"/>
  <c r="C815" i="4"/>
  <c r="H814" i="4"/>
  <c r="G814" i="4"/>
  <c r="F814" i="4"/>
  <c r="E814" i="4"/>
  <c r="D814" i="4"/>
  <c r="C814" i="4"/>
  <c r="H813" i="4"/>
  <c r="G813" i="4"/>
  <c r="F813" i="4"/>
  <c r="E813" i="4"/>
  <c r="D813" i="4"/>
  <c r="C813" i="4"/>
  <c r="H812" i="4"/>
  <c r="G812" i="4"/>
  <c r="F812" i="4"/>
  <c r="E812" i="4"/>
  <c r="D812" i="4"/>
  <c r="C812" i="4"/>
  <c r="H811" i="4"/>
  <c r="G811" i="4"/>
  <c r="F811" i="4"/>
  <c r="E811" i="4"/>
  <c r="D811" i="4"/>
  <c r="C811" i="4"/>
  <c r="H810" i="4"/>
  <c r="G810" i="4"/>
  <c r="F810" i="4"/>
  <c r="E810" i="4"/>
  <c r="D810" i="4"/>
  <c r="C810" i="4"/>
  <c r="H809" i="4"/>
  <c r="G809" i="4"/>
  <c r="F809" i="4"/>
  <c r="E809" i="4"/>
  <c r="D809" i="4"/>
  <c r="C809" i="4"/>
  <c r="H808" i="4"/>
  <c r="G808" i="4"/>
  <c r="F808" i="4"/>
  <c r="E808" i="4"/>
  <c r="D808" i="4"/>
  <c r="C808" i="4"/>
  <c r="H807" i="4"/>
  <c r="G807" i="4"/>
  <c r="F807" i="4"/>
  <c r="E807" i="4"/>
  <c r="D807" i="4"/>
  <c r="C807" i="4"/>
  <c r="H806" i="4"/>
  <c r="G806" i="4"/>
  <c r="F806" i="4"/>
  <c r="E806" i="4"/>
  <c r="D806" i="4"/>
  <c r="C806" i="4"/>
  <c r="H805" i="4"/>
  <c r="G805" i="4"/>
  <c r="F805" i="4"/>
  <c r="E805" i="4"/>
  <c r="D805" i="4"/>
  <c r="C805" i="4"/>
  <c r="H804" i="4"/>
  <c r="G804" i="4"/>
  <c r="F804" i="4"/>
  <c r="E804" i="4"/>
  <c r="D804" i="4"/>
  <c r="C804" i="4"/>
  <c r="H803" i="4"/>
  <c r="G803" i="4"/>
  <c r="F803" i="4"/>
  <c r="E803" i="4"/>
  <c r="D803" i="4"/>
  <c r="C803" i="4"/>
  <c r="H802" i="4"/>
  <c r="G802" i="4"/>
  <c r="F802" i="4"/>
  <c r="E802" i="4"/>
  <c r="D802" i="4"/>
  <c r="C802" i="4"/>
  <c r="H801" i="4"/>
  <c r="G801" i="4"/>
  <c r="F801" i="4"/>
  <c r="E801" i="4"/>
  <c r="D801" i="4"/>
  <c r="C801" i="4"/>
  <c r="H800" i="4"/>
  <c r="G800" i="4"/>
  <c r="F800" i="4"/>
  <c r="E800" i="4"/>
  <c r="D800" i="4"/>
  <c r="C800" i="4"/>
  <c r="H799" i="4"/>
  <c r="G799" i="4"/>
  <c r="F799" i="4"/>
  <c r="E799" i="4"/>
  <c r="D799" i="4"/>
  <c r="C799" i="4"/>
  <c r="H798" i="4"/>
  <c r="G798" i="4"/>
  <c r="F798" i="4"/>
  <c r="E798" i="4"/>
  <c r="D798" i="4"/>
  <c r="C798" i="4"/>
  <c r="H797" i="4"/>
  <c r="G797" i="4"/>
  <c r="F797" i="4"/>
  <c r="E797" i="4"/>
  <c r="D797" i="4"/>
  <c r="C797" i="4"/>
  <c r="H796" i="4"/>
  <c r="G796" i="4"/>
  <c r="F796" i="4"/>
  <c r="E796" i="4"/>
  <c r="D796" i="4"/>
  <c r="C796" i="4"/>
  <c r="H795" i="4"/>
  <c r="G795" i="4"/>
  <c r="F795" i="4"/>
  <c r="E795" i="4"/>
  <c r="D795" i="4"/>
  <c r="C795" i="4"/>
  <c r="H794" i="4"/>
  <c r="G794" i="4"/>
  <c r="F794" i="4"/>
  <c r="E794" i="4"/>
  <c r="D794" i="4"/>
  <c r="C794" i="4"/>
  <c r="H793" i="4"/>
  <c r="G793" i="4"/>
  <c r="F793" i="4"/>
  <c r="E793" i="4"/>
  <c r="D793" i="4"/>
  <c r="C793" i="4"/>
  <c r="H792" i="4"/>
  <c r="G792" i="4"/>
  <c r="F792" i="4"/>
  <c r="E792" i="4"/>
  <c r="D792" i="4"/>
  <c r="C792" i="4"/>
  <c r="H791" i="4"/>
  <c r="G791" i="4"/>
  <c r="F791" i="4"/>
  <c r="E791" i="4"/>
  <c r="D791" i="4"/>
  <c r="C791" i="4"/>
  <c r="H790" i="4"/>
  <c r="G790" i="4"/>
  <c r="F790" i="4"/>
  <c r="E790" i="4"/>
  <c r="D790" i="4"/>
  <c r="C790" i="4"/>
  <c r="H789" i="4"/>
  <c r="G789" i="4"/>
  <c r="F789" i="4"/>
  <c r="E789" i="4"/>
  <c r="D789" i="4"/>
  <c r="C789" i="4"/>
  <c r="H788" i="4"/>
  <c r="G788" i="4"/>
  <c r="F788" i="4"/>
  <c r="E788" i="4"/>
  <c r="D788" i="4"/>
  <c r="C788" i="4"/>
  <c r="H787" i="4"/>
  <c r="G787" i="4"/>
  <c r="F787" i="4"/>
  <c r="E787" i="4"/>
  <c r="D787" i="4"/>
  <c r="C787" i="4"/>
  <c r="H786" i="4"/>
  <c r="G786" i="4"/>
  <c r="F786" i="4"/>
  <c r="E786" i="4"/>
  <c r="D786" i="4"/>
  <c r="C786" i="4"/>
  <c r="H785" i="4"/>
  <c r="G785" i="4"/>
  <c r="F785" i="4"/>
  <c r="E785" i="4"/>
  <c r="D785" i="4"/>
  <c r="C785" i="4"/>
  <c r="H784" i="4"/>
  <c r="G784" i="4"/>
  <c r="F784" i="4"/>
  <c r="E784" i="4"/>
  <c r="D784" i="4"/>
  <c r="C784" i="4"/>
  <c r="H783" i="4"/>
  <c r="G783" i="4"/>
  <c r="F783" i="4"/>
  <c r="E783" i="4"/>
  <c r="D783" i="4"/>
  <c r="C783" i="4"/>
  <c r="H782" i="4"/>
  <c r="G782" i="4"/>
  <c r="F782" i="4"/>
  <c r="E782" i="4"/>
  <c r="D782" i="4"/>
  <c r="C782" i="4"/>
  <c r="H781" i="4"/>
  <c r="G781" i="4"/>
  <c r="F781" i="4"/>
  <c r="E781" i="4"/>
  <c r="D781" i="4"/>
  <c r="C781" i="4"/>
  <c r="H780" i="4"/>
  <c r="G780" i="4"/>
  <c r="F780" i="4"/>
  <c r="E780" i="4"/>
  <c r="D780" i="4"/>
  <c r="C780" i="4"/>
  <c r="H779" i="4"/>
  <c r="G779" i="4"/>
  <c r="F779" i="4"/>
  <c r="E779" i="4"/>
  <c r="D779" i="4"/>
  <c r="C779" i="4"/>
  <c r="H778" i="4"/>
  <c r="G778" i="4"/>
  <c r="F778" i="4"/>
  <c r="E778" i="4"/>
  <c r="D778" i="4"/>
  <c r="C778" i="4"/>
  <c r="H777" i="4"/>
  <c r="G777" i="4"/>
  <c r="F777" i="4"/>
  <c r="E777" i="4"/>
  <c r="D777" i="4"/>
  <c r="C777" i="4"/>
  <c r="H776" i="4"/>
  <c r="G776" i="4"/>
  <c r="F776" i="4"/>
  <c r="E776" i="4"/>
  <c r="D776" i="4"/>
  <c r="C776" i="4"/>
  <c r="H775" i="4"/>
  <c r="G775" i="4"/>
  <c r="F775" i="4"/>
  <c r="E775" i="4"/>
  <c r="D775" i="4"/>
  <c r="C775" i="4"/>
  <c r="H774" i="4"/>
  <c r="G774" i="4"/>
  <c r="F774" i="4"/>
  <c r="E774" i="4"/>
  <c r="D774" i="4"/>
  <c r="C774" i="4"/>
  <c r="H773" i="4"/>
  <c r="G773" i="4"/>
  <c r="F773" i="4"/>
  <c r="E773" i="4"/>
  <c r="D773" i="4"/>
  <c r="C773" i="4"/>
  <c r="H772" i="4"/>
  <c r="G772" i="4"/>
  <c r="F772" i="4"/>
  <c r="E772" i="4"/>
  <c r="D772" i="4"/>
  <c r="C772" i="4"/>
  <c r="H771" i="4"/>
  <c r="G771" i="4"/>
  <c r="F771" i="4"/>
  <c r="E771" i="4"/>
  <c r="D771" i="4"/>
  <c r="C771" i="4"/>
  <c r="H770" i="4"/>
  <c r="G770" i="4"/>
  <c r="F770" i="4"/>
  <c r="E770" i="4"/>
  <c r="D770" i="4"/>
  <c r="C770" i="4"/>
  <c r="H769" i="4"/>
  <c r="G769" i="4"/>
  <c r="F769" i="4"/>
  <c r="E769" i="4"/>
  <c r="D769" i="4"/>
  <c r="C769" i="4"/>
  <c r="H768" i="4"/>
  <c r="G768" i="4"/>
  <c r="F768" i="4"/>
  <c r="E768" i="4"/>
  <c r="D768" i="4"/>
  <c r="C768" i="4"/>
  <c r="H767" i="4"/>
  <c r="G767" i="4"/>
  <c r="F767" i="4"/>
  <c r="E767" i="4"/>
  <c r="D767" i="4"/>
  <c r="C767" i="4"/>
  <c r="H766" i="4"/>
  <c r="G766" i="4"/>
  <c r="F766" i="4"/>
  <c r="E766" i="4"/>
  <c r="D766" i="4"/>
  <c r="C766" i="4"/>
  <c r="H765" i="4"/>
  <c r="G765" i="4"/>
  <c r="F765" i="4"/>
  <c r="E765" i="4"/>
  <c r="D765" i="4"/>
  <c r="C765" i="4"/>
  <c r="H764" i="4"/>
  <c r="G764" i="4"/>
  <c r="F764" i="4"/>
  <c r="E764" i="4"/>
  <c r="D764" i="4"/>
  <c r="C764" i="4"/>
  <c r="H763" i="4"/>
  <c r="G763" i="4"/>
  <c r="F763" i="4"/>
  <c r="E763" i="4"/>
  <c r="D763" i="4"/>
  <c r="C763" i="4"/>
  <c r="H762" i="4"/>
  <c r="G762" i="4"/>
  <c r="F762" i="4"/>
  <c r="E762" i="4"/>
  <c r="D762" i="4"/>
  <c r="C762" i="4"/>
  <c r="H761" i="4"/>
  <c r="G761" i="4"/>
  <c r="F761" i="4"/>
  <c r="E761" i="4"/>
  <c r="D761" i="4"/>
  <c r="C761" i="4"/>
  <c r="H760" i="4"/>
  <c r="G760" i="4"/>
  <c r="F760" i="4"/>
  <c r="E760" i="4"/>
  <c r="D760" i="4"/>
  <c r="C760" i="4"/>
  <c r="H759" i="4"/>
  <c r="G759" i="4"/>
  <c r="F759" i="4"/>
  <c r="E759" i="4"/>
  <c r="D759" i="4"/>
  <c r="C759" i="4"/>
  <c r="H758" i="4"/>
  <c r="G758" i="4"/>
  <c r="F758" i="4"/>
  <c r="E758" i="4"/>
  <c r="D758" i="4"/>
  <c r="C758" i="4"/>
  <c r="H757" i="4"/>
  <c r="G757" i="4"/>
  <c r="F757" i="4"/>
  <c r="E757" i="4"/>
  <c r="D757" i="4"/>
  <c r="C757" i="4"/>
  <c r="H756" i="4"/>
  <c r="G756" i="4"/>
  <c r="F756" i="4"/>
  <c r="E756" i="4"/>
  <c r="D756" i="4"/>
  <c r="C756" i="4"/>
  <c r="H755" i="4"/>
  <c r="G755" i="4"/>
  <c r="F755" i="4"/>
  <c r="E755" i="4"/>
  <c r="D755" i="4"/>
  <c r="C755" i="4"/>
  <c r="H754" i="4"/>
  <c r="G754" i="4"/>
  <c r="F754" i="4"/>
  <c r="E754" i="4"/>
  <c r="D754" i="4"/>
  <c r="C754" i="4"/>
  <c r="H753" i="4"/>
  <c r="G753" i="4"/>
  <c r="F753" i="4"/>
  <c r="E753" i="4"/>
  <c r="D753" i="4"/>
  <c r="C753" i="4"/>
  <c r="H752" i="4"/>
  <c r="G752" i="4"/>
  <c r="F752" i="4"/>
  <c r="E752" i="4"/>
  <c r="D752" i="4"/>
  <c r="C752" i="4"/>
  <c r="H751" i="4"/>
  <c r="G751" i="4"/>
  <c r="F751" i="4"/>
  <c r="E751" i="4"/>
  <c r="D751" i="4"/>
  <c r="C751" i="4"/>
  <c r="H750" i="4"/>
  <c r="G750" i="4"/>
  <c r="F750" i="4"/>
  <c r="E750" i="4"/>
  <c r="D750" i="4"/>
  <c r="C750" i="4"/>
  <c r="H749" i="4"/>
  <c r="G749" i="4"/>
  <c r="F749" i="4"/>
  <c r="E749" i="4"/>
  <c r="D749" i="4"/>
  <c r="C749" i="4"/>
  <c r="H748" i="4"/>
  <c r="G748" i="4"/>
  <c r="F748" i="4"/>
  <c r="E748" i="4"/>
  <c r="D748" i="4"/>
  <c r="C748" i="4"/>
  <c r="H747" i="4"/>
  <c r="G747" i="4"/>
  <c r="F747" i="4"/>
  <c r="E747" i="4"/>
  <c r="D747" i="4"/>
  <c r="C747" i="4"/>
  <c r="H746" i="4"/>
  <c r="G746" i="4"/>
  <c r="F746" i="4"/>
  <c r="E746" i="4"/>
  <c r="D746" i="4"/>
  <c r="C746" i="4"/>
  <c r="H745" i="4"/>
  <c r="G745" i="4"/>
  <c r="F745" i="4"/>
  <c r="E745" i="4"/>
  <c r="D745" i="4"/>
  <c r="C745" i="4"/>
  <c r="H744" i="4"/>
  <c r="G744" i="4"/>
  <c r="F744" i="4"/>
  <c r="E744" i="4"/>
  <c r="D744" i="4"/>
  <c r="C744" i="4"/>
  <c r="H743" i="4"/>
  <c r="G743" i="4"/>
  <c r="F743" i="4"/>
  <c r="E743" i="4"/>
  <c r="D743" i="4"/>
  <c r="C743" i="4"/>
  <c r="H742" i="4"/>
  <c r="G742" i="4"/>
  <c r="F742" i="4"/>
  <c r="E742" i="4"/>
  <c r="D742" i="4"/>
  <c r="C742" i="4"/>
  <c r="H741" i="4"/>
  <c r="G741" i="4"/>
  <c r="F741" i="4"/>
  <c r="E741" i="4"/>
  <c r="D741" i="4"/>
  <c r="C741" i="4"/>
  <c r="H740" i="4"/>
  <c r="G740" i="4"/>
  <c r="F740" i="4"/>
  <c r="E740" i="4"/>
  <c r="D740" i="4"/>
  <c r="C740" i="4"/>
  <c r="H739" i="4"/>
  <c r="G739" i="4"/>
  <c r="F739" i="4"/>
  <c r="E739" i="4"/>
  <c r="D739" i="4"/>
  <c r="C739" i="4"/>
  <c r="H738" i="4"/>
  <c r="G738" i="4"/>
  <c r="F738" i="4"/>
  <c r="E738" i="4"/>
  <c r="D738" i="4"/>
  <c r="C738" i="4"/>
  <c r="H737" i="4"/>
  <c r="G737" i="4"/>
  <c r="F737" i="4"/>
  <c r="E737" i="4"/>
  <c r="D737" i="4"/>
  <c r="C737" i="4"/>
  <c r="H736" i="4"/>
  <c r="G736" i="4"/>
  <c r="F736" i="4"/>
  <c r="E736" i="4"/>
  <c r="D736" i="4"/>
  <c r="C736" i="4"/>
  <c r="H735" i="4"/>
  <c r="G735" i="4"/>
  <c r="F735" i="4"/>
  <c r="E735" i="4"/>
  <c r="D735" i="4"/>
  <c r="C735" i="4"/>
  <c r="H734" i="4"/>
  <c r="G734" i="4"/>
  <c r="F734" i="4"/>
  <c r="E734" i="4"/>
  <c r="D734" i="4"/>
  <c r="C734" i="4"/>
  <c r="H733" i="4"/>
  <c r="G733" i="4"/>
  <c r="F733" i="4"/>
  <c r="E733" i="4"/>
  <c r="D733" i="4"/>
  <c r="C733" i="4"/>
  <c r="H732" i="4"/>
  <c r="G732" i="4"/>
  <c r="F732" i="4"/>
  <c r="E732" i="4"/>
  <c r="D732" i="4"/>
  <c r="C732" i="4"/>
  <c r="H731" i="4"/>
  <c r="G731" i="4"/>
  <c r="F731" i="4"/>
  <c r="E731" i="4"/>
  <c r="D731" i="4"/>
  <c r="C731" i="4"/>
  <c r="H730" i="4"/>
  <c r="G730" i="4"/>
  <c r="F730" i="4"/>
  <c r="E730" i="4"/>
  <c r="D730" i="4"/>
  <c r="C730" i="4"/>
  <c r="H729" i="4"/>
  <c r="G729" i="4"/>
  <c r="F729" i="4"/>
  <c r="E729" i="4"/>
  <c r="D729" i="4"/>
  <c r="C729" i="4"/>
  <c r="H728" i="4"/>
  <c r="G728" i="4"/>
  <c r="F728" i="4"/>
  <c r="E728" i="4"/>
  <c r="D728" i="4"/>
  <c r="C728" i="4"/>
  <c r="H727" i="4"/>
  <c r="G727" i="4"/>
  <c r="F727" i="4"/>
  <c r="E727" i="4"/>
  <c r="D727" i="4"/>
  <c r="C727" i="4"/>
  <c r="H726" i="4"/>
  <c r="G726" i="4"/>
  <c r="F726" i="4"/>
  <c r="E726" i="4"/>
  <c r="D726" i="4"/>
  <c r="C726" i="4"/>
  <c r="H725" i="4"/>
  <c r="G725" i="4"/>
  <c r="F725" i="4"/>
  <c r="E725" i="4"/>
  <c r="D725" i="4"/>
  <c r="C725" i="4"/>
  <c r="H724" i="4"/>
  <c r="G724" i="4"/>
  <c r="F724" i="4"/>
  <c r="E724" i="4"/>
  <c r="D724" i="4"/>
  <c r="C724" i="4"/>
  <c r="H723" i="4"/>
  <c r="G723" i="4"/>
  <c r="F723" i="4"/>
  <c r="E723" i="4"/>
  <c r="D723" i="4"/>
  <c r="C723" i="4"/>
  <c r="H722" i="4"/>
  <c r="G722" i="4"/>
  <c r="F722" i="4"/>
  <c r="E722" i="4"/>
  <c r="D722" i="4"/>
  <c r="C722" i="4"/>
  <c r="H721" i="4"/>
  <c r="G721" i="4"/>
  <c r="F721" i="4"/>
  <c r="E721" i="4"/>
  <c r="D721" i="4"/>
  <c r="C721" i="4"/>
  <c r="H720" i="4"/>
  <c r="G720" i="4"/>
  <c r="F720" i="4"/>
  <c r="E720" i="4"/>
  <c r="D720" i="4"/>
  <c r="C720" i="4"/>
  <c r="H719" i="4"/>
  <c r="G719" i="4"/>
  <c r="F719" i="4"/>
  <c r="E719" i="4"/>
  <c r="D719" i="4"/>
  <c r="C719" i="4"/>
  <c r="H718" i="4"/>
  <c r="G718" i="4"/>
  <c r="F718" i="4"/>
  <c r="E718" i="4"/>
  <c r="D718" i="4"/>
  <c r="C718" i="4"/>
  <c r="H717" i="4"/>
  <c r="G717" i="4"/>
  <c r="F717" i="4"/>
  <c r="E717" i="4"/>
  <c r="D717" i="4"/>
  <c r="C717" i="4"/>
  <c r="H716" i="4"/>
  <c r="G716" i="4"/>
  <c r="F716" i="4"/>
  <c r="E716" i="4"/>
  <c r="D716" i="4"/>
  <c r="C716" i="4"/>
  <c r="H715" i="4"/>
  <c r="G715" i="4"/>
  <c r="F715" i="4"/>
  <c r="E715" i="4"/>
  <c r="D715" i="4"/>
  <c r="C715" i="4"/>
  <c r="H714" i="4"/>
  <c r="G714" i="4"/>
  <c r="F714" i="4"/>
  <c r="E714" i="4"/>
  <c r="D714" i="4"/>
  <c r="C714" i="4"/>
  <c r="H713" i="4"/>
  <c r="G713" i="4"/>
  <c r="F713" i="4"/>
  <c r="E713" i="4"/>
  <c r="D713" i="4"/>
  <c r="C713" i="4"/>
  <c r="H712" i="4"/>
  <c r="G712" i="4"/>
  <c r="F712" i="4"/>
  <c r="E712" i="4"/>
  <c r="D712" i="4"/>
  <c r="C712" i="4"/>
  <c r="H711" i="4"/>
  <c r="G711" i="4"/>
  <c r="F711" i="4"/>
  <c r="E711" i="4"/>
  <c r="D711" i="4"/>
  <c r="C711" i="4"/>
  <c r="H710" i="4"/>
  <c r="G710" i="4"/>
  <c r="F710" i="4"/>
  <c r="E710" i="4"/>
  <c r="D710" i="4"/>
  <c r="C710" i="4"/>
  <c r="H709" i="4"/>
  <c r="G709" i="4"/>
  <c r="F709" i="4"/>
  <c r="E709" i="4"/>
  <c r="D709" i="4"/>
  <c r="C709" i="4"/>
  <c r="H708" i="4"/>
  <c r="G708" i="4"/>
  <c r="F708" i="4"/>
  <c r="E708" i="4"/>
  <c r="D708" i="4"/>
  <c r="C708" i="4"/>
  <c r="H707" i="4"/>
  <c r="G707" i="4"/>
  <c r="F707" i="4"/>
  <c r="E707" i="4"/>
  <c r="D707" i="4"/>
  <c r="C707" i="4"/>
  <c r="H706" i="4"/>
  <c r="G706" i="4"/>
  <c r="F706" i="4"/>
  <c r="E706" i="4"/>
  <c r="D706" i="4"/>
  <c r="C706" i="4"/>
  <c r="H705" i="4"/>
  <c r="G705" i="4"/>
  <c r="F705" i="4"/>
  <c r="E705" i="4"/>
  <c r="D705" i="4"/>
  <c r="C705" i="4"/>
  <c r="H704" i="4"/>
  <c r="G704" i="4"/>
  <c r="F704" i="4"/>
  <c r="E704" i="4"/>
  <c r="D704" i="4"/>
  <c r="C704" i="4"/>
  <c r="H703" i="4"/>
  <c r="G703" i="4"/>
  <c r="F703" i="4"/>
  <c r="E703" i="4"/>
  <c r="D703" i="4"/>
  <c r="C703" i="4"/>
  <c r="H702" i="4"/>
  <c r="G702" i="4"/>
  <c r="F702" i="4"/>
  <c r="E702" i="4"/>
  <c r="D702" i="4"/>
  <c r="C702" i="4"/>
  <c r="H701" i="4"/>
  <c r="G701" i="4"/>
  <c r="F701" i="4"/>
  <c r="E701" i="4"/>
  <c r="D701" i="4"/>
  <c r="C701" i="4"/>
  <c r="H700" i="4"/>
  <c r="G700" i="4"/>
  <c r="F700" i="4"/>
  <c r="E700" i="4"/>
  <c r="D700" i="4"/>
  <c r="C700" i="4"/>
  <c r="H699" i="4"/>
  <c r="G699" i="4"/>
  <c r="F699" i="4"/>
  <c r="E699" i="4"/>
  <c r="D699" i="4"/>
  <c r="C699" i="4"/>
  <c r="H698" i="4"/>
  <c r="G698" i="4"/>
  <c r="F698" i="4"/>
  <c r="E698" i="4"/>
  <c r="D698" i="4"/>
  <c r="C698" i="4"/>
  <c r="H697" i="4"/>
  <c r="G697" i="4"/>
  <c r="F697" i="4"/>
  <c r="E697" i="4"/>
  <c r="D697" i="4"/>
  <c r="C697" i="4"/>
  <c r="H696" i="4"/>
  <c r="G696" i="4"/>
  <c r="F696" i="4"/>
  <c r="E696" i="4"/>
  <c r="D696" i="4"/>
  <c r="C696" i="4"/>
  <c r="H695" i="4"/>
  <c r="G695" i="4"/>
  <c r="F695" i="4"/>
  <c r="E695" i="4"/>
  <c r="D695" i="4"/>
  <c r="C695" i="4"/>
  <c r="H694" i="4"/>
  <c r="G694" i="4"/>
  <c r="F694" i="4"/>
  <c r="E694" i="4"/>
  <c r="D694" i="4"/>
  <c r="C694" i="4"/>
  <c r="H693" i="4"/>
  <c r="G693" i="4"/>
  <c r="F693" i="4"/>
  <c r="E693" i="4"/>
  <c r="D693" i="4"/>
  <c r="C693" i="4"/>
  <c r="H692" i="4"/>
  <c r="G692" i="4"/>
  <c r="F692" i="4"/>
  <c r="E692" i="4"/>
  <c r="D692" i="4"/>
  <c r="C692" i="4"/>
  <c r="H691" i="4"/>
  <c r="G691" i="4"/>
  <c r="F691" i="4"/>
  <c r="E691" i="4"/>
  <c r="D691" i="4"/>
  <c r="C691" i="4"/>
  <c r="H690" i="4"/>
  <c r="G690" i="4"/>
  <c r="F690" i="4"/>
  <c r="E690" i="4"/>
  <c r="D690" i="4"/>
  <c r="C690" i="4"/>
  <c r="H689" i="4"/>
  <c r="G689" i="4"/>
  <c r="F689" i="4"/>
  <c r="E689" i="4"/>
  <c r="D689" i="4"/>
  <c r="C689" i="4"/>
  <c r="H688" i="4"/>
  <c r="G688" i="4"/>
  <c r="F688" i="4"/>
  <c r="E688" i="4"/>
  <c r="D688" i="4"/>
  <c r="C688" i="4"/>
  <c r="H687" i="4"/>
  <c r="G687" i="4"/>
  <c r="F687" i="4"/>
  <c r="E687" i="4"/>
  <c r="D687" i="4"/>
  <c r="C687" i="4"/>
  <c r="H686" i="4"/>
  <c r="G686" i="4"/>
  <c r="F686" i="4"/>
  <c r="E686" i="4"/>
  <c r="D686" i="4"/>
  <c r="C686" i="4"/>
  <c r="H685" i="4"/>
  <c r="G685" i="4"/>
  <c r="F685" i="4"/>
  <c r="E685" i="4"/>
  <c r="D685" i="4"/>
  <c r="C685" i="4"/>
  <c r="H684" i="4"/>
  <c r="G684" i="4"/>
  <c r="F684" i="4"/>
  <c r="E684" i="4"/>
  <c r="D684" i="4"/>
  <c r="C684" i="4"/>
  <c r="H683" i="4"/>
  <c r="G683" i="4"/>
  <c r="F683" i="4"/>
  <c r="E683" i="4"/>
  <c r="D683" i="4"/>
  <c r="C683" i="4"/>
  <c r="H682" i="4"/>
  <c r="G682" i="4"/>
  <c r="F682" i="4"/>
  <c r="E682" i="4"/>
  <c r="D682" i="4"/>
  <c r="C682" i="4"/>
  <c r="H681" i="4"/>
  <c r="G681" i="4"/>
  <c r="F681" i="4"/>
  <c r="E681" i="4"/>
  <c r="D681" i="4"/>
  <c r="C681" i="4"/>
  <c r="H680" i="4"/>
  <c r="G680" i="4"/>
  <c r="F680" i="4"/>
  <c r="E680" i="4"/>
  <c r="D680" i="4"/>
  <c r="C680" i="4"/>
  <c r="H679" i="4"/>
  <c r="G679" i="4"/>
  <c r="F679" i="4"/>
  <c r="E679" i="4"/>
  <c r="D679" i="4"/>
  <c r="C679" i="4"/>
  <c r="H678" i="4"/>
  <c r="G678" i="4"/>
  <c r="F678" i="4"/>
  <c r="E678" i="4"/>
  <c r="D678" i="4"/>
  <c r="C678" i="4"/>
  <c r="H677" i="4"/>
  <c r="G677" i="4"/>
  <c r="F677" i="4"/>
  <c r="E677" i="4"/>
  <c r="D677" i="4"/>
  <c r="C677" i="4"/>
  <c r="H676" i="4"/>
  <c r="G676" i="4"/>
  <c r="F676" i="4"/>
  <c r="E676" i="4"/>
  <c r="D676" i="4"/>
  <c r="C676" i="4"/>
  <c r="H675" i="4"/>
  <c r="G675" i="4"/>
  <c r="F675" i="4"/>
  <c r="E675" i="4"/>
  <c r="D675" i="4"/>
  <c r="C675" i="4"/>
  <c r="H674" i="4"/>
  <c r="G674" i="4"/>
  <c r="F674" i="4"/>
  <c r="E674" i="4"/>
  <c r="D674" i="4"/>
  <c r="C674" i="4"/>
  <c r="H673" i="4"/>
  <c r="G673" i="4"/>
  <c r="F673" i="4"/>
  <c r="E673" i="4"/>
  <c r="D673" i="4"/>
  <c r="C673" i="4"/>
  <c r="H672" i="4"/>
  <c r="G672" i="4"/>
  <c r="F672" i="4"/>
  <c r="E672" i="4"/>
  <c r="D672" i="4"/>
  <c r="C672" i="4"/>
  <c r="H671" i="4"/>
  <c r="G671" i="4"/>
  <c r="F671" i="4"/>
  <c r="E671" i="4"/>
  <c r="D671" i="4"/>
  <c r="C671" i="4"/>
  <c r="H670" i="4"/>
  <c r="G670" i="4"/>
  <c r="F670" i="4"/>
  <c r="E670" i="4"/>
  <c r="D670" i="4"/>
  <c r="C670" i="4"/>
  <c r="H669" i="4"/>
  <c r="G669" i="4"/>
  <c r="F669" i="4"/>
  <c r="E669" i="4"/>
  <c r="D669" i="4"/>
  <c r="C669" i="4"/>
  <c r="H668" i="4"/>
  <c r="G668" i="4"/>
  <c r="F668" i="4"/>
  <c r="E668" i="4"/>
  <c r="D668" i="4"/>
  <c r="C668" i="4"/>
  <c r="H667" i="4"/>
  <c r="G667" i="4"/>
  <c r="F667" i="4"/>
  <c r="E667" i="4"/>
  <c r="D667" i="4"/>
  <c r="C667" i="4"/>
  <c r="H666" i="4"/>
  <c r="G666" i="4"/>
  <c r="F666" i="4"/>
  <c r="E666" i="4"/>
  <c r="D666" i="4"/>
  <c r="C666" i="4"/>
  <c r="H665" i="4"/>
  <c r="G665" i="4"/>
  <c r="F665" i="4"/>
  <c r="E665" i="4"/>
  <c r="D665" i="4"/>
  <c r="C665" i="4"/>
  <c r="H664" i="4"/>
  <c r="G664" i="4"/>
  <c r="F664" i="4"/>
  <c r="E664" i="4"/>
  <c r="D664" i="4"/>
  <c r="C664" i="4"/>
  <c r="H663" i="4"/>
  <c r="G663" i="4"/>
  <c r="F663" i="4"/>
  <c r="E663" i="4"/>
  <c r="D663" i="4"/>
  <c r="C663" i="4"/>
  <c r="H662" i="4"/>
  <c r="G662" i="4"/>
  <c r="F662" i="4"/>
  <c r="E662" i="4"/>
  <c r="D662" i="4"/>
  <c r="C662" i="4"/>
  <c r="H661" i="4"/>
  <c r="G661" i="4"/>
  <c r="F661" i="4"/>
  <c r="E661" i="4"/>
  <c r="D661" i="4"/>
  <c r="C661" i="4"/>
  <c r="H660" i="4"/>
  <c r="G660" i="4"/>
  <c r="F660" i="4"/>
  <c r="E660" i="4"/>
  <c r="D660" i="4"/>
  <c r="C660" i="4"/>
  <c r="H659" i="4"/>
  <c r="G659" i="4"/>
  <c r="F659" i="4"/>
  <c r="E659" i="4"/>
  <c r="D659" i="4"/>
  <c r="C659" i="4"/>
  <c r="H658" i="4"/>
  <c r="G658" i="4"/>
  <c r="F658" i="4"/>
  <c r="E658" i="4"/>
  <c r="D658" i="4"/>
  <c r="C658" i="4"/>
  <c r="H657" i="4"/>
  <c r="G657" i="4"/>
  <c r="F657" i="4"/>
  <c r="E657" i="4"/>
  <c r="D657" i="4"/>
  <c r="C657" i="4"/>
  <c r="H656" i="4"/>
  <c r="G656" i="4"/>
  <c r="F656" i="4"/>
  <c r="E656" i="4"/>
  <c r="D656" i="4"/>
  <c r="C656" i="4"/>
  <c r="H655" i="4"/>
  <c r="G655" i="4"/>
  <c r="F655" i="4"/>
  <c r="E655" i="4"/>
  <c r="D655" i="4"/>
  <c r="C655" i="4"/>
  <c r="H654" i="4"/>
  <c r="G654" i="4"/>
  <c r="F654" i="4"/>
  <c r="E654" i="4"/>
  <c r="D654" i="4"/>
  <c r="C654" i="4"/>
  <c r="H653" i="4"/>
  <c r="G653" i="4"/>
  <c r="F653" i="4"/>
  <c r="E653" i="4"/>
  <c r="D653" i="4"/>
  <c r="C653" i="4"/>
  <c r="H652" i="4"/>
  <c r="G652" i="4"/>
  <c r="F652" i="4"/>
  <c r="E652" i="4"/>
  <c r="D652" i="4"/>
  <c r="C652" i="4"/>
  <c r="H651" i="4"/>
  <c r="G651" i="4"/>
  <c r="F651" i="4"/>
  <c r="E651" i="4"/>
  <c r="D651" i="4"/>
  <c r="C651" i="4"/>
  <c r="H650" i="4"/>
  <c r="G650" i="4"/>
  <c r="F650" i="4"/>
  <c r="E650" i="4"/>
  <c r="D650" i="4"/>
  <c r="C650" i="4"/>
  <c r="H649" i="4"/>
  <c r="G649" i="4"/>
  <c r="F649" i="4"/>
  <c r="E649" i="4"/>
  <c r="D649" i="4"/>
  <c r="C649" i="4"/>
  <c r="H648" i="4"/>
  <c r="G648" i="4"/>
  <c r="F648" i="4"/>
  <c r="E648" i="4"/>
  <c r="D648" i="4"/>
  <c r="C648" i="4"/>
  <c r="H647" i="4"/>
  <c r="G647" i="4"/>
  <c r="F647" i="4"/>
  <c r="E647" i="4"/>
  <c r="D647" i="4"/>
  <c r="C647" i="4"/>
  <c r="H646" i="4"/>
  <c r="G646" i="4"/>
  <c r="F646" i="4"/>
  <c r="E646" i="4"/>
  <c r="D646" i="4"/>
  <c r="C646" i="4"/>
  <c r="H645" i="4"/>
  <c r="G645" i="4"/>
  <c r="F645" i="4"/>
  <c r="E645" i="4"/>
  <c r="D645" i="4"/>
  <c r="C645" i="4"/>
  <c r="H644" i="4"/>
  <c r="G644" i="4"/>
  <c r="F644" i="4"/>
  <c r="E644" i="4"/>
  <c r="D644" i="4"/>
  <c r="C644" i="4"/>
  <c r="H643" i="4"/>
  <c r="G643" i="4"/>
  <c r="F643" i="4"/>
  <c r="E643" i="4"/>
  <c r="D643" i="4"/>
  <c r="C643" i="4"/>
  <c r="H642" i="4"/>
  <c r="G642" i="4"/>
  <c r="F642" i="4"/>
  <c r="E642" i="4"/>
  <c r="D642" i="4"/>
  <c r="C642" i="4"/>
  <c r="H641" i="4"/>
  <c r="G641" i="4"/>
  <c r="F641" i="4"/>
  <c r="E641" i="4"/>
  <c r="D641" i="4"/>
  <c r="C641" i="4"/>
  <c r="H640" i="4"/>
  <c r="G640" i="4"/>
  <c r="F640" i="4"/>
  <c r="E640" i="4"/>
  <c r="D640" i="4"/>
  <c r="C640" i="4"/>
  <c r="H639" i="4"/>
  <c r="G639" i="4"/>
  <c r="F639" i="4"/>
  <c r="E639" i="4"/>
  <c r="D639" i="4"/>
  <c r="C639" i="4"/>
  <c r="H638" i="4"/>
  <c r="G638" i="4"/>
  <c r="F638" i="4"/>
  <c r="E638" i="4"/>
  <c r="D638" i="4"/>
  <c r="C638" i="4"/>
  <c r="H637" i="4"/>
  <c r="G637" i="4"/>
  <c r="F637" i="4"/>
  <c r="E637" i="4"/>
  <c r="D637" i="4"/>
  <c r="C637" i="4"/>
  <c r="H636" i="4"/>
  <c r="G636" i="4"/>
  <c r="F636" i="4"/>
  <c r="E636" i="4"/>
  <c r="D636" i="4"/>
  <c r="C636" i="4"/>
  <c r="H635" i="4"/>
  <c r="G635" i="4"/>
  <c r="F635" i="4"/>
  <c r="E635" i="4"/>
  <c r="D635" i="4"/>
  <c r="C635" i="4"/>
  <c r="H634" i="4"/>
  <c r="G634" i="4"/>
  <c r="F634" i="4"/>
  <c r="E634" i="4"/>
  <c r="D634" i="4"/>
  <c r="C634" i="4"/>
  <c r="H633" i="4"/>
  <c r="G633" i="4"/>
  <c r="F633" i="4"/>
  <c r="E633" i="4"/>
  <c r="D633" i="4"/>
  <c r="C633" i="4"/>
  <c r="H632" i="4"/>
  <c r="G632" i="4"/>
  <c r="F632" i="4"/>
  <c r="E632" i="4"/>
  <c r="D632" i="4"/>
  <c r="C632" i="4"/>
  <c r="H631" i="4"/>
  <c r="G631" i="4"/>
  <c r="F631" i="4"/>
  <c r="E631" i="4"/>
  <c r="D631" i="4"/>
  <c r="C631" i="4"/>
  <c r="H630" i="4"/>
  <c r="G630" i="4"/>
  <c r="F630" i="4"/>
  <c r="E630" i="4"/>
  <c r="D630" i="4"/>
  <c r="C630" i="4"/>
  <c r="H629" i="4"/>
  <c r="G629" i="4"/>
  <c r="F629" i="4"/>
  <c r="E629" i="4"/>
  <c r="D629" i="4"/>
  <c r="C629" i="4"/>
  <c r="H628" i="4"/>
  <c r="G628" i="4"/>
  <c r="F628" i="4"/>
  <c r="E628" i="4"/>
  <c r="D628" i="4"/>
  <c r="C628" i="4"/>
  <c r="H627" i="4"/>
  <c r="G627" i="4"/>
  <c r="F627" i="4"/>
  <c r="E627" i="4"/>
  <c r="D627" i="4"/>
  <c r="C627" i="4"/>
  <c r="H626" i="4"/>
  <c r="G626" i="4"/>
  <c r="F626" i="4"/>
  <c r="E626" i="4"/>
  <c r="D626" i="4"/>
  <c r="C626" i="4"/>
  <c r="H625" i="4"/>
  <c r="G625" i="4"/>
  <c r="F625" i="4"/>
  <c r="E625" i="4"/>
  <c r="D625" i="4"/>
  <c r="C625" i="4"/>
  <c r="H624" i="4"/>
  <c r="G624" i="4"/>
  <c r="F624" i="4"/>
  <c r="E624" i="4"/>
  <c r="D624" i="4"/>
  <c r="C624" i="4"/>
  <c r="H623" i="4"/>
  <c r="G623" i="4"/>
  <c r="F623" i="4"/>
  <c r="E623" i="4"/>
  <c r="D623" i="4"/>
  <c r="C623" i="4"/>
  <c r="H622" i="4"/>
  <c r="G622" i="4"/>
  <c r="F622" i="4"/>
  <c r="E622" i="4"/>
  <c r="D622" i="4"/>
  <c r="C622" i="4"/>
  <c r="H621" i="4"/>
  <c r="G621" i="4"/>
  <c r="F621" i="4"/>
  <c r="E621" i="4"/>
  <c r="D621" i="4"/>
  <c r="C621" i="4"/>
  <c r="H620" i="4"/>
  <c r="G620" i="4"/>
  <c r="F620" i="4"/>
  <c r="E620" i="4"/>
  <c r="D620" i="4"/>
  <c r="C620" i="4"/>
  <c r="H619" i="4"/>
  <c r="G619" i="4"/>
  <c r="F619" i="4"/>
  <c r="E619" i="4"/>
  <c r="D619" i="4"/>
  <c r="C619" i="4"/>
  <c r="H618" i="4"/>
  <c r="G618" i="4"/>
  <c r="F618" i="4"/>
  <c r="E618" i="4"/>
  <c r="D618" i="4"/>
  <c r="C618" i="4"/>
  <c r="H617" i="4"/>
  <c r="G617" i="4"/>
  <c r="F617" i="4"/>
  <c r="E617" i="4"/>
  <c r="D617" i="4"/>
  <c r="C617" i="4"/>
  <c r="H616" i="4"/>
  <c r="G616" i="4"/>
  <c r="F616" i="4"/>
  <c r="E616" i="4"/>
  <c r="D616" i="4"/>
  <c r="C616" i="4"/>
  <c r="H615" i="4"/>
  <c r="G615" i="4"/>
  <c r="F615" i="4"/>
  <c r="E615" i="4"/>
  <c r="D615" i="4"/>
  <c r="C615" i="4"/>
  <c r="H614" i="4"/>
  <c r="G614" i="4"/>
  <c r="F614" i="4"/>
  <c r="E614" i="4"/>
  <c r="D614" i="4"/>
  <c r="C614" i="4"/>
  <c r="H613" i="4"/>
  <c r="G613" i="4"/>
  <c r="F613" i="4"/>
  <c r="E613" i="4"/>
  <c r="D613" i="4"/>
  <c r="C613" i="4"/>
  <c r="H612" i="4"/>
  <c r="G612" i="4"/>
  <c r="F612" i="4"/>
  <c r="E612" i="4"/>
  <c r="D612" i="4"/>
  <c r="C612" i="4"/>
  <c r="H611" i="4"/>
  <c r="G611" i="4"/>
  <c r="F611" i="4"/>
  <c r="E611" i="4"/>
  <c r="D611" i="4"/>
  <c r="C611" i="4"/>
  <c r="H610" i="4"/>
  <c r="G610" i="4"/>
  <c r="F610" i="4"/>
  <c r="E610" i="4"/>
  <c r="D610" i="4"/>
  <c r="C610" i="4"/>
  <c r="H609" i="4"/>
  <c r="G609" i="4"/>
  <c r="F609" i="4"/>
  <c r="E609" i="4"/>
  <c r="D609" i="4"/>
  <c r="C609" i="4"/>
  <c r="H608" i="4"/>
  <c r="G608" i="4"/>
  <c r="F608" i="4"/>
  <c r="E608" i="4"/>
  <c r="D608" i="4"/>
  <c r="C608" i="4"/>
  <c r="H607" i="4"/>
  <c r="G607" i="4"/>
  <c r="F607" i="4"/>
  <c r="E607" i="4"/>
  <c r="D607" i="4"/>
  <c r="C607" i="4"/>
  <c r="H606" i="4"/>
  <c r="G606" i="4"/>
  <c r="F606" i="4"/>
  <c r="E606" i="4"/>
  <c r="D606" i="4"/>
  <c r="C606" i="4"/>
  <c r="H605" i="4"/>
  <c r="G605" i="4"/>
  <c r="F605" i="4"/>
  <c r="E605" i="4"/>
  <c r="D605" i="4"/>
  <c r="C605" i="4"/>
  <c r="H604" i="4"/>
  <c r="G604" i="4"/>
  <c r="F604" i="4"/>
  <c r="E604" i="4"/>
  <c r="D604" i="4"/>
  <c r="C604" i="4"/>
  <c r="H603" i="4"/>
  <c r="G603" i="4"/>
  <c r="F603" i="4"/>
  <c r="E603" i="4"/>
  <c r="D603" i="4"/>
  <c r="C603" i="4"/>
  <c r="H602" i="4"/>
  <c r="G602" i="4"/>
  <c r="F602" i="4"/>
  <c r="E602" i="4"/>
  <c r="D602" i="4"/>
  <c r="C602" i="4"/>
  <c r="H601" i="4"/>
  <c r="G601" i="4"/>
  <c r="F601" i="4"/>
  <c r="E601" i="4"/>
  <c r="D601" i="4"/>
  <c r="C601" i="4"/>
  <c r="H600" i="4"/>
  <c r="G600" i="4"/>
  <c r="F600" i="4"/>
  <c r="E600" i="4"/>
  <c r="D600" i="4"/>
  <c r="C600" i="4"/>
  <c r="H599" i="4"/>
  <c r="G599" i="4"/>
  <c r="F599" i="4"/>
  <c r="E599" i="4"/>
  <c r="D599" i="4"/>
  <c r="C599" i="4"/>
  <c r="H598" i="4"/>
  <c r="G598" i="4"/>
  <c r="F598" i="4"/>
  <c r="E598" i="4"/>
  <c r="D598" i="4"/>
  <c r="C598" i="4"/>
  <c r="H597" i="4"/>
  <c r="G597" i="4"/>
  <c r="F597" i="4"/>
  <c r="E597" i="4"/>
  <c r="D597" i="4"/>
  <c r="C597" i="4"/>
  <c r="H596" i="4"/>
  <c r="G596" i="4"/>
  <c r="F596" i="4"/>
  <c r="E596" i="4"/>
  <c r="D596" i="4"/>
  <c r="C596" i="4"/>
  <c r="H595" i="4"/>
  <c r="G595" i="4"/>
  <c r="F595" i="4"/>
  <c r="E595" i="4"/>
  <c r="D595" i="4"/>
  <c r="C595" i="4"/>
  <c r="H594" i="4"/>
  <c r="G594" i="4"/>
  <c r="F594" i="4"/>
  <c r="E594" i="4"/>
  <c r="D594" i="4"/>
  <c r="C594" i="4"/>
  <c r="H593" i="4"/>
  <c r="G593" i="4"/>
  <c r="F593" i="4"/>
  <c r="E593" i="4"/>
  <c r="D593" i="4"/>
  <c r="C593" i="4"/>
  <c r="H592" i="4"/>
  <c r="G592" i="4"/>
  <c r="F592" i="4"/>
  <c r="E592" i="4"/>
  <c r="D592" i="4"/>
  <c r="C592" i="4"/>
  <c r="H591" i="4"/>
  <c r="G591" i="4"/>
  <c r="F591" i="4"/>
  <c r="E591" i="4"/>
  <c r="D591" i="4"/>
  <c r="C591" i="4"/>
  <c r="H590" i="4"/>
  <c r="G590" i="4"/>
  <c r="F590" i="4"/>
  <c r="E590" i="4"/>
  <c r="D590" i="4"/>
  <c r="C590" i="4"/>
  <c r="H589" i="4"/>
  <c r="G589" i="4"/>
  <c r="F589" i="4"/>
  <c r="E589" i="4"/>
  <c r="D589" i="4"/>
  <c r="C589" i="4"/>
  <c r="H588" i="4"/>
  <c r="G588" i="4"/>
  <c r="F588" i="4"/>
  <c r="E588" i="4"/>
  <c r="D588" i="4"/>
  <c r="C588" i="4"/>
  <c r="H587" i="4"/>
  <c r="G587" i="4"/>
  <c r="F587" i="4"/>
  <c r="E587" i="4"/>
  <c r="D587" i="4"/>
  <c r="C587" i="4"/>
  <c r="H586" i="4"/>
  <c r="G586" i="4"/>
  <c r="F586" i="4"/>
  <c r="E586" i="4"/>
  <c r="D586" i="4"/>
  <c r="C586" i="4"/>
  <c r="H585" i="4"/>
  <c r="G585" i="4"/>
  <c r="F585" i="4"/>
  <c r="E585" i="4"/>
  <c r="D585" i="4"/>
  <c r="C585" i="4"/>
  <c r="H584" i="4"/>
  <c r="G584" i="4"/>
  <c r="F584" i="4"/>
  <c r="E584" i="4"/>
  <c r="D584" i="4"/>
  <c r="C584" i="4"/>
  <c r="H583" i="4"/>
  <c r="G583" i="4"/>
  <c r="F583" i="4"/>
  <c r="E583" i="4"/>
  <c r="D583" i="4"/>
  <c r="C583" i="4"/>
  <c r="H582" i="4"/>
  <c r="G582" i="4"/>
  <c r="F582" i="4"/>
  <c r="E582" i="4"/>
  <c r="D582" i="4"/>
  <c r="C582" i="4"/>
  <c r="H581" i="4"/>
  <c r="G581" i="4"/>
  <c r="F581" i="4"/>
  <c r="E581" i="4"/>
  <c r="D581" i="4"/>
  <c r="C581" i="4"/>
  <c r="H580" i="4"/>
  <c r="G580" i="4"/>
  <c r="F580" i="4"/>
  <c r="E580" i="4"/>
  <c r="D580" i="4"/>
  <c r="C580" i="4"/>
  <c r="H579" i="4"/>
  <c r="G579" i="4"/>
  <c r="F579" i="4"/>
  <c r="E579" i="4"/>
  <c r="D579" i="4"/>
  <c r="C579" i="4"/>
  <c r="H578" i="4"/>
  <c r="G578" i="4"/>
  <c r="F578" i="4"/>
  <c r="E578" i="4"/>
  <c r="D578" i="4"/>
  <c r="C578" i="4"/>
  <c r="H577" i="4"/>
  <c r="G577" i="4"/>
  <c r="F577" i="4"/>
  <c r="E577" i="4"/>
  <c r="D577" i="4"/>
  <c r="C577" i="4"/>
  <c r="H576" i="4"/>
  <c r="G576" i="4"/>
  <c r="F576" i="4"/>
  <c r="E576" i="4"/>
  <c r="D576" i="4"/>
  <c r="C576" i="4"/>
  <c r="H575" i="4"/>
  <c r="G575" i="4"/>
  <c r="F575" i="4"/>
  <c r="E575" i="4"/>
  <c r="D575" i="4"/>
  <c r="C575" i="4"/>
  <c r="H574" i="4"/>
  <c r="G574" i="4"/>
  <c r="F574" i="4"/>
  <c r="E574" i="4"/>
  <c r="D574" i="4"/>
  <c r="C574" i="4"/>
  <c r="H573" i="4"/>
  <c r="G573" i="4"/>
  <c r="F573" i="4"/>
  <c r="E573" i="4"/>
  <c r="D573" i="4"/>
  <c r="C573" i="4"/>
  <c r="H572" i="4"/>
  <c r="G572" i="4"/>
  <c r="F572" i="4"/>
  <c r="E572" i="4"/>
  <c r="D572" i="4"/>
  <c r="C572" i="4"/>
  <c r="H571" i="4"/>
  <c r="G571" i="4"/>
  <c r="F571" i="4"/>
  <c r="E571" i="4"/>
  <c r="D571" i="4"/>
  <c r="C571" i="4"/>
  <c r="H570" i="4"/>
  <c r="G570" i="4"/>
  <c r="F570" i="4"/>
  <c r="E570" i="4"/>
  <c r="D570" i="4"/>
  <c r="C570" i="4"/>
  <c r="H569" i="4"/>
  <c r="G569" i="4"/>
  <c r="F569" i="4"/>
  <c r="E569" i="4"/>
  <c r="D569" i="4"/>
  <c r="C569" i="4"/>
  <c r="H568" i="4"/>
  <c r="G568" i="4"/>
  <c r="F568" i="4"/>
  <c r="E568" i="4"/>
  <c r="D568" i="4"/>
  <c r="C568" i="4"/>
  <c r="H567" i="4"/>
  <c r="G567" i="4"/>
  <c r="F567" i="4"/>
  <c r="E567" i="4"/>
  <c r="D567" i="4"/>
  <c r="C567" i="4"/>
  <c r="H566" i="4"/>
  <c r="G566" i="4"/>
  <c r="F566" i="4"/>
  <c r="E566" i="4"/>
  <c r="D566" i="4"/>
  <c r="C566" i="4"/>
  <c r="H565" i="4"/>
  <c r="G565" i="4"/>
  <c r="F565" i="4"/>
  <c r="E565" i="4"/>
  <c r="D565" i="4"/>
  <c r="C565" i="4"/>
  <c r="H564" i="4"/>
  <c r="G564" i="4"/>
  <c r="F564" i="4"/>
  <c r="E564" i="4"/>
  <c r="D564" i="4"/>
  <c r="C564" i="4"/>
  <c r="H563" i="4"/>
  <c r="G563" i="4"/>
  <c r="F563" i="4"/>
  <c r="E563" i="4"/>
  <c r="D563" i="4"/>
  <c r="C563" i="4"/>
  <c r="H562" i="4"/>
  <c r="G562" i="4"/>
  <c r="F562" i="4"/>
  <c r="E562" i="4"/>
  <c r="D562" i="4"/>
  <c r="C562" i="4"/>
  <c r="H561" i="4"/>
  <c r="G561" i="4"/>
  <c r="F561" i="4"/>
  <c r="E561" i="4"/>
  <c r="D561" i="4"/>
  <c r="C561" i="4"/>
  <c r="H560" i="4"/>
  <c r="G560" i="4"/>
  <c r="F560" i="4"/>
  <c r="E560" i="4"/>
  <c r="D560" i="4"/>
  <c r="C560" i="4"/>
  <c r="H559" i="4"/>
  <c r="G559" i="4"/>
  <c r="F559" i="4"/>
  <c r="E559" i="4"/>
  <c r="D559" i="4"/>
  <c r="C559" i="4"/>
  <c r="H558" i="4"/>
  <c r="G558" i="4"/>
  <c r="F558" i="4"/>
  <c r="E558" i="4"/>
  <c r="D558" i="4"/>
  <c r="C558" i="4"/>
  <c r="H557" i="4"/>
  <c r="G557" i="4"/>
  <c r="F557" i="4"/>
  <c r="E557" i="4"/>
  <c r="D557" i="4"/>
  <c r="C557" i="4"/>
  <c r="H556" i="4"/>
  <c r="G556" i="4"/>
  <c r="F556" i="4"/>
  <c r="E556" i="4"/>
  <c r="D556" i="4"/>
  <c r="C556" i="4"/>
  <c r="H555" i="4"/>
  <c r="G555" i="4"/>
  <c r="F555" i="4"/>
  <c r="E555" i="4"/>
  <c r="D555" i="4"/>
  <c r="C555" i="4"/>
  <c r="H554" i="4"/>
  <c r="G554" i="4"/>
  <c r="F554" i="4"/>
  <c r="E554" i="4"/>
  <c r="D554" i="4"/>
  <c r="C554" i="4"/>
  <c r="H553" i="4"/>
  <c r="G553" i="4"/>
  <c r="F553" i="4"/>
  <c r="E553" i="4"/>
  <c r="D553" i="4"/>
  <c r="C553" i="4"/>
  <c r="H552" i="4"/>
  <c r="G552" i="4"/>
  <c r="F552" i="4"/>
  <c r="E552" i="4"/>
  <c r="D552" i="4"/>
  <c r="C552" i="4"/>
  <c r="H551" i="4"/>
  <c r="G551" i="4"/>
  <c r="F551" i="4"/>
  <c r="E551" i="4"/>
  <c r="D551" i="4"/>
  <c r="C551" i="4"/>
  <c r="H550" i="4"/>
  <c r="G550" i="4"/>
  <c r="F550" i="4"/>
  <c r="E550" i="4"/>
  <c r="D550" i="4"/>
  <c r="C550" i="4"/>
  <c r="H549" i="4"/>
  <c r="G549" i="4"/>
  <c r="F549" i="4"/>
  <c r="E549" i="4"/>
  <c r="D549" i="4"/>
  <c r="C549" i="4"/>
  <c r="H548" i="4"/>
  <c r="G548" i="4"/>
  <c r="F548" i="4"/>
  <c r="E548" i="4"/>
  <c r="D548" i="4"/>
  <c r="C548" i="4"/>
  <c r="H547" i="4"/>
  <c r="G547" i="4"/>
  <c r="F547" i="4"/>
  <c r="E547" i="4"/>
  <c r="D547" i="4"/>
  <c r="C547" i="4"/>
  <c r="H546" i="4"/>
  <c r="G546" i="4"/>
  <c r="F546" i="4"/>
  <c r="E546" i="4"/>
  <c r="D546" i="4"/>
  <c r="C546" i="4"/>
  <c r="H545" i="4"/>
  <c r="G545" i="4"/>
  <c r="F545" i="4"/>
  <c r="E545" i="4"/>
  <c r="D545" i="4"/>
  <c r="C545" i="4"/>
  <c r="H544" i="4"/>
  <c r="G544" i="4"/>
  <c r="F544" i="4"/>
  <c r="E544" i="4"/>
  <c r="D544" i="4"/>
  <c r="C544" i="4"/>
  <c r="H543" i="4"/>
  <c r="G543" i="4"/>
  <c r="F543" i="4"/>
  <c r="E543" i="4"/>
  <c r="D543" i="4"/>
  <c r="C543" i="4"/>
  <c r="H542" i="4"/>
  <c r="G542" i="4"/>
  <c r="F542" i="4"/>
  <c r="E542" i="4"/>
  <c r="D542" i="4"/>
  <c r="C542" i="4"/>
  <c r="H541" i="4"/>
  <c r="G541" i="4"/>
  <c r="F541" i="4"/>
  <c r="E541" i="4"/>
  <c r="D541" i="4"/>
  <c r="C541" i="4"/>
  <c r="H540" i="4"/>
  <c r="G540" i="4"/>
  <c r="F540" i="4"/>
  <c r="E540" i="4"/>
  <c r="D540" i="4"/>
  <c r="C540" i="4"/>
  <c r="H539" i="4"/>
  <c r="G539" i="4"/>
  <c r="F539" i="4"/>
  <c r="E539" i="4"/>
  <c r="D539" i="4"/>
  <c r="C539" i="4"/>
  <c r="H538" i="4"/>
  <c r="G538" i="4"/>
  <c r="F538" i="4"/>
  <c r="E538" i="4"/>
  <c r="D538" i="4"/>
  <c r="C538" i="4"/>
  <c r="H537" i="4"/>
  <c r="G537" i="4"/>
  <c r="F537" i="4"/>
  <c r="E537" i="4"/>
  <c r="D537" i="4"/>
  <c r="C537" i="4"/>
  <c r="H536" i="4"/>
  <c r="G536" i="4"/>
  <c r="F536" i="4"/>
  <c r="E536" i="4"/>
  <c r="D536" i="4"/>
  <c r="C536" i="4"/>
  <c r="H535" i="4"/>
  <c r="G535" i="4"/>
  <c r="F535" i="4"/>
  <c r="E535" i="4"/>
  <c r="D535" i="4"/>
  <c r="C535" i="4"/>
  <c r="H534" i="4"/>
  <c r="G534" i="4"/>
  <c r="F534" i="4"/>
  <c r="E534" i="4"/>
  <c r="D534" i="4"/>
  <c r="C534" i="4"/>
  <c r="H533" i="4"/>
  <c r="G533" i="4"/>
  <c r="F533" i="4"/>
  <c r="E533" i="4"/>
  <c r="D533" i="4"/>
  <c r="C533" i="4"/>
  <c r="H532" i="4"/>
  <c r="G532" i="4"/>
  <c r="F532" i="4"/>
  <c r="E532" i="4"/>
  <c r="D532" i="4"/>
  <c r="C532" i="4"/>
  <c r="H531" i="4"/>
  <c r="G531" i="4"/>
  <c r="F531" i="4"/>
  <c r="E531" i="4"/>
  <c r="D531" i="4"/>
  <c r="C531" i="4"/>
  <c r="H530" i="4"/>
  <c r="G530" i="4"/>
  <c r="F530" i="4"/>
  <c r="E530" i="4"/>
  <c r="D530" i="4"/>
  <c r="C530" i="4"/>
  <c r="H529" i="4"/>
  <c r="G529" i="4"/>
  <c r="F529" i="4"/>
  <c r="E529" i="4"/>
  <c r="D529" i="4"/>
  <c r="C529" i="4"/>
  <c r="H528" i="4"/>
  <c r="G528" i="4"/>
  <c r="F528" i="4"/>
  <c r="E528" i="4"/>
  <c r="D528" i="4"/>
  <c r="C528" i="4"/>
  <c r="H527" i="4"/>
  <c r="G527" i="4"/>
  <c r="F527" i="4"/>
  <c r="E527" i="4"/>
  <c r="D527" i="4"/>
  <c r="C527" i="4"/>
  <c r="H526" i="4"/>
  <c r="G526" i="4"/>
  <c r="F526" i="4"/>
  <c r="E526" i="4"/>
  <c r="D526" i="4"/>
  <c r="C526" i="4"/>
  <c r="H525" i="4"/>
  <c r="G525" i="4"/>
  <c r="F525" i="4"/>
  <c r="E525" i="4"/>
  <c r="D525" i="4"/>
  <c r="C525" i="4"/>
  <c r="H524" i="4"/>
  <c r="G524" i="4"/>
  <c r="F524" i="4"/>
  <c r="E524" i="4"/>
  <c r="D524" i="4"/>
  <c r="C524" i="4"/>
  <c r="H523" i="4"/>
  <c r="G523" i="4"/>
  <c r="F523" i="4"/>
  <c r="E523" i="4"/>
  <c r="D523" i="4"/>
  <c r="C523" i="4"/>
  <c r="H522" i="4"/>
  <c r="G522" i="4"/>
  <c r="F522" i="4"/>
  <c r="E522" i="4"/>
  <c r="D522" i="4"/>
  <c r="C522" i="4"/>
  <c r="H521" i="4"/>
  <c r="G521" i="4"/>
  <c r="F521" i="4"/>
  <c r="E521" i="4"/>
  <c r="D521" i="4"/>
  <c r="C521" i="4"/>
  <c r="H520" i="4"/>
  <c r="G520" i="4"/>
  <c r="F520" i="4"/>
  <c r="E520" i="4"/>
  <c r="D520" i="4"/>
  <c r="C520" i="4"/>
  <c r="H519" i="4"/>
  <c r="G519" i="4"/>
  <c r="F519" i="4"/>
  <c r="E519" i="4"/>
  <c r="D519" i="4"/>
  <c r="C519" i="4"/>
  <c r="H518" i="4"/>
  <c r="G518" i="4"/>
  <c r="F518" i="4"/>
  <c r="E518" i="4"/>
  <c r="D518" i="4"/>
  <c r="C518" i="4"/>
  <c r="H517" i="4"/>
  <c r="G517" i="4"/>
  <c r="F517" i="4"/>
  <c r="E517" i="4"/>
  <c r="D517" i="4"/>
  <c r="C517" i="4"/>
  <c r="H516" i="4"/>
  <c r="G516" i="4"/>
  <c r="F516" i="4"/>
  <c r="E516" i="4"/>
  <c r="D516" i="4"/>
  <c r="C516" i="4"/>
  <c r="H515" i="4"/>
  <c r="G515" i="4"/>
  <c r="F515" i="4"/>
  <c r="E515" i="4"/>
  <c r="D515" i="4"/>
  <c r="C515" i="4"/>
  <c r="H514" i="4"/>
  <c r="G514" i="4"/>
  <c r="F514" i="4"/>
  <c r="E514" i="4"/>
  <c r="D514" i="4"/>
  <c r="C514" i="4"/>
  <c r="H513" i="4"/>
  <c r="G513" i="4"/>
  <c r="F513" i="4"/>
  <c r="E513" i="4"/>
  <c r="D513" i="4"/>
  <c r="C513" i="4"/>
  <c r="H512" i="4"/>
  <c r="G512" i="4"/>
  <c r="F512" i="4"/>
  <c r="E512" i="4"/>
  <c r="D512" i="4"/>
  <c r="C512" i="4"/>
  <c r="H511" i="4"/>
  <c r="G511" i="4"/>
  <c r="F511" i="4"/>
  <c r="E511" i="4"/>
  <c r="D511" i="4"/>
  <c r="C511" i="4"/>
  <c r="H510" i="4"/>
  <c r="G510" i="4"/>
  <c r="F510" i="4"/>
  <c r="E510" i="4"/>
  <c r="D510" i="4"/>
  <c r="C510" i="4"/>
  <c r="H509" i="4"/>
  <c r="G509" i="4"/>
  <c r="F509" i="4"/>
  <c r="E509" i="4"/>
  <c r="D509" i="4"/>
  <c r="C509" i="4"/>
  <c r="H508" i="4"/>
  <c r="G508" i="4"/>
  <c r="F508" i="4"/>
  <c r="E508" i="4"/>
  <c r="D508" i="4"/>
  <c r="C508" i="4"/>
  <c r="H507" i="4"/>
  <c r="G507" i="4"/>
  <c r="F507" i="4"/>
  <c r="E507" i="4"/>
  <c r="D507" i="4"/>
  <c r="C507" i="4"/>
  <c r="H506" i="4"/>
  <c r="G506" i="4"/>
  <c r="F506" i="4"/>
  <c r="E506" i="4"/>
  <c r="D506" i="4"/>
  <c r="C506" i="4"/>
  <c r="H505" i="4"/>
  <c r="G505" i="4"/>
  <c r="F505" i="4"/>
  <c r="E505" i="4"/>
  <c r="D505" i="4"/>
  <c r="C505" i="4"/>
  <c r="H504" i="4"/>
  <c r="G504" i="4"/>
  <c r="F504" i="4"/>
  <c r="E504" i="4"/>
  <c r="D504" i="4"/>
  <c r="C504" i="4"/>
  <c r="H503" i="4"/>
  <c r="G503" i="4"/>
  <c r="F503" i="4"/>
  <c r="E503" i="4"/>
  <c r="D503" i="4"/>
  <c r="C503" i="4"/>
  <c r="H502" i="4"/>
  <c r="G502" i="4"/>
  <c r="F502" i="4"/>
  <c r="E502" i="4"/>
  <c r="D502" i="4"/>
  <c r="C502" i="4"/>
  <c r="H501" i="4"/>
  <c r="G501" i="4"/>
  <c r="F501" i="4"/>
  <c r="E501" i="4"/>
  <c r="D501" i="4"/>
  <c r="C501" i="4"/>
  <c r="H500" i="4"/>
  <c r="G500" i="4"/>
  <c r="F500" i="4"/>
  <c r="E500" i="4"/>
  <c r="D500" i="4"/>
  <c r="C500" i="4"/>
  <c r="H499" i="4"/>
  <c r="G499" i="4"/>
  <c r="F499" i="4"/>
  <c r="E499" i="4"/>
  <c r="D499" i="4"/>
  <c r="C499" i="4"/>
  <c r="H498" i="4"/>
  <c r="G498" i="4"/>
  <c r="F498" i="4"/>
  <c r="E498" i="4"/>
  <c r="D498" i="4"/>
  <c r="C498" i="4"/>
  <c r="H497" i="4"/>
  <c r="G497" i="4"/>
  <c r="F497" i="4"/>
  <c r="E497" i="4"/>
  <c r="D497" i="4"/>
  <c r="C497" i="4"/>
  <c r="H496" i="4"/>
  <c r="G496" i="4"/>
  <c r="F496" i="4"/>
  <c r="E496" i="4"/>
  <c r="D496" i="4"/>
  <c r="C496" i="4"/>
  <c r="H495" i="4"/>
  <c r="G495" i="4"/>
  <c r="F495" i="4"/>
  <c r="E495" i="4"/>
  <c r="D495" i="4"/>
  <c r="C495" i="4"/>
  <c r="H494" i="4"/>
  <c r="G494" i="4"/>
  <c r="F494" i="4"/>
  <c r="E494" i="4"/>
  <c r="D494" i="4"/>
  <c r="C494" i="4"/>
  <c r="H493" i="4"/>
  <c r="G493" i="4"/>
  <c r="F493" i="4"/>
  <c r="E493" i="4"/>
  <c r="D493" i="4"/>
  <c r="C493" i="4"/>
  <c r="H492" i="4"/>
  <c r="G492" i="4"/>
  <c r="F492" i="4"/>
  <c r="E492" i="4"/>
  <c r="D492" i="4"/>
  <c r="C492" i="4"/>
  <c r="H491" i="4"/>
  <c r="G491" i="4"/>
  <c r="F491" i="4"/>
  <c r="E491" i="4"/>
  <c r="D491" i="4"/>
  <c r="C491" i="4"/>
  <c r="H490" i="4"/>
  <c r="G490" i="4"/>
  <c r="F490" i="4"/>
  <c r="E490" i="4"/>
  <c r="D490" i="4"/>
  <c r="C490" i="4"/>
  <c r="H489" i="4"/>
  <c r="G489" i="4"/>
  <c r="F489" i="4"/>
  <c r="E489" i="4"/>
  <c r="D489" i="4"/>
  <c r="C489" i="4"/>
  <c r="H488" i="4"/>
  <c r="G488" i="4"/>
  <c r="F488" i="4"/>
  <c r="E488" i="4"/>
  <c r="D488" i="4"/>
  <c r="C488" i="4"/>
  <c r="H487" i="4"/>
  <c r="G487" i="4"/>
  <c r="F487" i="4"/>
  <c r="E487" i="4"/>
  <c r="D487" i="4"/>
  <c r="C487" i="4"/>
  <c r="H486" i="4"/>
  <c r="G486" i="4"/>
  <c r="F486" i="4"/>
  <c r="E486" i="4"/>
  <c r="D486" i="4"/>
  <c r="C486" i="4"/>
  <c r="H485" i="4"/>
  <c r="G485" i="4"/>
  <c r="F485" i="4"/>
  <c r="E485" i="4"/>
  <c r="D485" i="4"/>
  <c r="C485" i="4"/>
  <c r="H484" i="4"/>
  <c r="G484" i="4"/>
  <c r="F484" i="4"/>
  <c r="E484" i="4"/>
  <c r="D484" i="4"/>
  <c r="C484" i="4"/>
  <c r="H483" i="4"/>
  <c r="G483" i="4"/>
  <c r="F483" i="4"/>
  <c r="E483" i="4"/>
  <c r="D483" i="4"/>
  <c r="C483" i="4"/>
  <c r="H482" i="4"/>
  <c r="G482" i="4"/>
  <c r="F482" i="4"/>
  <c r="E482" i="4"/>
  <c r="D482" i="4"/>
  <c r="C482" i="4"/>
  <c r="H481" i="4"/>
  <c r="G481" i="4"/>
  <c r="F481" i="4"/>
  <c r="E481" i="4"/>
  <c r="D481" i="4"/>
  <c r="C481" i="4"/>
  <c r="H480" i="4"/>
  <c r="G480" i="4"/>
  <c r="F480" i="4"/>
  <c r="E480" i="4"/>
  <c r="D480" i="4"/>
  <c r="C480" i="4"/>
  <c r="H479" i="4"/>
  <c r="G479" i="4"/>
  <c r="F479" i="4"/>
  <c r="E479" i="4"/>
  <c r="D479" i="4"/>
  <c r="C479" i="4"/>
  <c r="H478" i="4"/>
  <c r="G478" i="4"/>
  <c r="F478" i="4"/>
  <c r="E478" i="4"/>
  <c r="D478" i="4"/>
  <c r="C478" i="4"/>
  <c r="H477" i="4"/>
  <c r="G477" i="4"/>
  <c r="F477" i="4"/>
  <c r="E477" i="4"/>
  <c r="D477" i="4"/>
  <c r="C477" i="4"/>
  <c r="H476" i="4"/>
  <c r="G476" i="4"/>
  <c r="F476" i="4"/>
  <c r="E476" i="4"/>
  <c r="D476" i="4"/>
  <c r="C476" i="4"/>
  <c r="H475" i="4"/>
  <c r="G475" i="4"/>
  <c r="F475" i="4"/>
  <c r="E475" i="4"/>
  <c r="D475" i="4"/>
  <c r="C475" i="4"/>
  <c r="H474" i="4"/>
  <c r="G474" i="4"/>
  <c r="F474" i="4"/>
  <c r="E474" i="4"/>
  <c r="D474" i="4"/>
  <c r="C474" i="4"/>
  <c r="H473" i="4"/>
  <c r="G473" i="4"/>
  <c r="F473" i="4"/>
  <c r="E473" i="4"/>
  <c r="D473" i="4"/>
  <c r="C473" i="4"/>
  <c r="H472" i="4"/>
  <c r="G472" i="4"/>
  <c r="F472" i="4"/>
  <c r="E472" i="4"/>
  <c r="D472" i="4"/>
  <c r="C472" i="4"/>
  <c r="H471" i="4"/>
  <c r="G471" i="4"/>
  <c r="F471" i="4"/>
  <c r="E471" i="4"/>
  <c r="D471" i="4"/>
  <c r="C471" i="4"/>
  <c r="H470" i="4"/>
  <c r="G470" i="4"/>
  <c r="F470" i="4"/>
  <c r="E470" i="4"/>
  <c r="D470" i="4"/>
  <c r="C470" i="4"/>
  <c r="H469" i="4"/>
  <c r="G469" i="4"/>
  <c r="F469" i="4"/>
  <c r="E469" i="4"/>
  <c r="D469" i="4"/>
  <c r="C469" i="4"/>
  <c r="H468" i="4"/>
  <c r="G468" i="4"/>
  <c r="F468" i="4"/>
  <c r="E468" i="4"/>
  <c r="D468" i="4"/>
  <c r="C468" i="4"/>
  <c r="H467" i="4"/>
  <c r="G467" i="4"/>
  <c r="F467" i="4"/>
  <c r="E467" i="4"/>
  <c r="D467" i="4"/>
  <c r="C467" i="4"/>
  <c r="H466" i="4"/>
  <c r="G466" i="4"/>
  <c r="F466" i="4"/>
  <c r="E466" i="4"/>
  <c r="D466" i="4"/>
  <c r="C466" i="4"/>
  <c r="H465" i="4"/>
  <c r="G465" i="4"/>
  <c r="F465" i="4"/>
  <c r="E465" i="4"/>
  <c r="D465" i="4"/>
  <c r="C465" i="4"/>
  <c r="H464" i="4"/>
  <c r="G464" i="4"/>
  <c r="F464" i="4"/>
  <c r="E464" i="4"/>
  <c r="D464" i="4"/>
  <c r="C464" i="4"/>
  <c r="H463" i="4"/>
  <c r="G463" i="4"/>
  <c r="F463" i="4"/>
  <c r="E463" i="4"/>
  <c r="D463" i="4"/>
  <c r="C463" i="4"/>
  <c r="H462" i="4"/>
  <c r="G462" i="4"/>
  <c r="F462" i="4"/>
  <c r="E462" i="4"/>
  <c r="D462" i="4"/>
  <c r="C462" i="4"/>
  <c r="H461" i="4"/>
  <c r="G461" i="4"/>
  <c r="F461" i="4"/>
  <c r="E461" i="4"/>
  <c r="D461" i="4"/>
  <c r="C461" i="4"/>
  <c r="H460" i="4"/>
  <c r="G460" i="4"/>
  <c r="F460" i="4"/>
  <c r="E460" i="4"/>
  <c r="D460" i="4"/>
  <c r="C460" i="4"/>
  <c r="H459" i="4"/>
  <c r="G459" i="4"/>
  <c r="F459" i="4"/>
  <c r="E459" i="4"/>
  <c r="D459" i="4"/>
  <c r="C459" i="4"/>
  <c r="H458" i="4"/>
  <c r="G458" i="4"/>
  <c r="F458" i="4"/>
  <c r="E458" i="4"/>
  <c r="D458" i="4"/>
  <c r="C458" i="4"/>
  <c r="H457" i="4"/>
  <c r="G457" i="4"/>
  <c r="F457" i="4"/>
  <c r="E457" i="4"/>
  <c r="D457" i="4"/>
  <c r="C457" i="4"/>
  <c r="H456" i="4"/>
  <c r="G456" i="4"/>
  <c r="F456" i="4"/>
  <c r="E456" i="4"/>
  <c r="D456" i="4"/>
  <c r="C456" i="4"/>
  <c r="H455" i="4"/>
  <c r="G455" i="4"/>
  <c r="F455" i="4"/>
  <c r="E455" i="4"/>
  <c r="D455" i="4"/>
  <c r="C455" i="4"/>
  <c r="H454" i="4"/>
  <c r="G454" i="4"/>
  <c r="F454" i="4"/>
  <c r="E454" i="4"/>
  <c r="D454" i="4"/>
  <c r="C454" i="4"/>
  <c r="H453" i="4"/>
  <c r="G453" i="4"/>
  <c r="F453" i="4"/>
  <c r="E453" i="4"/>
  <c r="D453" i="4"/>
  <c r="C453" i="4"/>
  <c r="H452" i="4"/>
  <c r="G452" i="4"/>
  <c r="F452" i="4"/>
  <c r="E452" i="4"/>
  <c r="D452" i="4"/>
  <c r="C452" i="4"/>
  <c r="H451" i="4"/>
  <c r="G451" i="4"/>
  <c r="F451" i="4"/>
  <c r="E451" i="4"/>
  <c r="D451" i="4"/>
  <c r="C451" i="4"/>
  <c r="H450" i="4"/>
  <c r="G450" i="4"/>
  <c r="F450" i="4"/>
  <c r="E450" i="4"/>
  <c r="D450" i="4"/>
  <c r="C450" i="4"/>
  <c r="H449" i="4"/>
  <c r="G449" i="4"/>
  <c r="F449" i="4"/>
  <c r="E449" i="4"/>
  <c r="D449" i="4"/>
  <c r="C449" i="4"/>
  <c r="H448" i="4"/>
  <c r="G448" i="4"/>
  <c r="F448" i="4"/>
  <c r="E448" i="4"/>
  <c r="D448" i="4"/>
  <c r="C448" i="4"/>
  <c r="H447" i="4"/>
  <c r="G447" i="4"/>
  <c r="F447" i="4"/>
  <c r="E447" i="4"/>
  <c r="D447" i="4"/>
  <c r="C447" i="4"/>
  <c r="H446" i="4"/>
  <c r="G446" i="4"/>
  <c r="F446" i="4"/>
  <c r="E446" i="4"/>
  <c r="D446" i="4"/>
  <c r="C446" i="4"/>
  <c r="H445" i="4"/>
  <c r="G445" i="4"/>
  <c r="F445" i="4"/>
  <c r="E445" i="4"/>
  <c r="D445" i="4"/>
  <c r="C445" i="4"/>
  <c r="H444" i="4"/>
  <c r="G444" i="4"/>
  <c r="F444" i="4"/>
  <c r="E444" i="4"/>
  <c r="D444" i="4"/>
  <c r="C444" i="4"/>
  <c r="H443" i="4"/>
  <c r="G443" i="4"/>
  <c r="F443" i="4"/>
  <c r="E443" i="4"/>
  <c r="D443" i="4"/>
  <c r="C443" i="4"/>
  <c r="H442" i="4"/>
  <c r="G442" i="4"/>
  <c r="F442" i="4"/>
  <c r="E442" i="4"/>
  <c r="D442" i="4"/>
  <c r="C442" i="4"/>
  <c r="H441" i="4"/>
  <c r="G441" i="4"/>
  <c r="F441" i="4"/>
  <c r="E441" i="4"/>
  <c r="D441" i="4"/>
  <c r="C441" i="4"/>
  <c r="H440" i="4"/>
  <c r="G440" i="4"/>
  <c r="F440" i="4"/>
  <c r="E440" i="4"/>
  <c r="D440" i="4"/>
  <c r="C440" i="4"/>
  <c r="H439" i="4"/>
  <c r="G439" i="4"/>
  <c r="F439" i="4"/>
  <c r="E439" i="4"/>
  <c r="D439" i="4"/>
  <c r="C439" i="4"/>
  <c r="H438" i="4"/>
  <c r="G438" i="4"/>
  <c r="F438" i="4"/>
  <c r="E438" i="4"/>
  <c r="D438" i="4"/>
  <c r="C438" i="4"/>
  <c r="H437" i="4"/>
  <c r="G437" i="4"/>
  <c r="F437" i="4"/>
  <c r="E437" i="4"/>
  <c r="D437" i="4"/>
  <c r="C437" i="4"/>
  <c r="H436" i="4"/>
  <c r="G436" i="4"/>
  <c r="F436" i="4"/>
  <c r="E436" i="4"/>
  <c r="D436" i="4"/>
  <c r="C436" i="4"/>
  <c r="H435" i="4"/>
  <c r="G435" i="4"/>
  <c r="F435" i="4"/>
  <c r="E435" i="4"/>
  <c r="D435" i="4"/>
  <c r="C435" i="4"/>
  <c r="H434" i="4"/>
  <c r="G434" i="4"/>
  <c r="F434" i="4"/>
  <c r="E434" i="4"/>
  <c r="D434" i="4"/>
  <c r="C434" i="4"/>
  <c r="H433" i="4"/>
  <c r="G433" i="4"/>
  <c r="F433" i="4"/>
  <c r="E433" i="4"/>
  <c r="D433" i="4"/>
  <c r="C433" i="4"/>
  <c r="H432" i="4"/>
  <c r="G432" i="4"/>
  <c r="F432" i="4"/>
  <c r="E432" i="4"/>
  <c r="D432" i="4"/>
  <c r="C432" i="4"/>
  <c r="H431" i="4"/>
  <c r="G431" i="4"/>
  <c r="F431" i="4"/>
  <c r="E431" i="4"/>
  <c r="D431" i="4"/>
  <c r="C431" i="4"/>
  <c r="H430" i="4"/>
  <c r="G430" i="4"/>
  <c r="F430" i="4"/>
  <c r="E430" i="4"/>
  <c r="D430" i="4"/>
  <c r="C430" i="4"/>
  <c r="H429" i="4"/>
  <c r="G429" i="4"/>
  <c r="F429" i="4"/>
  <c r="E429" i="4"/>
  <c r="D429" i="4"/>
  <c r="C429" i="4"/>
  <c r="H428" i="4"/>
  <c r="G428" i="4"/>
  <c r="F428" i="4"/>
  <c r="E428" i="4"/>
  <c r="D428" i="4"/>
  <c r="C428" i="4"/>
  <c r="H427" i="4"/>
  <c r="G427" i="4"/>
  <c r="F427" i="4"/>
  <c r="E427" i="4"/>
  <c r="D427" i="4"/>
  <c r="C427" i="4"/>
  <c r="H426" i="4"/>
  <c r="G426" i="4"/>
  <c r="F426" i="4"/>
  <c r="E426" i="4"/>
  <c r="D426" i="4"/>
  <c r="C426" i="4"/>
  <c r="H425" i="4"/>
  <c r="G425" i="4"/>
  <c r="F425" i="4"/>
  <c r="E425" i="4"/>
  <c r="D425" i="4"/>
  <c r="C425" i="4"/>
  <c r="H424" i="4"/>
  <c r="G424" i="4"/>
  <c r="F424" i="4"/>
  <c r="E424" i="4"/>
  <c r="D424" i="4"/>
  <c r="C424" i="4"/>
  <c r="H423" i="4"/>
  <c r="G423" i="4"/>
  <c r="F423" i="4"/>
  <c r="E423" i="4"/>
  <c r="D423" i="4"/>
  <c r="C423" i="4"/>
  <c r="H422" i="4"/>
  <c r="G422" i="4"/>
  <c r="F422" i="4"/>
  <c r="E422" i="4"/>
  <c r="D422" i="4"/>
  <c r="C422" i="4"/>
  <c r="H421" i="4"/>
  <c r="G421" i="4"/>
  <c r="F421" i="4"/>
  <c r="E421" i="4"/>
  <c r="D421" i="4"/>
  <c r="C421" i="4"/>
  <c r="H420" i="4"/>
  <c r="G420" i="4"/>
  <c r="F420" i="4"/>
  <c r="E420" i="4"/>
  <c r="D420" i="4"/>
  <c r="C420" i="4"/>
  <c r="H419" i="4"/>
  <c r="G419" i="4"/>
  <c r="F419" i="4"/>
  <c r="E419" i="4"/>
  <c r="D419" i="4"/>
  <c r="C419" i="4"/>
  <c r="H418" i="4"/>
  <c r="G418" i="4"/>
  <c r="F418" i="4"/>
  <c r="E418" i="4"/>
  <c r="D418" i="4"/>
  <c r="C418" i="4"/>
  <c r="H417" i="4"/>
  <c r="G417" i="4"/>
  <c r="F417" i="4"/>
  <c r="E417" i="4"/>
  <c r="D417" i="4"/>
  <c r="C417" i="4"/>
  <c r="H416" i="4"/>
  <c r="G416" i="4"/>
  <c r="F416" i="4"/>
  <c r="E416" i="4"/>
  <c r="D416" i="4"/>
  <c r="C416" i="4"/>
  <c r="H415" i="4"/>
  <c r="G415" i="4"/>
  <c r="F415" i="4"/>
  <c r="E415" i="4"/>
  <c r="D415" i="4"/>
  <c r="C415" i="4"/>
  <c r="H414" i="4"/>
  <c r="G414" i="4"/>
  <c r="F414" i="4"/>
  <c r="E414" i="4"/>
  <c r="D414" i="4"/>
  <c r="C414" i="4"/>
  <c r="H413" i="4"/>
  <c r="G413" i="4"/>
  <c r="F413" i="4"/>
  <c r="E413" i="4"/>
  <c r="D413" i="4"/>
  <c r="C413" i="4"/>
  <c r="H412" i="4"/>
  <c r="G412" i="4"/>
  <c r="F412" i="4"/>
  <c r="E412" i="4"/>
  <c r="D412" i="4"/>
  <c r="C412" i="4"/>
  <c r="H411" i="4"/>
  <c r="G411" i="4"/>
  <c r="F411" i="4"/>
  <c r="E411" i="4"/>
  <c r="D411" i="4"/>
  <c r="C411" i="4"/>
  <c r="H410" i="4"/>
  <c r="G410" i="4"/>
  <c r="F410" i="4"/>
  <c r="E410" i="4"/>
  <c r="D410" i="4"/>
  <c r="C410" i="4"/>
  <c r="H409" i="4"/>
  <c r="G409" i="4"/>
  <c r="F409" i="4"/>
  <c r="E409" i="4"/>
  <c r="D409" i="4"/>
  <c r="C409" i="4"/>
  <c r="H408" i="4"/>
  <c r="G408" i="4"/>
  <c r="F408" i="4"/>
  <c r="E408" i="4"/>
  <c r="D408" i="4"/>
  <c r="C408" i="4"/>
  <c r="H407" i="4"/>
  <c r="G407" i="4"/>
  <c r="F407" i="4"/>
  <c r="E407" i="4"/>
  <c r="D407" i="4"/>
  <c r="C407" i="4"/>
  <c r="H406" i="4"/>
  <c r="G406" i="4"/>
  <c r="F406" i="4"/>
  <c r="E406" i="4"/>
  <c r="D406" i="4"/>
  <c r="C406" i="4"/>
  <c r="H405" i="4"/>
  <c r="G405" i="4"/>
  <c r="F405" i="4"/>
  <c r="E405" i="4"/>
  <c r="D405" i="4"/>
  <c r="C405" i="4"/>
  <c r="H404" i="4"/>
  <c r="G404" i="4"/>
  <c r="F404" i="4"/>
  <c r="E404" i="4"/>
  <c r="D404" i="4"/>
  <c r="C404" i="4"/>
  <c r="H403" i="4"/>
  <c r="G403" i="4"/>
  <c r="F403" i="4"/>
  <c r="E403" i="4"/>
  <c r="D403" i="4"/>
  <c r="C403" i="4"/>
  <c r="H402" i="4"/>
  <c r="G402" i="4"/>
  <c r="F402" i="4"/>
  <c r="E402" i="4"/>
  <c r="D402" i="4"/>
  <c r="C402" i="4"/>
  <c r="H401" i="4"/>
  <c r="G401" i="4"/>
  <c r="F401" i="4"/>
  <c r="E401" i="4"/>
  <c r="D401" i="4"/>
  <c r="C401" i="4"/>
  <c r="H400" i="4"/>
  <c r="G400" i="4"/>
  <c r="F400" i="4"/>
  <c r="E400" i="4"/>
  <c r="D400" i="4"/>
  <c r="C400" i="4"/>
  <c r="H399" i="4"/>
  <c r="G399" i="4"/>
  <c r="F399" i="4"/>
  <c r="E399" i="4"/>
  <c r="D399" i="4"/>
  <c r="C399" i="4"/>
  <c r="H398" i="4"/>
  <c r="G398" i="4"/>
  <c r="F398" i="4"/>
  <c r="E398" i="4"/>
  <c r="D398" i="4"/>
  <c r="C398" i="4"/>
  <c r="H397" i="4"/>
  <c r="G397" i="4"/>
  <c r="F397" i="4"/>
  <c r="E397" i="4"/>
  <c r="D397" i="4"/>
  <c r="C397" i="4"/>
  <c r="H396" i="4"/>
  <c r="G396" i="4"/>
  <c r="F396" i="4"/>
  <c r="E396" i="4"/>
  <c r="D396" i="4"/>
  <c r="C396" i="4"/>
  <c r="H395" i="4"/>
  <c r="G395" i="4"/>
  <c r="F395" i="4"/>
  <c r="E395" i="4"/>
  <c r="D395" i="4"/>
  <c r="C395" i="4"/>
  <c r="H394" i="4"/>
  <c r="G394" i="4"/>
  <c r="F394" i="4"/>
  <c r="E394" i="4"/>
  <c r="D394" i="4"/>
  <c r="C394" i="4"/>
  <c r="H393" i="4"/>
  <c r="G393" i="4"/>
  <c r="F393" i="4"/>
  <c r="E393" i="4"/>
  <c r="D393" i="4"/>
  <c r="C393" i="4"/>
  <c r="H392" i="4"/>
  <c r="G392" i="4"/>
  <c r="F392" i="4"/>
  <c r="E392" i="4"/>
  <c r="D392" i="4"/>
  <c r="C392" i="4"/>
  <c r="H391" i="4"/>
  <c r="G391" i="4"/>
  <c r="F391" i="4"/>
  <c r="E391" i="4"/>
  <c r="D391" i="4"/>
  <c r="C391" i="4"/>
  <c r="H390" i="4"/>
  <c r="G390" i="4"/>
  <c r="F390" i="4"/>
  <c r="E390" i="4"/>
  <c r="D390" i="4"/>
  <c r="C390" i="4"/>
  <c r="H389" i="4"/>
  <c r="G389" i="4"/>
  <c r="F389" i="4"/>
  <c r="E389" i="4"/>
  <c r="D389" i="4"/>
  <c r="C389" i="4"/>
  <c r="H388" i="4"/>
  <c r="G388" i="4"/>
  <c r="F388" i="4"/>
  <c r="E388" i="4"/>
  <c r="D388" i="4"/>
  <c r="C388" i="4"/>
  <c r="H387" i="4"/>
  <c r="G387" i="4"/>
  <c r="F387" i="4"/>
  <c r="E387" i="4"/>
  <c r="D387" i="4"/>
  <c r="C387" i="4"/>
  <c r="H386" i="4"/>
  <c r="G386" i="4"/>
  <c r="F386" i="4"/>
  <c r="E386" i="4"/>
  <c r="D386" i="4"/>
  <c r="C386" i="4"/>
  <c r="H385" i="4"/>
  <c r="G385" i="4"/>
  <c r="F385" i="4"/>
  <c r="E385" i="4"/>
  <c r="D385" i="4"/>
  <c r="C385" i="4"/>
  <c r="H384" i="4"/>
  <c r="G384" i="4"/>
  <c r="F384" i="4"/>
  <c r="E384" i="4"/>
  <c r="D384" i="4"/>
  <c r="C384" i="4"/>
  <c r="H383" i="4"/>
  <c r="G383" i="4"/>
  <c r="F383" i="4"/>
  <c r="E383" i="4"/>
  <c r="D383" i="4"/>
  <c r="C383" i="4"/>
  <c r="H382" i="4"/>
  <c r="G382" i="4"/>
  <c r="F382" i="4"/>
  <c r="E382" i="4"/>
  <c r="D382" i="4"/>
  <c r="C382" i="4"/>
  <c r="H381" i="4"/>
  <c r="G381" i="4"/>
  <c r="F381" i="4"/>
  <c r="E381" i="4"/>
  <c r="D381" i="4"/>
  <c r="C381" i="4"/>
  <c r="H380" i="4"/>
  <c r="G380" i="4"/>
  <c r="F380" i="4"/>
  <c r="E380" i="4"/>
  <c r="D380" i="4"/>
  <c r="C380" i="4"/>
  <c r="H379" i="4"/>
  <c r="G379" i="4"/>
  <c r="F379" i="4"/>
  <c r="E379" i="4"/>
  <c r="D379" i="4"/>
  <c r="C379" i="4"/>
  <c r="H378" i="4"/>
  <c r="G378" i="4"/>
  <c r="F378" i="4"/>
  <c r="E378" i="4"/>
  <c r="D378" i="4"/>
  <c r="C378" i="4"/>
  <c r="H377" i="4"/>
  <c r="G377" i="4"/>
  <c r="F377" i="4"/>
  <c r="E377" i="4"/>
  <c r="D377" i="4"/>
  <c r="C377" i="4"/>
  <c r="H376" i="4"/>
  <c r="G376" i="4"/>
  <c r="F376" i="4"/>
  <c r="E376" i="4"/>
  <c r="D376" i="4"/>
  <c r="C376" i="4"/>
  <c r="H375" i="4"/>
  <c r="G375" i="4"/>
  <c r="F375" i="4"/>
  <c r="E375" i="4"/>
  <c r="D375" i="4"/>
  <c r="C375" i="4"/>
  <c r="H374" i="4"/>
  <c r="G374" i="4"/>
  <c r="F374" i="4"/>
  <c r="E374" i="4"/>
  <c r="D374" i="4"/>
  <c r="C374" i="4"/>
  <c r="H373" i="4"/>
  <c r="G373" i="4"/>
  <c r="F373" i="4"/>
  <c r="E373" i="4"/>
  <c r="D373" i="4"/>
  <c r="C373" i="4"/>
  <c r="H372" i="4"/>
  <c r="G372" i="4"/>
  <c r="F372" i="4"/>
  <c r="E372" i="4"/>
  <c r="D372" i="4"/>
  <c r="C372" i="4"/>
  <c r="H371" i="4"/>
  <c r="G371" i="4"/>
  <c r="F371" i="4"/>
  <c r="E371" i="4"/>
  <c r="D371" i="4"/>
  <c r="C371" i="4"/>
  <c r="H370" i="4"/>
  <c r="G370" i="4"/>
  <c r="F370" i="4"/>
  <c r="E370" i="4"/>
  <c r="D370" i="4"/>
  <c r="C370" i="4"/>
  <c r="H369" i="4"/>
  <c r="G369" i="4"/>
  <c r="F369" i="4"/>
  <c r="E369" i="4"/>
  <c r="D369" i="4"/>
  <c r="C369" i="4"/>
  <c r="H368" i="4"/>
  <c r="G368" i="4"/>
  <c r="F368" i="4"/>
  <c r="E368" i="4"/>
  <c r="D368" i="4"/>
  <c r="C368" i="4"/>
  <c r="H367" i="4"/>
  <c r="G367" i="4"/>
  <c r="F367" i="4"/>
  <c r="E367" i="4"/>
  <c r="D367" i="4"/>
  <c r="C367" i="4"/>
  <c r="H366" i="4"/>
  <c r="G366" i="4"/>
  <c r="F366" i="4"/>
  <c r="E366" i="4"/>
  <c r="D366" i="4"/>
  <c r="C366" i="4"/>
  <c r="H365" i="4"/>
  <c r="G365" i="4"/>
  <c r="F365" i="4"/>
  <c r="E365" i="4"/>
  <c r="D365" i="4"/>
  <c r="C365" i="4"/>
  <c r="H364" i="4"/>
  <c r="G364" i="4"/>
  <c r="F364" i="4"/>
  <c r="E364" i="4"/>
  <c r="D364" i="4"/>
  <c r="C364" i="4"/>
  <c r="H363" i="4"/>
  <c r="G363" i="4"/>
  <c r="F363" i="4"/>
  <c r="E363" i="4"/>
  <c r="D363" i="4"/>
  <c r="C363" i="4"/>
  <c r="H362" i="4"/>
  <c r="G362" i="4"/>
  <c r="F362" i="4"/>
  <c r="E362" i="4"/>
  <c r="D362" i="4"/>
  <c r="C362" i="4"/>
  <c r="H361" i="4"/>
  <c r="G361" i="4"/>
  <c r="F361" i="4"/>
  <c r="E361" i="4"/>
  <c r="D361" i="4"/>
  <c r="C361" i="4"/>
  <c r="H360" i="4"/>
  <c r="G360" i="4"/>
  <c r="F360" i="4"/>
  <c r="E360" i="4"/>
  <c r="D360" i="4"/>
  <c r="C360" i="4"/>
  <c r="H359" i="4"/>
  <c r="G359" i="4"/>
  <c r="F359" i="4"/>
  <c r="E359" i="4"/>
  <c r="D359" i="4"/>
  <c r="C359" i="4"/>
  <c r="H358" i="4"/>
  <c r="G358" i="4"/>
  <c r="F358" i="4"/>
  <c r="E358" i="4"/>
  <c r="D358" i="4"/>
  <c r="C358" i="4"/>
  <c r="H357" i="4"/>
  <c r="G357" i="4"/>
  <c r="F357" i="4"/>
  <c r="E357" i="4"/>
  <c r="D357" i="4"/>
  <c r="C357" i="4"/>
  <c r="H356" i="4"/>
  <c r="G356" i="4"/>
  <c r="F356" i="4"/>
  <c r="E356" i="4"/>
  <c r="D356" i="4"/>
  <c r="C356" i="4"/>
  <c r="H355" i="4"/>
  <c r="G355" i="4"/>
  <c r="F355" i="4"/>
  <c r="E355" i="4"/>
  <c r="D355" i="4"/>
  <c r="C355" i="4"/>
  <c r="H354" i="4"/>
  <c r="G354" i="4"/>
  <c r="F354" i="4"/>
  <c r="E354" i="4"/>
  <c r="D354" i="4"/>
  <c r="C354" i="4"/>
  <c r="H353" i="4"/>
  <c r="G353" i="4"/>
  <c r="F353" i="4"/>
  <c r="E353" i="4"/>
  <c r="D353" i="4"/>
  <c r="C353" i="4"/>
  <c r="H352" i="4"/>
  <c r="G352" i="4"/>
  <c r="F352" i="4"/>
  <c r="E352" i="4"/>
  <c r="D352" i="4"/>
  <c r="C352" i="4"/>
  <c r="H351" i="4"/>
  <c r="G351" i="4"/>
  <c r="F351" i="4"/>
  <c r="E351" i="4"/>
  <c r="D351" i="4"/>
  <c r="C351" i="4"/>
  <c r="H350" i="4"/>
  <c r="G350" i="4"/>
  <c r="F350" i="4"/>
  <c r="E350" i="4"/>
  <c r="D350" i="4"/>
  <c r="C350" i="4"/>
  <c r="H349" i="4"/>
  <c r="G349" i="4"/>
  <c r="F349" i="4"/>
  <c r="E349" i="4"/>
  <c r="D349" i="4"/>
  <c r="C349" i="4"/>
  <c r="H348" i="4"/>
  <c r="G348" i="4"/>
  <c r="F348" i="4"/>
  <c r="E348" i="4"/>
  <c r="D348" i="4"/>
  <c r="C348" i="4"/>
  <c r="H347" i="4"/>
  <c r="G347" i="4"/>
  <c r="F347" i="4"/>
  <c r="E347" i="4"/>
  <c r="D347" i="4"/>
  <c r="C347" i="4"/>
  <c r="H346" i="4"/>
  <c r="G346" i="4"/>
  <c r="F346" i="4"/>
  <c r="E346" i="4"/>
  <c r="D346" i="4"/>
  <c r="C346" i="4"/>
  <c r="H345" i="4"/>
  <c r="G345" i="4"/>
  <c r="F345" i="4"/>
  <c r="E345" i="4"/>
  <c r="D345" i="4"/>
  <c r="C345" i="4"/>
  <c r="H344" i="4"/>
  <c r="G344" i="4"/>
  <c r="F344" i="4"/>
  <c r="E344" i="4"/>
  <c r="D344" i="4"/>
  <c r="C344" i="4"/>
  <c r="H343" i="4"/>
  <c r="G343" i="4"/>
  <c r="F343" i="4"/>
  <c r="E343" i="4"/>
  <c r="D343" i="4"/>
  <c r="C343" i="4"/>
  <c r="H342" i="4"/>
  <c r="G342" i="4"/>
  <c r="F342" i="4"/>
  <c r="E342" i="4"/>
  <c r="D342" i="4"/>
  <c r="C342" i="4"/>
  <c r="H341" i="4"/>
  <c r="G341" i="4"/>
  <c r="F341" i="4"/>
  <c r="E341" i="4"/>
  <c r="D341" i="4"/>
  <c r="C341" i="4"/>
  <c r="H340" i="4"/>
  <c r="G340" i="4"/>
  <c r="F340" i="4"/>
  <c r="E340" i="4"/>
  <c r="D340" i="4"/>
  <c r="C340" i="4"/>
  <c r="H339" i="4"/>
  <c r="G339" i="4"/>
  <c r="F339" i="4"/>
  <c r="E339" i="4"/>
  <c r="D339" i="4"/>
  <c r="C339" i="4"/>
  <c r="H338" i="4"/>
  <c r="G338" i="4"/>
  <c r="F338" i="4"/>
  <c r="E338" i="4"/>
  <c r="D338" i="4"/>
  <c r="C338" i="4"/>
  <c r="H337" i="4"/>
  <c r="G337" i="4"/>
  <c r="F337" i="4"/>
  <c r="E337" i="4"/>
  <c r="D337" i="4"/>
  <c r="C337" i="4"/>
  <c r="H336" i="4"/>
  <c r="G336" i="4"/>
  <c r="F336" i="4"/>
  <c r="E336" i="4"/>
  <c r="D336" i="4"/>
  <c r="C336" i="4"/>
  <c r="H335" i="4"/>
  <c r="G335" i="4"/>
  <c r="F335" i="4"/>
  <c r="E335" i="4"/>
  <c r="D335" i="4"/>
  <c r="C335" i="4"/>
  <c r="H334" i="4"/>
  <c r="G334" i="4"/>
  <c r="F334" i="4"/>
  <c r="E334" i="4"/>
  <c r="D334" i="4"/>
  <c r="C334" i="4"/>
  <c r="H333" i="4"/>
  <c r="G333" i="4"/>
  <c r="F333" i="4"/>
  <c r="E333" i="4"/>
  <c r="D333" i="4"/>
  <c r="C333" i="4"/>
  <c r="H332" i="4"/>
  <c r="G332" i="4"/>
  <c r="F332" i="4"/>
  <c r="E332" i="4"/>
  <c r="D332" i="4"/>
  <c r="C332" i="4"/>
  <c r="H331" i="4"/>
  <c r="G331" i="4"/>
  <c r="F331" i="4"/>
  <c r="E331" i="4"/>
  <c r="D331" i="4"/>
  <c r="C331" i="4"/>
  <c r="H330" i="4"/>
  <c r="G330" i="4"/>
  <c r="F330" i="4"/>
  <c r="E330" i="4"/>
  <c r="D330" i="4"/>
  <c r="C330" i="4"/>
  <c r="H329" i="4"/>
  <c r="G329" i="4"/>
  <c r="F329" i="4"/>
  <c r="E329" i="4"/>
  <c r="D329" i="4"/>
  <c r="C329" i="4"/>
  <c r="H328" i="4"/>
  <c r="G328" i="4"/>
  <c r="F328" i="4"/>
  <c r="E328" i="4"/>
  <c r="D328" i="4"/>
  <c r="C328" i="4"/>
  <c r="H327" i="4"/>
  <c r="G327" i="4"/>
  <c r="F327" i="4"/>
  <c r="E327" i="4"/>
  <c r="D327" i="4"/>
  <c r="C327" i="4"/>
  <c r="H326" i="4"/>
  <c r="G326" i="4"/>
  <c r="F326" i="4"/>
  <c r="E326" i="4"/>
  <c r="D326" i="4"/>
  <c r="C326" i="4"/>
  <c r="H325" i="4"/>
  <c r="G325" i="4"/>
  <c r="F325" i="4"/>
  <c r="E325" i="4"/>
  <c r="D325" i="4"/>
  <c r="C325" i="4"/>
  <c r="H324" i="4"/>
  <c r="G324" i="4"/>
  <c r="F324" i="4"/>
  <c r="E324" i="4"/>
  <c r="D324" i="4"/>
  <c r="C324" i="4"/>
  <c r="H323" i="4"/>
  <c r="G323" i="4"/>
  <c r="F323" i="4"/>
  <c r="E323" i="4"/>
  <c r="D323" i="4"/>
  <c r="C323" i="4"/>
  <c r="H322" i="4"/>
  <c r="G322" i="4"/>
  <c r="F322" i="4"/>
  <c r="E322" i="4"/>
  <c r="D322" i="4"/>
  <c r="C322" i="4"/>
  <c r="H321" i="4"/>
  <c r="G321" i="4"/>
  <c r="F321" i="4"/>
  <c r="E321" i="4"/>
  <c r="D321" i="4"/>
  <c r="C321" i="4"/>
  <c r="H320" i="4"/>
  <c r="G320" i="4"/>
  <c r="F320" i="4"/>
  <c r="E320" i="4"/>
  <c r="D320" i="4"/>
  <c r="C320" i="4"/>
  <c r="H319" i="4"/>
  <c r="G319" i="4"/>
  <c r="F319" i="4"/>
  <c r="E319" i="4"/>
  <c r="D319" i="4"/>
  <c r="C319" i="4"/>
  <c r="H318" i="4"/>
  <c r="G318" i="4"/>
  <c r="F318" i="4"/>
  <c r="E318" i="4"/>
  <c r="D318" i="4"/>
  <c r="C318" i="4"/>
  <c r="H317" i="4"/>
  <c r="G317" i="4"/>
  <c r="F317" i="4"/>
  <c r="E317" i="4"/>
  <c r="D317" i="4"/>
  <c r="C317" i="4"/>
  <c r="H316" i="4"/>
  <c r="G316" i="4"/>
  <c r="F316" i="4"/>
  <c r="E316" i="4"/>
  <c r="D316" i="4"/>
  <c r="C316" i="4"/>
  <c r="H315" i="4"/>
  <c r="G315" i="4"/>
  <c r="F315" i="4"/>
  <c r="E315" i="4"/>
  <c r="D315" i="4"/>
  <c r="C315" i="4"/>
  <c r="H314" i="4"/>
  <c r="G314" i="4"/>
  <c r="F314" i="4"/>
  <c r="E314" i="4"/>
  <c r="D314" i="4"/>
  <c r="C314" i="4"/>
  <c r="H313" i="4"/>
  <c r="G313" i="4"/>
  <c r="F313" i="4"/>
  <c r="E313" i="4"/>
  <c r="D313" i="4"/>
  <c r="C313" i="4"/>
  <c r="H312" i="4"/>
  <c r="G312" i="4"/>
  <c r="F312" i="4"/>
  <c r="E312" i="4"/>
  <c r="D312" i="4"/>
  <c r="C312" i="4"/>
  <c r="H311" i="4"/>
  <c r="G311" i="4"/>
  <c r="F311" i="4"/>
  <c r="E311" i="4"/>
  <c r="D311" i="4"/>
  <c r="C311" i="4"/>
  <c r="H310" i="4"/>
  <c r="G310" i="4"/>
  <c r="F310" i="4"/>
  <c r="E310" i="4"/>
  <c r="D310" i="4"/>
  <c r="C310" i="4"/>
  <c r="H309" i="4"/>
  <c r="G309" i="4"/>
  <c r="F309" i="4"/>
  <c r="E309" i="4"/>
  <c r="D309" i="4"/>
  <c r="C309" i="4"/>
  <c r="H308" i="4"/>
  <c r="G308" i="4"/>
  <c r="F308" i="4"/>
  <c r="E308" i="4"/>
  <c r="D308" i="4"/>
  <c r="C308" i="4"/>
  <c r="H307" i="4"/>
  <c r="G307" i="4"/>
  <c r="F307" i="4"/>
  <c r="E307" i="4"/>
  <c r="D307" i="4"/>
  <c r="C307" i="4"/>
  <c r="H306" i="4"/>
  <c r="G306" i="4"/>
  <c r="F306" i="4"/>
  <c r="E306" i="4"/>
  <c r="D306" i="4"/>
  <c r="C306" i="4"/>
  <c r="H305" i="4"/>
  <c r="G305" i="4"/>
  <c r="F305" i="4"/>
  <c r="E305" i="4"/>
  <c r="D305" i="4"/>
  <c r="C305" i="4"/>
  <c r="H304" i="4"/>
  <c r="G304" i="4"/>
  <c r="F304" i="4"/>
  <c r="E304" i="4"/>
  <c r="D304" i="4"/>
  <c r="C304" i="4"/>
  <c r="H303" i="4"/>
  <c r="G303" i="4"/>
  <c r="F303" i="4"/>
  <c r="E303" i="4"/>
  <c r="D303" i="4"/>
  <c r="C303" i="4"/>
  <c r="H302" i="4"/>
  <c r="G302" i="4"/>
  <c r="F302" i="4"/>
  <c r="E302" i="4"/>
  <c r="D302" i="4"/>
  <c r="C302" i="4"/>
  <c r="H301" i="4"/>
  <c r="G301" i="4"/>
  <c r="F301" i="4"/>
  <c r="E301" i="4"/>
  <c r="D301" i="4"/>
  <c r="C301" i="4"/>
  <c r="H300" i="4"/>
  <c r="G300" i="4"/>
  <c r="F300" i="4"/>
  <c r="E300" i="4"/>
  <c r="D300" i="4"/>
  <c r="C300" i="4"/>
  <c r="H299" i="4"/>
  <c r="G299" i="4"/>
  <c r="F299" i="4"/>
  <c r="E299" i="4"/>
  <c r="D299" i="4"/>
  <c r="C299" i="4"/>
  <c r="H298" i="4"/>
  <c r="G298" i="4"/>
  <c r="F298" i="4"/>
  <c r="E298" i="4"/>
  <c r="D298" i="4"/>
  <c r="C298" i="4"/>
  <c r="H297" i="4"/>
  <c r="G297" i="4"/>
  <c r="F297" i="4"/>
  <c r="E297" i="4"/>
  <c r="D297" i="4"/>
  <c r="C297" i="4"/>
  <c r="H296" i="4"/>
  <c r="G296" i="4"/>
  <c r="F296" i="4"/>
  <c r="E296" i="4"/>
  <c r="D296" i="4"/>
  <c r="C296" i="4"/>
  <c r="H295" i="4"/>
  <c r="G295" i="4"/>
  <c r="F295" i="4"/>
  <c r="E295" i="4"/>
  <c r="D295" i="4"/>
  <c r="C295" i="4"/>
  <c r="H294" i="4"/>
  <c r="G294" i="4"/>
  <c r="F294" i="4"/>
  <c r="E294" i="4"/>
  <c r="D294" i="4"/>
  <c r="C294" i="4"/>
  <c r="H293" i="4"/>
  <c r="G293" i="4"/>
  <c r="F293" i="4"/>
  <c r="E293" i="4"/>
  <c r="D293" i="4"/>
  <c r="C293" i="4"/>
  <c r="H292" i="4"/>
  <c r="G292" i="4"/>
  <c r="F292" i="4"/>
  <c r="E292" i="4"/>
  <c r="D292" i="4"/>
  <c r="C292" i="4"/>
  <c r="H291" i="4"/>
  <c r="G291" i="4"/>
  <c r="F291" i="4"/>
  <c r="E291" i="4"/>
  <c r="D291" i="4"/>
  <c r="C291" i="4"/>
  <c r="H290" i="4"/>
  <c r="G290" i="4"/>
  <c r="F290" i="4"/>
  <c r="E290" i="4"/>
  <c r="D290" i="4"/>
  <c r="C290" i="4"/>
  <c r="H289" i="4"/>
  <c r="G289" i="4"/>
  <c r="F289" i="4"/>
  <c r="E289" i="4"/>
  <c r="D289" i="4"/>
  <c r="C289" i="4"/>
  <c r="H288" i="4"/>
  <c r="G288" i="4"/>
  <c r="F288" i="4"/>
  <c r="E288" i="4"/>
  <c r="D288" i="4"/>
  <c r="C288" i="4"/>
  <c r="H287" i="4"/>
  <c r="G287" i="4"/>
  <c r="F287" i="4"/>
  <c r="E287" i="4"/>
  <c r="D287" i="4"/>
  <c r="C287" i="4"/>
  <c r="H286" i="4"/>
  <c r="G286" i="4"/>
  <c r="F286" i="4"/>
  <c r="E286" i="4"/>
  <c r="D286" i="4"/>
  <c r="C286" i="4"/>
  <c r="H285" i="4"/>
  <c r="G285" i="4"/>
  <c r="F285" i="4"/>
  <c r="E285" i="4"/>
  <c r="D285" i="4"/>
  <c r="C285" i="4"/>
  <c r="H284" i="4"/>
  <c r="G284" i="4"/>
  <c r="F284" i="4"/>
  <c r="E284" i="4"/>
  <c r="D284" i="4"/>
  <c r="C284" i="4"/>
  <c r="H283" i="4"/>
  <c r="G283" i="4"/>
  <c r="F283" i="4"/>
  <c r="E283" i="4"/>
  <c r="D283" i="4"/>
  <c r="C283" i="4"/>
  <c r="H282" i="4"/>
  <c r="G282" i="4"/>
  <c r="F282" i="4"/>
  <c r="E282" i="4"/>
  <c r="D282" i="4"/>
  <c r="C282" i="4"/>
  <c r="H281" i="4"/>
  <c r="G281" i="4"/>
  <c r="F281" i="4"/>
  <c r="E281" i="4"/>
  <c r="D281" i="4"/>
  <c r="C281" i="4"/>
  <c r="H280" i="4"/>
  <c r="G280" i="4"/>
  <c r="F280" i="4"/>
  <c r="E280" i="4"/>
  <c r="D280" i="4"/>
  <c r="C280" i="4"/>
  <c r="H279" i="4"/>
  <c r="G279" i="4"/>
  <c r="F279" i="4"/>
  <c r="E279" i="4"/>
  <c r="D279" i="4"/>
  <c r="C279" i="4"/>
  <c r="H278" i="4"/>
  <c r="G278" i="4"/>
  <c r="F278" i="4"/>
  <c r="E278" i="4"/>
  <c r="D278" i="4"/>
  <c r="C278" i="4"/>
  <c r="H277" i="4"/>
  <c r="G277" i="4"/>
  <c r="F277" i="4"/>
  <c r="E277" i="4"/>
  <c r="D277" i="4"/>
  <c r="C277" i="4"/>
  <c r="H276" i="4"/>
  <c r="G276" i="4"/>
  <c r="F276" i="4"/>
  <c r="E276" i="4"/>
  <c r="D276" i="4"/>
  <c r="C276" i="4"/>
  <c r="H275" i="4"/>
  <c r="G275" i="4"/>
  <c r="F275" i="4"/>
  <c r="E275" i="4"/>
  <c r="D275" i="4"/>
  <c r="C275" i="4"/>
  <c r="H274" i="4"/>
  <c r="G274" i="4"/>
  <c r="F274" i="4"/>
  <c r="E274" i="4"/>
  <c r="D274" i="4"/>
  <c r="C274" i="4"/>
  <c r="H273" i="4"/>
  <c r="G273" i="4"/>
  <c r="F273" i="4"/>
  <c r="E273" i="4"/>
  <c r="D273" i="4"/>
  <c r="C273" i="4"/>
  <c r="H272" i="4"/>
  <c r="G272" i="4"/>
  <c r="F272" i="4"/>
  <c r="E272" i="4"/>
  <c r="D272" i="4"/>
  <c r="C272" i="4"/>
  <c r="H271" i="4"/>
  <c r="G271" i="4"/>
  <c r="F271" i="4"/>
  <c r="E271" i="4"/>
  <c r="D271" i="4"/>
  <c r="C271" i="4"/>
  <c r="H270" i="4"/>
  <c r="G270" i="4"/>
  <c r="F270" i="4"/>
  <c r="E270" i="4"/>
  <c r="D270" i="4"/>
  <c r="C270" i="4"/>
  <c r="H269" i="4"/>
  <c r="G269" i="4"/>
  <c r="F269" i="4"/>
  <c r="E269" i="4"/>
  <c r="D269" i="4"/>
  <c r="C269" i="4"/>
  <c r="H268" i="4"/>
  <c r="G268" i="4"/>
  <c r="F268" i="4"/>
  <c r="E268" i="4"/>
  <c r="D268" i="4"/>
  <c r="C268" i="4"/>
  <c r="H267" i="4"/>
  <c r="G267" i="4"/>
  <c r="F267" i="4"/>
  <c r="E267" i="4"/>
  <c r="D267" i="4"/>
  <c r="C267" i="4"/>
  <c r="H266" i="4"/>
  <c r="G266" i="4"/>
  <c r="F266" i="4"/>
  <c r="E266" i="4"/>
  <c r="D266" i="4"/>
  <c r="C266" i="4"/>
  <c r="H265" i="4"/>
  <c r="G265" i="4"/>
  <c r="F265" i="4"/>
  <c r="E265" i="4"/>
  <c r="D265" i="4"/>
  <c r="C265" i="4"/>
  <c r="H264" i="4"/>
  <c r="G264" i="4"/>
  <c r="F264" i="4"/>
  <c r="E264" i="4"/>
  <c r="D264" i="4"/>
  <c r="C264" i="4"/>
  <c r="H263" i="4"/>
  <c r="G263" i="4"/>
  <c r="F263" i="4"/>
  <c r="E263" i="4"/>
  <c r="D263" i="4"/>
  <c r="C263" i="4"/>
  <c r="H262" i="4"/>
  <c r="G262" i="4"/>
  <c r="F262" i="4"/>
  <c r="E262" i="4"/>
  <c r="D262" i="4"/>
  <c r="C262" i="4"/>
  <c r="H261" i="4"/>
  <c r="G261" i="4"/>
  <c r="F261" i="4"/>
  <c r="E261" i="4"/>
  <c r="D261" i="4"/>
  <c r="C261" i="4"/>
  <c r="H260" i="4"/>
  <c r="G260" i="4"/>
  <c r="F260" i="4"/>
  <c r="E260" i="4"/>
  <c r="D260" i="4"/>
  <c r="C260" i="4"/>
  <c r="H259" i="4"/>
  <c r="G259" i="4"/>
  <c r="F259" i="4"/>
  <c r="E259" i="4"/>
  <c r="D259" i="4"/>
  <c r="C259" i="4"/>
  <c r="H258" i="4"/>
  <c r="G258" i="4"/>
  <c r="F258" i="4"/>
  <c r="E258" i="4"/>
  <c r="D258" i="4"/>
  <c r="C258" i="4"/>
  <c r="H257" i="4"/>
  <c r="G257" i="4"/>
  <c r="F257" i="4"/>
  <c r="E257" i="4"/>
  <c r="D257" i="4"/>
  <c r="C257" i="4"/>
  <c r="H256" i="4"/>
  <c r="G256" i="4"/>
  <c r="F256" i="4"/>
  <c r="E256" i="4"/>
  <c r="D256" i="4"/>
  <c r="C256" i="4"/>
  <c r="H255" i="4"/>
  <c r="G255" i="4"/>
  <c r="F255" i="4"/>
  <c r="E255" i="4"/>
  <c r="D255" i="4"/>
  <c r="C255" i="4"/>
  <c r="H254" i="4"/>
  <c r="G254" i="4"/>
  <c r="F254" i="4"/>
  <c r="E254" i="4"/>
  <c r="D254" i="4"/>
  <c r="C254" i="4"/>
  <c r="H253" i="4"/>
  <c r="G253" i="4"/>
  <c r="F253" i="4"/>
  <c r="E253" i="4"/>
  <c r="D253" i="4"/>
  <c r="C253" i="4"/>
  <c r="H252" i="4"/>
  <c r="G252" i="4"/>
  <c r="F252" i="4"/>
  <c r="E252" i="4"/>
  <c r="D252" i="4"/>
  <c r="C252" i="4"/>
  <c r="H251" i="4"/>
  <c r="G251" i="4"/>
  <c r="F251" i="4"/>
  <c r="E251" i="4"/>
  <c r="D251" i="4"/>
  <c r="C251" i="4"/>
  <c r="H250" i="4"/>
  <c r="G250" i="4"/>
  <c r="F250" i="4"/>
  <c r="E250" i="4"/>
  <c r="D250" i="4"/>
  <c r="C250" i="4"/>
  <c r="H249" i="4"/>
  <c r="G249" i="4"/>
  <c r="F249" i="4"/>
  <c r="E249" i="4"/>
  <c r="D249" i="4"/>
  <c r="C249" i="4"/>
  <c r="H248" i="4"/>
  <c r="G248" i="4"/>
  <c r="F248" i="4"/>
  <c r="E248" i="4"/>
  <c r="D248" i="4"/>
  <c r="C248" i="4"/>
  <c r="H247" i="4"/>
  <c r="G247" i="4"/>
  <c r="F247" i="4"/>
  <c r="E247" i="4"/>
  <c r="D247" i="4"/>
  <c r="C247" i="4"/>
  <c r="H246" i="4"/>
  <c r="G246" i="4"/>
  <c r="F246" i="4"/>
  <c r="E246" i="4"/>
  <c r="D246" i="4"/>
  <c r="C246" i="4"/>
  <c r="H245" i="4"/>
  <c r="G245" i="4"/>
  <c r="F245" i="4"/>
  <c r="E245" i="4"/>
  <c r="D245" i="4"/>
  <c r="C245" i="4"/>
  <c r="H244" i="4"/>
  <c r="G244" i="4"/>
  <c r="F244" i="4"/>
  <c r="E244" i="4"/>
  <c r="D244" i="4"/>
  <c r="C244" i="4"/>
  <c r="H243" i="4"/>
  <c r="G243" i="4"/>
  <c r="F243" i="4"/>
  <c r="E243" i="4"/>
  <c r="D243" i="4"/>
  <c r="C243" i="4"/>
  <c r="H242" i="4"/>
  <c r="G242" i="4"/>
  <c r="F242" i="4"/>
  <c r="E242" i="4"/>
  <c r="D242" i="4"/>
  <c r="C242" i="4"/>
  <c r="H241" i="4"/>
  <c r="G241" i="4"/>
  <c r="F241" i="4"/>
  <c r="E241" i="4"/>
  <c r="D241" i="4"/>
  <c r="C241" i="4"/>
  <c r="H240" i="4"/>
  <c r="G240" i="4"/>
  <c r="F240" i="4"/>
  <c r="E240" i="4"/>
  <c r="D240" i="4"/>
  <c r="C240" i="4"/>
  <c r="H239" i="4"/>
  <c r="G239" i="4"/>
  <c r="F239" i="4"/>
  <c r="E239" i="4"/>
  <c r="D239" i="4"/>
  <c r="C239" i="4"/>
  <c r="H238" i="4"/>
  <c r="G238" i="4"/>
  <c r="F238" i="4"/>
  <c r="E238" i="4"/>
  <c r="D238" i="4"/>
  <c r="C238" i="4"/>
  <c r="H237" i="4"/>
  <c r="G237" i="4"/>
  <c r="F237" i="4"/>
  <c r="E237" i="4"/>
  <c r="D237" i="4"/>
  <c r="C237" i="4"/>
  <c r="H236" i="4"/>
  <c r="G236" i="4"/>
  <c r="F236" i="4"/>
  <c r="E236" i="4"/>
  <c r="D236" i="4"/>
  <c r="C236" i="4"/>
  <c r="H235" i="4"/>
  <c r="G235" i="4"/>
  <c r="F235" i="4"/>
  <c r="E235" i="4"/>
  <c r="D235" i="4"/>
  <c r="C235" i="4"/>
  <c r="H234" i="4"/>
  <c r="G234" i="4"/>
  <c r="F234" i="4"/>
  <c r="E234" i="4"/>
  <c r="D234" i="4"/>
  <c r="C234" i="4"/>
  <c r="H233" i="4"/>
  <c r="G233" i="4"/>
  <c r="F233" i="4"/>
  <c r="E233" i="4"/>
  <c r="D233" i="4"/>
  <c r="C233" i="4"/>
  <c r="H232" i="4"/>
  <c r="G232" i="4"/>
  <c r="F232" i="4"/>
  <c r="E232" i="4"/>
  <c r="D232" i="4"/>
  <c r="C232" i="4"/>
  <c r="H231" i="4"/>
  <c r="G231" i="4"/>
  <c r="F231" i="4"/>
  <c r="E231" i="4"/>
  <c r="D231" i="4"/>
  <c r="C231" i="4"/>
  <c r="H230" i="4"/>
  <c r="G230" i="4"/>
  <c r="F230" i="4"/>
  <c r="E230" i="4"/>
  <c r="D230" i="4"/>
  <c r="C230" i="4"/>
  <c r="H229" i="4"/>
  <c r="G229" i="4"/>
  <c r="F229" i="4"/>
  <c r="E229" i="4"/>
  <c r="D229" i="4"/>
  <c r="C229" i="4"/>
  <c r="H228" i="4"/>
  <c r="G228" i="4"/>
  <c r="F228" i="4"/>
  <c r="E228" i="4"/>
  <c r="D228" i="4"/>
  <c r="C228" i="4"/>
  <c r="H227" i="4"/>
  <c r="G227" i="4"/>
  <c r="F227" i="4"/>
  <c r="E227" i="4"/>
  <c r="D227" i="4"/>
  <c r="C227" i="4"/>
  <c r="H226" i="4"/>
  <c r="G226" i="4"/>
  <c r="F226" i="4"/>
  <c r="E226" i="4"/>
  <c r="D226" i="4"/>
  <c r="C226" i="4"/>
  <c r="H225" i="4"/>
  <c r="G225" i="4"/>
  <c r="F225" i="4"/>
  <c r="E225" i="4"/>
  <c r="D225" i="4"/>
  <c r="C225" i="4"/>
  <c r="H224" i="4"/>
  <c r="G224" i="4"/>
  <c r="F224" i="4"/>
  <c r="E224" i="4"/>
  <c r="D224" i="4"/>
  <c r="C224" i="4"/>
  <c r="H223" i="4"/>
  <c r="G223" i="4"/>
  <c r="F223" i="4"/>
  <c r="E223" i="4"/>
  <c r="D223" i="4"/>
  <c r="C223" i="4"/>
  <c r="H222" i="4"/>
  <c r="G222" i="4"/>
  <c r="F222" i="4"/>
  <c r="E222" i="4"/>
  <c r="D222" i="4"/>
  <c r="C222" i="4"/>
  <c r="H221" i="4"/>
  <c r="G221" i="4"/>
  <c r="F221" i="4"/>
  <c r="E221" i="4"/>
  <c r="D221" i="4"/>
  <c r="C221" i="4"/>
  <c r="H220" i="4"/>
  <c r="G220" i="4"/>
  <c r="F220" i="4"/>
  <c r="E220" i="4"/>
  <c r="D220" i="4"/>
  <c r="C220" i="4"/>
  <c r="H219" i="4"/>
  <c r="G219" i="4"/>
  <c r="F219" i="4"/>
  <c r="E219" i="4"/>
  <c r="D219" i="4"/>
  <c r="C219" i="4"/>
  <c r="H218" i="4"/>
  <c r="G218" i="4"/>
  <c r="F218" i="4"/>
  <c r="E218" i="4"/>
  <c r="D218" i="4"/>
  <c r="C218" i="4"/>
  <c r="H217" i="4"/>
  <c r="G217" i="4"/>
  <c r="F217" i="4"/>
  <c r="E217" i="4"/>
  <c r="D217" i="4"/>
  <c r="C217" i="4"/>
  <c r="H216" i="4"/>
  <c r="G216" i="4"/>
  <c r="F216" i="4"/>
  <c r="E216" i="4"/>
  <c r="D216" i="4"/>
  <c r="C216" i="4"/>
  <c r="H215" i="4"/>
  <c r="G215" i="4"/>
  <c r="F215" i="4"/>
  <c r="E215" i="4"/>
  <c r="D215" i="4"/>
  <c r="C215" i="4"/>
  <c r="H214" i="4"/>
  <c r="G214" i="4"/>
  <c r="F214" i="4"/>
  <c r="E214" i="4"/>
  <c r="D214" i="4"/>
  <c r="C214" i="4"/>
  <c r="H213" i="4"/>
  <c r="G213" i="4"/>
  <c r="F213" i="4"/>
  <c r="E213" i="4"/>
  <c r="D213" i="4"/>
  <c r="C213" i="4"/>
  <c r="H212" i="4"/>
  <c r="G212" i="4"/>
  <c r="F212" i="4"/>
  <c r="E212" i="4"/>
  <c r="D212" i="4"/>
  <c r="C212" i="4"/>
  <c r="H211" i="4"/>
  <c r="G211" i="4"/>
  <c r="F211" i="4"/>
  <c r="E211" i="4"/>
  <c r="D211" i="4"/>
  <c r="C211" i="4"/>
  <c r="H210" i="4"/>
  <c r="G210" i="4"/>
  <c r="F210" i="4"/>
  <c r="E210" i="4"/>
  <c r="D210" i="4"/>
  <c r="C210" i="4"/>
  <c r="H209" i="4"/>
  <c r="G209" i="4"/>
  <c r="F209" i="4"/>
  <c r="E209" i="4"/>
  <c r="D209" i="4"/>
  <c r="C209" i="4"/>
  <c r="H208" i="4"/>
  <c r="G208" i="4"/>
  <c r="F208" i="4"/>
  <c r="E208" i="4"/>
  <c r="D208" i="4"/>
  <c r="C208" i="4"/>
  <c r="H207" i="4"/>
  <c r="G207" i="4"/>
  <c r="F207" i="4"/>
  <c r="E207" i="4"/>
  <c r="D207" i="4"/>
  <c r="C207" i="4"/>
  <c r="H206" i="4"/>
  <c r="G206" i="4"/>
  <c r="F206" i="4"/>
  <c r="E206" i="4"/>
  <c r="D206" i="4"/>
  <c r="C206" i="4"/>
  <c r="H205" i="4"/>
  <c r="G205" i="4"/>
  <c r="F205" i="4"/>
  <c r="E205" i="4"/>
  <c r="D205" i="4"/>
  <c r="C205" i="4"/>
  <c r="H204" i="4"/>
  <c r="G204" i="4"/>
  <c r="F204" i="4"/>
  <c r="E204" i="4"/>
  <c r="D204" i="4"/>
  <c r="C204" i="4"/>
  <c r="H203" i="4"/>
  <c r="G203" i="4"/>
  <c r="F203" i="4"/>
  <c r="E203" i="4"/>
  <c r="D203" i="4"/>
  <c r="C203" i="4"/>
  <c r="H202" i="4"/>
  <c r="G202" i="4"/>
  <c r="F202" i="4"/>
  <c r="E202" i="4"/>
  <c r="D202" i="4"/>
  <c r="C202" i="4"/>
  <c r="H201" i="4"/>
  <c r="G201" i="4"/>
  <c r="F201" i="4"/>
  <c r="E201" i="4"/>
  <c r="D201" i="4"/>
  <c r="C201" i="4"/>
  <c r="H200" i="4"/>
  <c r="G200" i="4"/>
  <c r="F200" i="4"/>
  <c r="E200" i="4"/>
  <c r="D200" i="4"/>
  <c r="C200" i="4"/>
  <c r="H199" i="4"/>
  <c r="G199" i="4"/>
  <c r="F199" i="4"/>
  <c r="E199" i="4"/>
  <c r="D199" i="4"/>
  <c r="C199" i="4"/>
  <c r="H198" i="4"/>
  <c r="G198" i="4"/>
  <c r="F198" i="4"/>
  <c r="E198" i="4"/>
  <c r="D198" i="4"/>
  <c r="C198" i="4"/>
  <c r="H197" i="4"/>
  <c r="G197" i="4"/>
  <c r="F197" i="4"/>
  <c r="E197" i="4"/>
  <c r="D197" i="4"/>
  <c r="C197" i="4"/>
  <c r="H196" i="4"/>
  <c r="G196" i="4"/>
  <c r="F196" i="4"/>
  <c r="E196" i="4"/>
  <c r="D196" i="4"/>
  <c r="C196" i="4"/>
  <c r="H195" i="4"/>
  <c r="G195" i="4"/>
  <c r="F195" i="4"/>
  <c r="E195" i="4"/>
  <c r="D195" i="4"/>
  <c r="C195" i="4"/>
  <c r="H194" i="4"/>
  <c r="G194" i="4"/>
  <c r="F194" i="4"/>
  <c r="E194" i="4"/>
  <c r="D194" i="4"/>
  <c r="C194" i="4"/>
  <c r="H193" i="4"/>
  <c r="G193" i="4"/>
  <c r="F193" i="4"/>
  <c r="E193" i="4"/>
  <c r="D193" i="4"/>
  <c r="C193" i="4"/>
  <c r="H192" i="4"/>
  <c r="G192" i="4"/>
  <c r="F192" i="4"/>
  <c r="E192" i="4"/>
  <c r="D192" i="4"/>
  <c r="C192" i="4"/>
  <c r="H191" i="4"/>
  <c r="G191" i="4"/>
  <c r="F191" i="4"/>
  <c r="E191" i="4"/>
  <c r="D191" i="4"/>
  <c r="C191" i="4"/>
  <c r="H190" i="4"/>
  <c r="G190" i="4"/>
  <c r="F190" i="4"/>
  <c r="E190" i="4"/>
  <c r="D190" i="4"/>
  <c r="C190" i="4"/>
  <c r="H189" i="4"/>
  <c r="G189" i="4"/>
  <c r="F189" i="4"/>
  <c r="E189" i="4"/>
  <c r="D189" i="4"/>
  <c r="C189" i="4"/>
  <c r="H188" i="4"/>
  <c r="G188" i="4"/>
  <c r="F188" i="4"/>
  <c r="E188" i="4"/>
  <c r="D188" i="4"/>
  <c r="C188" i="4"/>
  <c r="H187" i="4"/>
  <c r="G187" i="4"/>
  <c r="F187" i="4"/>
  <c r="E187" i="4"/>
  <c r="D187" i="4"/>
  <c r="C187" i="4"/>
  <c r="H186" i="4"/>
  <c r="G186" i="4"/>
  <c r="F186" i="4"/>
  <c r="E186" i="4"/>
  <c r="D186" i="4"/>
  <c r="C186" i="4"/>
  <c r="H185" i="4"/>
  <c r="G185" i="4"/>
  <c r="F185" i="4"/>
  <c r="E185" i="4"/>
  <c r="D185" i="4"/>
  <c r="C185" i="4"/>
  <c r="H184" i="4"/>
  <c r="G184" i="4"/>
  <c r="F184" i="4"/>
  <c r="E184" i="4"/>
  <c r="D184" i="4"/>
  <c r="C184" i="4"/>
  <c r="H183" i="4"/>
  <c r="G183" i="4"/>
  <c r="F183" i="4"/>
  <c r="E183" i="4"/>
  <c r="D183" i="4"/>
  <c r="C183" i="4"/>
  <c r="H182" i="4"/>
  <c r="G182" i="4"/>
  <c r="F182" i="4"/>
  <c r="E182" i="4"/>
  <c r="D182" i="4"/>
  <c r="C182" i="4"/>
  <c r="H181" i="4"/>
  <c r="G181" i="4"/>
  <c r="F181" i="4"/>
  <c r="E181" i="4"/>
  <c r="D181" i="4"/>
  <c r="C181" i="4"/>
  <c r="H180" i="4"/>
  <c r="G180" i="4"/>
  <c r="F180" i="4"/>
  <c r="E180" i="4"/>
  <c r="D180" i="4"/>
  <c r="C180" i="4"/>
  <c r="H179" i="4"/>
  <c r="G179" i="4"/>
  <c r="F179" i="4"/>
  <c r="E179" i="4"/>
  <c r="D179" i="4"/>
  <c r="C179" i="4"/>
  <c r="H178" i="4"/>
  <c r="G178" i="4"/>
  <c r="F178" i="4"/>
  <c r="E178" i="4"/>
  <c r="D178" i="4"/>
  <c r="C178" i="4"/>
  <c r="H177" i="4"/>
  <c r="G177" i="4"/>
  <c r="F177" i="4"/>
  <c r="E177" i="4"/>
  <c r="D177" i="4"/>
  <c r="C177" i="4"/>
  <c r="H176" i="4"/>
  <c r="G176" i="4"/>
  <c r="F176" i="4"/>
  <c r="E176" i="4"/>
  <c r="D176" i="4"/>
  <c r="C176" i="4"/>
  <c r="H175" i="4"/>
  <c r="G175" i="4"/>
  <c r="F175" i="4"/>
  <c r="E175" i="4"/>
  <c r="D175" i="4"/>
  <c r="C175" i="4"/>
  <c r="H174" i="4"/>
  <c r="G174" i="4"/>
  <c r="F174" i="4"/>
  <c r="E174" i="4"/>
  <c r="D174" i="4"/>
  <c r="C174" i="4"/>
  <c r="H173" i="4"/>
  <c r="G173" i="4"/>
  <c r="F173" i="4"/>
  <c r="E173" i="4"/>
  <c r="D173" i="4"/>
  <c r="C173" i="4"/>
  <c r="H172" i="4"/>
  <c r="G172" i="4"/>
  <c r="F172" i="4"/>
  <c r="E172" i="4"/>
  <c r="D172" i="4"/>
  <c r="C172" i="4"/>
  <c r="H171" i="4"/>
  <c r="G171" i="4"/>
  <c r="F171" i="4"/>
  <c r="E171" i="4"/>
  <c r="D171" i="4"/>
  <c r="C171" i="4"/>
  <c r="H170" i="4"/>
  <c r="G170" i="4"/>
  <c r="F170" i="4"/>
  <c r="E170" i="4"/>
  <c r="D170" i="4"/>
  <c r="C170" i="4"/>
  <c r="H169" i="4"/>
  <c r="G169" i="4"/>
  <c r="F169" i="4"/>
  <c r="E169" i="4"/>
  <c r="D169" i="4"/>
  <c r="C169" i="4"/>
  <c r="H168" i="4"/>
  <c r="G168" i="4"/>
  <c r="F168" i="4"/>
  <c r="E168" i="4"/>
  <c r="D168" i="4"/>
  <c r="C168" i="4"/>
  <c r="H167" i="4"/>
  <c r="G167" i="4"/>
  <c r="F167" i="4"/>
  <c r="E167" i="4"/>
  <c r="D167" i="4"/>
  <c r="C167" i="4"/>
  <c r="H166" i="4"/>
  <c r="G166" i="4"/>
  <c r="F166" i="4"/>
  <c r="E166" i="4"/>
  <c r="D166" i="4"/>
  <c r="C166" i="4"/>
  <c r="H165" i="4"/>
  <c r="G165" i="4"/>
  <c r="F165" i="4"/>
  <c r="E165" i="4"/>
  <c r="D165" i="4"/>
  <c r="C165" i="4"/>
  <c r="H164" i="4"/>
  <c r="G164" i="4"/>
  <c r="F164" i="4"/>
  <c r="E164" i="4"/>
  <c r="D164" i="4"/>
  <c r="C164" i="4"/>
  <c r="H163" i="4"/>
  <c r="G163" i="4"/>
  <c r="F163" i="4"/>
  <c r="E163" i="4"/>
  <c r="D163" i="4"/>
  <c r="C163" i="4"/>
  <c r="H162" i="4"/>
  <c r="G162" i="4"/>
  <c r="F162" i="4"/>
  <c r="E162" i="4"/>
  <c r="D162" i="4"/>
  <c r="C162" i="4"/>
  <c r="H161" i="4"/>
  <c r="G161" i="4"/>
  <c r="F161" i="4"/>
  <c r="E161" i="4"/>
  <c r="D161" i="4"/>
  <c r="C161" i="4"/>
  <c r="H160" i="4"/>
  <c r="G160" i="4"/>
  <c r="F160" i="4"/>
  <c r="E160" i="4"/>
  <c r="D160" i="4"/>
  <c r="C160" i="4"/>
  <c r="H159" i="4"/>
  <c r="G159" i="4"/>
  <c r="F159" i="4"/>
  <c r="E159" i="4"/>
  <c r="D159" i="4"/>
  <c r="C159" i="4"/>
  <c r="H158" i="4"/>
  <c r="G158" i="4"/>
  <c r="F158" i="4"/>
  <c r="E158" i="4"/>
  <c r="D158" i="4"/>
  <c r="C158" i="4"/>
  <c r="H157" i="4"/>
  <c r="G157" i="4"/>
  <c r="F157" i="4"/>
  <c r="E157" i="4"/>
  <c r="D157" i="4"/>
  <c r="C157" i="4"/>
  <c r="H156" i="4"/>
  <c r="G156" i="4"/>
  <c r="F156" i="4"/>
  <c r="E156" i="4"/>
  <c r="D156" i="4"/>
  <c r="C156" i="4"/>
  <c r="H155" i="4"/>
  <c r="G155" i="4"/>
  <c r="F155" i="4"/>
  <c r="E155" i="4"/>
  <c r="D155" i="4"/>
  <c r="C155" i="4"/>
  <c r="H154" i="4"/>
  <c r="G154" i="4"/>
  <c r="F154" i="4"/>
  <c r="E154" i="4"/>
  <c r="D154" i="4"/>
  <c r="C154" i="4"/>
  <c r="H153" i="4"/>
  <c r="G153" i="4"/>
  <c r="F153" i="4"/>
  <c r="E153" i="4"/>
  <c r="D153" i="4"/>
  <c r="C153" i="4"/>
  <c r="H152" i="4"/>
  <c r="G152" i="4"/>
  <c r="F152" i="4"/>
  <c r="E152" i="4"/>
  <c r="D152" i="4"/>
  <c r="C152" i="4"/>
  <c r="H151" i="4"/>
  <c r="G151" i="4"/>
  <c r="F151" i="4"/>
  <c r="E151" i="4"/>
  <c r="D151" i="4"/>
  <c r="C151" i="4"/>
  <c r="H150" i="4"/>
  <c r="G150" i="4"/>
  <c r="F150" i="4"/>
  <c r="E150" i="4"/>
  <c r="D150" i="4"/>
  <c r="C150" i="4"/>
  <c r="H149" i="4"/>
  <c r="G149" i="4"/>
  <c r="F149" i="4"/>
  <c r="E149" i="4"/>
  <c r="D149" i="4"/>
  <c r="C149" i="4"/>
  <c r="H148" i="4"/>
  <c r="G148" i="4"/>
  <c r="F148" i="4"/>
  <c r="E148" i="4"/>
  <c r="D148" i="4"/>
  <c r="C148" i="4"/>
  <c r="H147" i="4"/>
  <c r="G147" i="4"/>
  <c r="F147" i="4"/>
  <c r="E147" i="4"/>
  <c r="D147" i="4"/>
  <c r="C147" i="4"/>
  <c r="H146" i="4"/>
  <c r="G146" i="4"/>
  <c r="F146" i="4"/>
  <c r="E146" i="4"/>
  <c r="D146" i="4"/>
  <c r="C146" i="4"/>
  <c r="H145" i="4"/>
  <c r="G145" i="4"/>
  <c r="F145" i="4"/>
  <c r="E145" i="4"/>
  <c r="D145" i="4"/>
  <c r="C145" i="4"/>
  <c r="H144" i="4"/>
  <c r="G144" i="4"/>
  <c r="F144" i="4"/>
  <c r="E144" i="4"/>
  <c r="D144" i="4"/>
  <c r="C144" i="4"/>
  <c r="H143" i="4"/>
  <c r="G143" i="4"/>
  <c r="F143" i="4"/>
  <c r="E143" i="4"/>
  <c r="D143" i="4"/>
  <c r="C143" i="4"/>
  <c r="H142" i="4"/>
  <c r="G142" i="4"/>
  <c r="F142" i="4"/>
  <c r="E142" i="4"/>
  <c r="D142" i="4"/>
  <c r="C142" i="4"/>
  <c r="H141" i="4"/>
  <c r="G141" i="4"/>
  <c r="F141" i="4"/>
  <c r="E141" i="4"/>
  <c r="D141" i="4"/>
  <c r="C141" i="4"/>
  <c r="H140" i="4"/>
  <c r="G140" i="4"/>
  <c r="F140" i="4"/>
  <c r="E140" i="4"/>
  <c r="D140" i="4"/>
  <c r="C140" i="4"/>
  <c r="H139" i="4"/>
  <c r="G139" i="4"/>
  <c r="F139" i="4"/>
  <c r="E139" i="4"/>
  <c r="D139" i="4"/>
  <c r="C139" i="4"/>
  <c r="H138" i="4"/>
  <c r="G138" i="4"/>
  <c r="F138" i="4"/>
  <c r="E138" i="4"/>
  <c r="D138" i="4"/>
  <c r="C138" i="4"/>
  <c r="H137" i="4"/>
  <c r="G137" i="4"/>
  <c r="F137" i="4"/>
  <c r="E137" i="4"/>
  <c r="D137" i="4"/>
  <c r="C137" i="4"/>
  <c r="H136" i="4"/>
  <c r="G136" i="4"/>
  <c r="F136" i="4"/>
  <c r="E136" i="4"/>
  <c r="D136" i="4"/>
  <c r="C136" i="4"/>
  <c r="H135" i="4"/>
  <c r="G135" i="4"/>
  <c r="F135" i="4"/>
  <c r="E135" i="4"/>
  <c r="D135" i="4"/>
  <c r="C135" i="4"/>
  <c r="H134" i="4"/>
  <c r="G134" i="4"/>
  <c r="F134" i="4"/>
  <c r="E134" i="4"/>
  <c r="D134" i="4"/>
  <c r="C134" i="4"/>
  <c r="H133" i="4"/>
  <c r="G133" i="4"/>
  <c r="F133" i="4"/>
  <c r="E133" i="4"/>
  <c r="D133" i="4"/>
  <c r="C133" i="4"/>
  <c r="H132" i="4"/>
  <c r="G132" i="4"/>
  <c r="F132" i="4"/>
  <c r="E132" i="4"/>
  <c r="D132" i="4"/>
  <c r="C132" i="4"/>
  <c r="H131" i="4"/>
  <c r="G131" i="4"/>
  <c r="F131" i="4"/>
  <c r="E131" i="4"/>
  <c r="D131" i="4"/>
  <c r="C131" i="4"/>
  <c r="H130" i="4"/>
  <c r="G130" i="4"/>
  <c r="F130" i="4"/>
  <c r="E130" i="4"/>
  <c r="D130" i="4"/>
  <c r="C130" i="4"/>
  <c r="H129" i="4"/>
  <c r="G129" i="4"/>
  <c r="F129" i="4"/>
  <c r="E129" i="4"/>
  <c r="D129" i="4"/>
  <c r="C129" i="4"/>
  <c r="H128" i="4"/>
  <c r="G128" i="4"/>
  <c r="F128" i="4"/>
  <c r="E128" i="4"/>
  <c r="D128" i="4"/>
  <c r="C128" i="4"/>
  <c r="H127" i="4"/>
  <c r="G127" i="4"/>
  <c r="F127" i="4"/>
  <c r="E127" i="4"/>
  <c r="D127" i="4"/>
  <c r="C127" i="4"/>
  <c r="H126" i="4"/>
  <c r="G126" i="4"/>
  <c r="F126" i="4"/>
  <c r="E126" i="4"/>
  <c r="D126" i="4"/>
  <c r="C126" i="4"/>
  <c r="H125" i="4"/>
  <c r="G125" i="4"/>
  <c r="F125" i="4"/>
  <c r="E125" i="4"/>
  <c r="D125" i="4"/>
  <c r="C125" i="4"/>
  <c r="H124" i="4"/>
  <c r="G124" i="4"/>
  <c r="F124" i="4"/>
  <c r="E124" i="4"/>
  <c r="D124" i="4"/>
  <c r="C124" i="4"/>
  <c r="H123" i="4"/>
  <c r="G123" i="4"/>
  <c r="F123" i="4"/>
  <c r="E123" i="4"/>
  <c r="D123" i="4"/>
  <c r="C123" i="4"/>
  <c r="H122" i="4"/>
  <c r="G122" i="4"/>
  <c r="F122" i="4"/>
  <c r="E122" i="4"/>
  <c r="D122" i="4"/>
  <c r="C122" i="4"/>
  <c r="H121" i="4"/>
  <c r="G121" i="4"/>
  <c r="F121" i="4"/>
  <c r="E121" i="4"/>
  <c r="D121" i="4"/>
  <c r="C121" i="4"/>
  <c r="H120" i="4"/>
  <c r="G120" i="4"/>
  <c r="F120" i="4"/>
  <c r="E120" i="4"/>
  <c r="D120" i="4"/>
  <c r="C120" i="4"/>
  <c r="H119" i="4"/>
  <c r="G119" i="4"/>
  <c r="F119" i="4"/>
  <c r="E119" i="4"/>
  <c r="D119" i="4"/>
  <c r="C119" i="4"/>
  <c r="H118" i="4"/>
  <c r="G118" i="4"/>
  <c r="F118" i="4"/>
  <c r="E118" i="4"/>
  <c r="D118" i="4"/>
  <c r="C118" i="4"/>
  <c r="H117" i="4"/>
  <c r="G117" i="4"/>
  <c r="F117" i="4"/>
  <c r="E117" i="4"/>
  <c r="D117" i="4"/>
  <c r="C117" i="4"/>
  <c r="H116" i="4"/>
  <c r="G116" i="4"/>
  <c r="F116" i="4"/>
  <c r="E116" i="4"/>
  <c r="D116" i="4"/>
  <c r="C116" i="4"/>
  <c r="H115" i="4"/>
  <c r="G115" i="4"/>
  <c r="F115" i="4"/>
  <c r="E115" i="4"/>
  <c r="D115" i="4"/>
  <c r="C115" i="4"/>
  <c r="H114" i="4"/>
  <c r="G114" i="4"/>
  <c r="F114" i="4"/>
  <c r="E114" i="4"/>
  <c r="D114" i="4"/>
  <c r="C114" i="4"/>
  <c r="H113" i="4"/>
  <c r="G113" i="4"/>
  <c r="F113" i="4"/>
  <c r="E113" i="4"/>
  <c r="D113" i="4"/>
  <c r="C113" i="4"/>
  <c r="H112" i="4"/>
  <c r="G112" i="4"/>
  <c r="F112" i="4"/>
  <c r="E112" i="4"/>
  <c r="D112" i="4"/>
  <c r="C112" i="4"/>
  <c r="H111" i="4"/>
  <c r="G111" i="4"/>
  <c r="F111" i="4"/>
  <c r="E111" i="4"/>
  <c r="D111" i="4"/>
  <c r="C111" i="4"/>
  <c r="H110" i="4"/>
  <c r="G110" i="4"/>
  <c r="F110" i="4"/>
  <c r="E110" i="4"/>
  <c r="D110" i="4"/>
  <c r="C110" i="4"/>
  <c r="H109" i="4"/>
  <c r="G109" i="4"/>
  <c r="F109" i="4"/>
  <c r="E109" i="4"/>
  <c r="D109" i="4"/>
  <c r="C109" i="4"/>
  <c r="H108" i="4"/>
  <c r="G108" i="4"/>
  <c r="F108" i="4"/>
  <c r="E108" i="4"/>
  <c r="D108" i="4"/>
  <c r="C108" i="4"/>
  <c r="H107" i="4"/>
  <c r="G107" i="4"/>
  <c r="F107" i="4"/>
  <c r="E107" i="4"/>
  <c r="D107" i="4"/>
  <c r="C107" i="4"/>
  <c r="H106" i="4"/>
  <c r="G106" i="4"/>
  <c r="F106" i="4"/>
  <c r="E106" i="4"/>
  <c r="D106" i="4"/>
  <c r="C106" i="4"/>
  <c r="H105" i="4"/>
  <c r="G105" i="4"/>
  <c r="F105" i="4"/>
  <c r="E105" i="4"/>
  <c r="D105" i="4"/>
  <c r="C105" i="4"/>
  <c r="H104" i="4"/>
  <c r="G104" i="4"/>
  <c r="F104" i="4"/>
  <c r="E104" i="4"/>
  <c r="D104" i="4"/>
  <c r="C104" i="4"/>
  <c r="H103" i="4"/>
  <c r="G103" i="4"/>
  <c r="F103" i="4"/>
  <c r="E103" i="4"/>
  <c r="D103" i="4"/>
  <c r="C103" i="4"/>
  <c r="H102" i="4"/>
  <c r="G102" i="4"/>
  <c r="F102" i="4"/>
  <c r="E102" i="4"/>
  <c r="D102" i="4"/>
  <c r="C102" i="4"/>
  <c r="H101" i="4"/>
  <c r="G101" i="4"/>
  <c r="F101" i="4"/>
  <c r="E101" i="4"/>
  <c r="D101" i="4"/>
  <c r="C101" i="4"/>
  <c r="H100" i="4"/>
  <c r="G100" i="4"/>
  <c r="F100" i="4"/>
  <c r="E100" i="4"/>
  <c r="D100" i="4"/>
  <c r="C100" i="4"/>
  <c r="H99" i="4"/>
  <c r="G99" i="4"/>
  <c r="F99" i="4"/>
  <c r="E99" i="4"/>
  <c r="D99" i="4"/>
  <c r="C99" i="4"/>
  <c r="H98" i="4"/>
  <c r="G98" i="4"/>
  <c r="F98" i="4"/>
  <c r="E98" i="4"/>
  <c r="D98" i="4"/>
  <c r="C98" i="4"/>
  <c r="H97" i="4"/>
  <c r="G97" i="4"/>
  <c r="F97" i="4"/>
  <c r="E97" i="4"/>
  <c r="D97" i="4"/>
  <c r="C97" i="4"/>
  <c r="H96" i="4"/>
  <c r="G96" i="4"/>
  <c r="F96" i="4"/>
  <c r="E96" i="4"/>
  <c r="D96" i="4"/>
  <c r="C96" i="4"/>
  <c r="H95" i="4"/>
  <c r="G95" i="4"/>
  <c r="F95" i="4"/>
  <c r="E95" i="4"/>
  <c r="D95" i="4"/>
  <c r="C95" i="4"/>
  <c r="H94" i="4"/>
  <c r="G94" i="4"/>
  <c r="F94" i="4"/>
  <c r="E94" i="4"/>
  <c r="D94" i="4"/>
  <c r="C94" i="4"/>
  <c r="H93" i="4"/>
  <c r="G93" i="4"/>
  <c r="F93" i="4"/>
  <c r="E93" i="4"/>
  <c r="D93" i="4"/>
  <c r="C93" i="4"/>
  <c r="H92" i="4"/>
  <c r="G92" i="4"/>
  <c r="F92" i="4"/>
  <c r="E92" i="4"/>
  <c r="D92" i="4"/>
  <c r="C92" i="4"/>
  <c r="H91" i="4"/>
  <c r="G91" i="4"/>
  <c r="F91" i="4"/>
  <c r="E91" i="4"/>
  <c r="D91" i="4"/>
  <c r="C91" i="4"/>
  <c r="H90" i="4"/>
  <c r="G90" i="4"/>
  <c r="F90" i="4"/>
  <c r="E90" i="4"/>
  <c r="D90" i="4"/>
  <c r="C90" i="4"/>
  <c r="H89" i="4"/>
  <c r="G89" i="4"/>
  <c r="F89" i="4"/>
  <c r="E89" i="4"/>
  <c r="D89" i="4"/>
  <c r="C89" i="4"/>
  <c r="H88" i="4"/>
  <c r="G88" i="4"/>
  <c r="F88" i="4"/>
  <c r="E88" i="4"/>
  <c r="D88" i="4"/>
  <c r="C88" i="4"/>
  <c r="H87" i="4"/>
  <c r="G87" i="4"/>
  <c r="F87" i="4"/>
  <c r="E87" i="4"/>
  <c r="D87" i="4"/>
  <c r="C87" i="4"/>
  <c r="H86" i="4"/>
  <c r="G86" i="4"/>
  <c r="F86" i="4"/>
  <c r="E86" i="4"/>
  <c r="D86" i="4"/>
  <c r="C86" i="4"/>
  <c r="H85" i="4"/>
  <c r="G85" i="4"/>
  <c r="F85" i="4"/>
  <c r="E85" i="4"/>
  <c r="D85" i="4"/>
  <c r="C85" i="4"/>
  <c r="H84" i="4"/>
  <c r="G84" i="4"/>
  <c r="F84" i="4"/>
  <c r="E84" i="4"/>
  <c r="D84" i="4"/>
  <c r="C84" i="4"/>
  <c r="H83" i="4"/>
  <c r="G83" i="4"/>
  <c r="F83" i="4"/>
  <c r="E83" i="4"/>
  <c r="D83" i="4"/>
  <c r="C83" i="4"/>
  <c r="H82" i="4"/>
  <c r="G82" i="4"/>
  <c r="F82" i="4"/>
  <c r="E82" i="4"/>
  <c r="D82" i="4"/>
  <c r="C82" i="4"/>
  <c r="H81" i="4"/>
  <c r="G81" i="4"/>
  <c r="F81" i="4"/>
  <c r="E81" i="4"/>
  <c r="D81" i="4"/>
  <c r="C81" i="4"/>
  <c r="H80" i="4"/>
  <c r="G80" i="4"/>
  <c r="F80" i="4"/>
  <c r="E80" i="4"/>
  <c r="D80" i="4"/>
  <c r="C80" i="4"/>
  <c r="H79" i="4"/>
  <c r="G79" i="4"/>
  <c r="F79" i="4"/>
  <c r="E79" i="4"/>
  <c r="D79" i="4"/>
  <c r="C79" i="4"/>
  <c r="H78" i="4"/>
  <c r="G78" i="4"/>
  <c r="F78" i="4"/>
  <c r="E78" i="4"/>
  <c r="D78" i="4"/>
  <c r="C78" i="4"/>
  <c r="H77" i="4"/>
  <c r="G77" i="4"/>
  <c r="F77" i="4"/>
  <c r="E77" i="4"/>
  <c r="D77" i="4"/>
  <c r="C77" i="4"/>
  <c r="H76" i="4"/>
  <c r="G76" i="4"/>
  <c r="F76" i="4"/>
  <c r="E76" i="4"/>
  <c r="D76" i="4"/>
  <c r="C76" i="4"/>
  <c r="H75" i="4"/>
  <c r="G75" i="4"/>
  <c r="F75" i="4"/>
  <c r="E75" i="4"/>
  <c r="D75" i="4"/>
  <c r="C75" i="4"/>
  <c r="H74" i="4"/>
  <c r="G74" i="4"/>
  <c r="F74" i="4"/>
  <c r="E74" i="4"/>
  <c r="D74" i="4"/>
  <c r="C74" i="4"/>
  <c r="H73" i="4"/>
  <c r="G73" i="4"/>
  <c r="F73" i="4"/>
  <c r="E73" i="4"/>
  <c r="D73" i="4"/>
  <c r="C73" i="4"/>
  <c r="H72" i="4"/>
  <c r="G72" i="4"/>
  <c r="F72" i="4"/>
  <c r="E72" i="4"/>
  <c r="D72" i="4"/>
  <c r="C72" i="4"/>
  <c r="H71" i="4"/>
  <c r="G71" i="4"/>
  <c r="F71" i="4"/>
  <c r="E71" i="4"/>
  <c r="D71" i="4"/>
  <c r="C71" i="4"/>
  <c r="H70" i="4"/>
  <c r="G70" i="4"/>
  <c r="F70" i="4"/>
  <c r="E70" i="4"/>
  <c r="D70" i="4"/>
  <c r="C70" i="4"/>
  <c r="H69" i="4"/>
  <c r="G69" i="4"/>
  <c r="F69" i="4"/>
  <c r="E69" i="4"/>
  <c r="D69" i="4"/>
  <c r="C69" i="4"/>
  <c r="H68" i="4"/>
  <c r="G68" i="4"/>
  <c r="F68" i="4"/>
  <c r="E68" i="4"/>
  <c r="D68" i="4"/>
  <c r="C68" i="4"/>
  <c r="H67" i="4"/>
  <c r="G67" i="4"/>
  <c r="F67" i="4"/>
  <c r="E67" i="4"/>
  <c r="D67" i="4"/>
  <c r="C67" i="4"/>
  <c r="H66" i="4"/>
  <c r="G66" i="4"/>
  <c r="F66" i="4"/>
  <c r="E66" i="4"/>
  <c r="D66" i="4"/>
  <c r="C66" i="4"/>
  <c r="H65" i="4"/>
  <c r="G65" i="4"/>
  <c r="F65" i="4"/>
  <c r="E65" i="4"/>
  <c r="D65" i="4"/>
  <c r="C65" i="4"/>
  <c r="H64" i="4"/>
  <c r="G64" i="4"/>
  <c r="F64" i="4"/>
  <c r="E64" i="4"/>
  <c r="D64" i="4"/>
  <c r="C64" i="4"/>
  <c r="H63" i="4"/>
  <c r="G63" i="4"/>
  <c r="F63" i="4"/>
  <c r="E63" i="4"/>
  <c r="D63" i="4"/>
  <c r="C63" i="4"/>
  <c r="H62" i="4"/>
  <c r="G62" i="4"/>
  <c r="F62" i="4"/>
  <c r="E62" i="4"/>
  <c r="D62" i="4"/>
  <c r="C62" i="4"/>
  <c r="H61" i="4"/>
  <c r="G61" i="4"/>
  <c r="F61" i="4"/>
  <c r="E61" i="4"/>
  <c r="D61" i="4"/>
  <c r="C61" i="4"/>
  <c r="H60" i="4"/>
  <c r="G60" i="4"/>
  <c r="F60" i="4"/>
  <c r="E60" i="4"/>
  <c r="D60" i="4"/>
  <c r="C60" i="4"/>
  <c r="H59" i="4"/>
  <c r="G59" i="4"/>
  <c r="F59" i="4"/>
  <c r="E59" i="4"/>
  <c r="D59" i="4"/>
  <c r="C59" i="4"/>
  <c r="H58" i="4"/>
  <c r="G58" i="4"/>
  <c r="F58" i="4"/>
  <c r="E58" i="4"/>
  <c r="D58" i="4"/>
  <c r="C58" i="4"/>
  <c r="H57" i="4"/>
  <c r="G57" i="4"/>
  <c r="F57" i="4"/>
  <c r="E57" i="4"/>
  <c r="D57" i="4"/>
  <c r="C57" i="4"/>
  <c r="H56" i="4"/>
  <c r="G56" i="4"/>
  <c r="F56" i="4"/>
  <c r="E56" i="4"/>
  <c r="D56" i="4"/>
  <c r="C56" i="4"/>
  <c r="H55" i="4"/>
  <c r="G55" i="4"/>
  <c r="F55" i="4"/>
  <c r="E55" i="4"/>
  <c r="D55" i="4"/>
  <c r="C55" i="4"/>
  <c r="H54" i="4"/>
  <c r="G54" i="4"/>
  <c r="F54" i="4"/>
  <c r="E54" i="4"/>
  <c r="D54" i="4"/>
  <c r="C54" i="4"/>
  <c r="H53" i="4"/>
  <c r="G53" i="4"/>
  <c r="F53" i="4"/>
  <c r="E53" i="4"/>
  <c r="D53" i="4"/>
  <c r="C53" i="4"/>
  <c r="H52" i="4"/>
  <c r="G52" i="4"/>
  <c r="F52" i="4"/>
  <c r="E52" i="4"/>
  <c r="D52" i="4"/>
  <c r="C52" i="4"/>
  <c r="H51" i="4"/>
  <c r="G51" i="4"/>
  <c r="F51" i="4"/>
  <c r="E51" i="4"/>
  <c r="D51" i="4"/>
  <c r="C51" i="4"/>
  <c r="H50" i="4"/>
  <c r="G50" i="4"/>
  <c r="F50" i="4"/>
  <c r="E50" i="4"/>
  <c r="D50" i="4"/>
  <c r="C50" i="4"/>
  <c r="H49" i="4"/>
  <c r="G49" i="4"/>
  <c r="F49" i="4"/>
  <c r="E49" i="4"/>
  <c r="D49" i="4"/>
  <c r="C49" i="4"/>
  <c r="H48" i="4"/>
  <c r="G48" i="4"/>
  <c r="F48" i="4"/>
  <c r="E48" i="4"/>
  <c r="D48" i="4"/>
  <c r="C48" i="4"/>
  <c r="H47" i="4"/>
  <c r="G47" i="4"/>
  <c r="F47" i="4"/>
  <c r="E47" i="4"/>
  <c r="D47" i="4"/>
  <c r="C47" i="4"/>
  <c r="H46" i="4"/>
  <c r="G46" i="4"/>
  <c r="F46" i="4"/>
  <c r="E46" i="4"/>
  <c r="D46" i="4"/>
  <c r="C46" i="4"/>
  <c r="H45" i="4"/>
  <c r="G45" i="4"/>
  <c r="F45" i="4"/>
  <c r="E45" i="4"/>
  <c r="D45" i="4"/>
  <c r="C45" i="4"/>
  <c r="H44" i="4"/>
  <c r="G44" i="4"/>
  <c r="F44" i="4"/>
  <c r="E44" i="4"/>
  <c r="D44" i="4"/>
  <c r="C44" i="4"/>
  <c r="H43" i="4"/>
  <c r="G43" i="4"/>
  <c r="F43" i="4"/>
  <c r="E43" i="4"/>
  <c r="D43" i="4"/>
  <c r="C43" i="4"/>
  <c r="H42" i="4"/>
  <c r="G42" i="4"/>
  <c r="F42" i="4"/>
  <c r="E42" i="4"/>
  <c r="D42" i="4"/>
  <c r="C42" i="4"/>
  <c r="H41" i="4"/>
  <c r="G41" i="4"/>
  <c r="F41" i="4"/>
  <c r="E41" i="4"/>
  <c r="D41" i="4"/>
  <c r="C41" i="4"/>
  <c r="H40" i="4"/>
  <c r="G40" i="4"/>
  <c r="F40" i="4"/>
  <c r="E40" i="4"/>
  <c r="D40" i="4"/>
  <c r="C40" i="4"/>
  <c r="H39" i="4"/>
  <c r="G39" i="4"/>
  <c r="F39" i="4"/>
  <c r="E39" i="4"/>
  <c r="D39" i="4"/>
  <c r="C39" i="4"/>
  <c r="H38" i="4"/>
  <c r="G38" i="4"/>
  <c r="F38" i="4"/>
  <c r="E38" i="4"/>
  <c r="D38" i="4"/>
  <c r="C38" i="4"/>
  <c r="H37" i="4"/>
  <c r="G37" i="4"/>
  <c r="F37" i="4"/>
  <c r="E37" i="4"/>
  <c r="D37" i="4"/>
  <c r="C37" i="4"/>
  <c r="H36" i="4"/>
  <c r="G36" i="4"/>
  <c r="F36" i="4"/>
  <c r="E36" i="4"/>
  <c r="D36" i="4"/>
  <c r="C36" i="4"/>
  <c r="H35" i="4"/>
  <c r="G35" i="4"/>
  <c r="F35" i="4"/>
  <c r="E35" i="4"/>
  <c r="D35" i="4"/>
  <c r="C35" i="4"/>
  <c r="H34" i="4"/>
  <c r="G34" i="4"/>
  <c r="F34" i="4"/>
  <c r="E34" i="4"/>
  <c r="D34" i="4"/>
  <c r="C34" i="4"/>
  <c r="H33" i="4"/>
  <c r="G33" i="4"/>
  <c r="F33" i="4"/>
  <c r="E33" i="4"/>
  <c r="D33" i="4"/>
  <c r="C33" i="4"/>
  <c r="H32" i="4"/>
  <c r="G32" i="4"/>
  <c r="F32" i="4"/>
  <c r="E32" i="4"/>
  <c r="D32" i="4"/>
  <c r="C32" i="4"/>
  <c r="H31" i="4"/>
  <c r="G31" i="4"/>
  <c r="F31" i="4"/>
  <c r="E31" i="4"/>
  <c r="D31" i="4"/>
  <c r="C31" i="4"/>
  <c r="H30" i="4"/>
  <c r="G30" i="4"/>
  <c r="F30" i="4"/>
  <c r="E30" i="4"/>
  <c r="D30" i="4"/>
  <c r="C30" i="4"/>
  <c r="H29" i="4"/>
  <c r="G29" i="4"/>
  <c r="F29" i="4"/>
  <c r="E29" i="4"/>
  <c r="D29" i="4"/>
  <c r="C29" i="4"/>
  <c r="H28" i="4"/>
  <c r="G28" i="4"/>
  <c r="F28" i="4"/>
  <c r="E28" i="4"/>
  <c r="D28" i="4"/>
  <c r="C28" i="4"/>
  <c r="H27" i="4"/>
  <c r="G27" i="4"/>
  <c r="F27" i="4"/>
  <c r="E27" i="4"/>
  <c r="D27" i="4"/>
  <c r="C27" i="4"/>
  <c r="H26" i="4"/>
  <c r="G26" i="4"/>
  <c r="F26" i="4"/>
  <c r="E26" i="4"/>
  <c r="D26" i="4"/>
  <c r="C26" i="4"/>
  <c r="H25" i="4"/>
  <c r="G25" i="4"/>
  <c r="F25" i="4"/>
  <c r="E25" i="4"/>
  <c r="D25" i="4"/>
  <c r="C25" i="4"/>
  <c r="H24" i="4"/>
  <c r="G24" i="4"/>
  <c r="F24" i="4"/>
  <c r="E24" i="4"/>
  <c r="D24" i="4"/>
  <c r="C24" i="4"/>
  <c r="H23" i="4"/>
  <c r="G23" i="4"/>
  <c r="F23" i="4"/>
  <c r="E23" i="4"/>
  <c r="D23" i="4"/>
  <c r="C23" i="4"/>
  <c r="H22" i="4"/>
  <c r="G22" i="4"/>
  <c r="F22" i="4"/>
  <c r="E22" i="4"/>
  <c r="D22" i="4"/>
  <c r="C22" i="4"/>
  <c r="H21" i="4"/>
  <c r="G21" i="4"/>
  <c r="F21" i="4"/>
  <c r="E21" i="4"/>
  <c r="D21" i="4"/>
  <c r="C21" i="4"/>
  <c r="H20" i="4"/>
  <c r="G20" i="4"/>
  <c r="F20" i="4"/>
  <c r="E20" i="4"/>
  <c r="D20" i="4"/>
  <c r="C20" i="4"/>
  <c r="H19" i="4"/>
  <c r="G19" i="4"/>
  <c r="F19" i="4"/>
  <c r="E19" i="4"/>
  <c r="D19" i="4"/>
  <c r="C19" i="4"/>
  <c r="H18" i="4"/>
  <c r="G18" i="4"/>
  <c r="F18" i="4"/>
  <c r="E18" i="4"/>
  <c r="D18" i="4"/>
  <c r="C18" i="4"/>
  <c r="H17" i="4"/>
  <c r="G17" i="4"/>
  <c r="F17" i="4"/>
  <c r="E17" i="4"/>
  <c r="D17" i="4"/>
  <c r="C17" i="4"/>
  <c r="H16" i="4"/>
  <c r="G16" i="4"/>
  <c r="F16" i="4"/>
  <c r="E16" i="4"/>
  <c r="D16" i="4"/>
  <c r="C16" i="4"/>
  <c r="H15" i="4"/>
  <c r="G15" i="4"/>
  <c r="F15" i="4"/>
  <c r="E15" i="4"/>
  <c r="D15" i="4"/>
  <c r="C15" i="4"/>
  <c r="H14" i="4"/>
  <c r="G14" i="4"/>
  <c r="F14" i="4"/>
  <c r="E14" i="4"/>
  <c r="D14" i="4"/>
  <c r="C14" i="4"/>
  <c r="H13" i="4"/>
  <c r="G13" i="4"/>
  <c r="F13" i="4"/>
  <c r="E13" i="4"/>
  <c r="D13" i="4"/>
  <c r="C13" i="4"/>
  <c r="H12" i="4"/>
  <c r="G12" i="4"/>
  <c r="F12" i="4"/>
  <c r="E12" i="4"/>
  <c r="D12" i="4"/>
  <c r="C12" i="4"/>
  <c r="H11" i="4"/>
  <c r="G11" i="4"/>
  <c r="F11" i="4"/>
  <c r="E11" i="4"/>
  <c r="D11" i="4"/>
  <c r="C11" i="4"/>
  <c r="H10" i="4"/>
  <c r="G10" i="4"/>
  <c r="F10" i="4"/>
  <c r="E10" i="4"/>
  <c r="D10" i="4"/>
  <c r="C10" i="4"/>
  <c r="H9" i="4"/>
  <c r="G9" i="4"/>
  <c r="F9" i="4"/>
  <c r="E9" i="4"/>
  <c r="D9" i="4"/>
  <c r="C9" i="4"/>
  <c r="H8" i="4"/>
  <c r="G8" i="4"/>
  <c r="F8" i="4"/>
  <c r="E8" i="4"/>
  <c r="D8" i="4"/>
  <c r="C8" i="4"/>
  <c r="H7" i="4"/>
  <c r="G7" i="4"/>
  <c r="F7" i="4"/>
  <c r="E7" i="4"/>
  <c r="D7" i="4"/>
  <c r="C7" i="4"/>
  <c r="H6" i="4"/>
  <c r="G6" i="4"/>
  <c r="F6" i="4"/>
  <c r="E6" i="4"/>
  <c r="D6" i="4"/>
  <c r="C6" i="4"/>
  <c r="H5" i="4"/>
  <c r="G5" i="4"/>
  <c r="F5" i="4"/>
  <c r="E5" i="4"/>
  <c r="D5" i="4"/>
  <c r="C5" i="4"/>
  <c r="H4" i="4"/>
  <c r="G4" i="4"/>
  <c r="F4" i="4"/>
  <c r="E4" i="4"/>
  <c r="D4" i="4"/>
  <c r="C4" i="4"/>
  <c r="H3" i="4"/>
  <c r="G3" i="4"/>
  <c r="F3" i="4"/>
  <c r="E3" i="4"/>
  <c r="D3" i="4"/>
  <c r="C3" i="4"/>
  <c r="H2" i="4"/>
  <c r="G2" i="4"/>
  <c r="F2" i="4"/>
  <c r="E2" i="4"/>
  <c r="D2" i="4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D1891" i="4" l="1"/>
  <c r="D12" i="3" s="1"/>
  <c r="D1889" i="4"/>
  <c r="D1887" i="4"/>
  <c r="D8" i="3" s="1"/>
  <c r="D1886" i="4"/>
  <c r="D1888" i="4"/>
  <c r="D9" i="3" s="1"/>
  <c r="D1890" i="4"/>
  <c r="C6" i="2"/>
  <c r="G15" i="1" s="1"/>
  <c r="C7" i="2"/>
  <c r="G162" i="1" s="1"/>
  <c r="C8" i="2"/>
  <c r="G37" i="1" s="1"/>
  <c r="C9" i="2"/>
  <c r="G946" i="1" s="1"/>
  <c r="C10" i="2"/>
  <c r="G78" i="1" s="1"/>
  <c r="C11" i="2"/>
  <c r="G327" i="1" s="1"/>
  <c r="C12" i="2"/>
  <c r="G286" i="1" s="1"/>
  <c r="C13" i="2"/>
  <c r="G315" i="1" s="1"/>
  <c r="C14" i="2"/>
  <c r="G361" i="1" s="1"/>
  <c r="C15" i="2"/>
  <c r="G395" i="1" s="1"/>
  <c r="C16" i="2"/>
  <c r="G409" i="1" s="1"/>
  <c r="C17" i="2"/>
  <c r="G794" i="1" s="1"/>
  <c r="C18" i="2"/>
  <c r="G1604" i="1" s="1"/>
  <c r="C19" i="2"/>
  <c r="G586" i="1" s="1"/>
  <c r="C20" i="2"/>
  <c r="G730" i="1" s="1"/>
  <c r="C21" i="2"/>
  <c r="G749" i="1" s="1"/>
  <c r="C22" i="2"/>
  <c r="C23" i="2"/>
  <c r="G811" i="1" s="1"/>
  <c r="C24" i="2"/>
  <c r="G822" i="1" s="1"/>
  <c r="C26" i="2"/>
  <c r="G1417" i="1" s="1"/>
  <c r="C27" i="2"/>
  <c r="G995" i="1" s="1"/>
  <c r="C28" i="2"/>
  <c r="G1002" i="1" s="1"/>
  <c r="C29" i="2"/>
  <c r="C30" i="2"/>
  <c r="G1143" i="1" s="1"/>
  <c r="C31" i="2"/>
  <c r="G1169" i="1" s="1"/>
  <c r="C32" i="2"/>
  <c r="G1173" i="1" s="1"/>
  <c r="C33" i="2"/>
  <c r="G1224" i="1" s="1"/>
  <c r="C34" i="2"/>
  <c r="G1222" i="1" s="1"/>
  <c r="C35" i="2"/>
  <c r="G1237" i="1" s="1"/>
  <c r="C36" i="2"/>
  <c r="G1340" i="1" s="1"/>
  <c r="C37" i="2"/>
  <c r="G1387" i="1" s="1"/>
  <c r="C38" i="2"/>
  <c r="G1547" i="1" s="1"/>
  <c r="C39" i="2"/>
  <c r="G1598" i="1" s="1"/>
  <c r="C40" i="2"/>
  <c r="G1657" i="1" s="1"/>
  <c r="C41" i="2"/>
  <c r="G1725" i="1" s="1"/>
  <c r="C42" i="2"/>
  <c r="G1863" i="1" s="1"/>
  <c r="C5" i="2"/>
  <c r="G207" i="1" s="1"/>
  <c r="G6" i="1"/>
  <c r="G7" i="1"/>
  <c r="G8" i="1"/>
  <c r="G9" i="1"/>
  <c r="G10" i="1"/>
  <c r="G11" i="1"/>
  <c r="G13" i="1"/>
  <c r="G14" i="1"/>
  <c r="G17" i="1"/>
  <c r="G19" i="1"/>
  <c r="G20" i="1"/>
  <c r="G21" i="1"/>
  <c r="G22" i="1"/>
  <c r="G23" i="1"/>
  <c r="G25" i="1"/>
  <c r="G26" i="1"/>
  <c r="G27" i="1"/>
  <c r="G29" i="1"/>
  <c r="G30" i="1"/>
  <c r="G31" i="1"/>
  <c r="G35" i="1"/>
  <c r="G38" i="1"/>
  <c r="G40" i="1"/>
  <c r="G41" i="1"/>
  <c r="G42" i="1"/>
  <c r="G45" i="1"/>
  <c r="G47" i="1"/>
  <c r="G48" i="1"/>
  <c r="G51" i="1"/>
  <c r="G53" i="1"/>
  <c r="G54" i="1"/>
  <c r="G57" i="1"/>
  <c r="G58" i="1"/>
  <c r="G59" i="1"/>
  <c r="G62" i="1"/>
  <c r="G63" i="1"/>
  <c r="G64" i="1"/>
  <c r="G66" i="1"/>
  <c r="G68" i="1"/>
  <c r="G71" i="1"/>
  <c r="G72" i="1"/>
  <c r="G73" i="1"/>
  <c r="G74" i="1"/>
  <c r="G75" i="1"/>
  <c r="G77" i="1"/>
  <c r="G79" i="1"/>
  <c r="G80" i="1"/>
  <c r="G82" i="1"/>
  <c r="G83" i="1"/>
  <c r="G84" i="1"/>
  <c r="G86" i="1"/>
  <c r="G87" i="1"/>
  <c r="G89" i="1"/>
  <c r="G90" i="1"/>
  <c r="G91" i="1"/>
  <c r="G92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2" i="1"/>
  <c r="G124" i="1"/>
  <c r="G125" i="1"/>
  <c r="G127" i="1"/>
  <c r="G128" i="1"/>
  <c r="G129" i="1"/>
  <c r="G130" i="1"/>
  <c r="G131" i="1"/>
  <c r="G132" i="1"/>
  <c r="G134" i="1"/>
  <c r="G135" i="1"/>
  <c r="G137" i="1"/>
  <c r="G141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3" i="1"/>
  <c r="G164" i="1"/>
  <c r="G165" i="1"/>
  <c r="G166" i="1"/>
  <c r="G169" i="1"/>
  <c r="G170" i="1"/>
  <c r="G171" i="1"/>
  <c r="G175" i="1"/>
  <c r="G176" i="1"/>
  <c r="G178" i="1"/>
  <c r="G179" i="1"/>
  <c r="G182" i="1"/>
  <c r="G183" i="1"/>
  <c r="G184" i="1"/>
  <c r="G185" i="1"/>
  <c r="G186" i="1"/>
  <c r="G187" i="1"/>
  <c r="G188" i="1"/>
  <c r="G190" i="1"/>
  <c r="G191" i="1"/>
  <c r="G193" i="1"/>
  <c r="G194" i="1"/>
  <c r="G195" i="1"/>
  <c r="G196" i="1"/>
  <c r="G197" i="1"/>
  <c r="G199" i="1"/>
  <c r="G200" i="1"/>
  <c r="G203" i="1"/>
  <c r="G204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2" i="1"/>
  <c r="G223" i="1"/>
  <c r="G225" i="1"/>
  <c r="G226" i="1"/>
  <c r="G230" i="1"/>
  <c r="G231" i="1"/>
  <c r="G232" i="1"/>
  <c r="G233" i="1"/>
  <c r="G235" i="1"/>
  <c r="G236" i="1"/>
  <c r="G240" i="1"/>
  <c r="G241" i="1"/>
  <c r="G242" i="1"/>
  <c r="G243" i="1"/>
  <c r="G244" i="1"/>
  <c r="G246" i="1"/>
  <c r="G247" i="1"/>
  <c r="G248" i="1"/>
  <c r="G249" i="1"/>
  <c r="G250" i="1"/>
  <c r="G251" i="1"/>
  <c r="G252" i="1"/>
  <c r="G253" i="1"/>
  <c r="G254" i="1"/>
  <c r="G256" i="1"/>
  <c r="G258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6" i="1"/>
  <c r="G277" i="1"/>
  <c r="G278" i="1"/>
  <c r="G279" i="1"/>
  <c r="G280" i="1"/>
  <c r="G281" i="1"/>
  <c r="G282" i="1"/>
  <c r="G283" i="1"/>
  <c r="G284" i="1"/>
  <c r="G287" i="1"/>
  <c r="G288" i="1"/>
  <c r="G289" i="1"/>
  <c r="G291" i="1"/>
  <c r="G292" i="1"/>
  <c r="G294" i="1"/>
  <c r="G295" i="1"/>
  <c r="G297" i="1"/>
  <c r="G298" i="1"/>
  <c r="G299" i="1"/>
  <c r="G300" i="1"/>
  <c r="G301" i="1"/>
  <c r="G303" i="1"/>
  <c r="G305" i="1"/>
  <c r="G306" i="1"/>
  <c r="G307" i="1"/>
  <c r="G309" i="1"/>
  <c r="G311" i="1"/>
  <c r="G313" i="1"/>
  <c r="G316" i="1"/>
  <c r="G317" i="1"/>
  <c r="G318" i="1"/>
  <c r="G319" i="1"/>
  <c r="G321" i="1"/>
  <c r="G322" i="1"/>
  <c r="G323" i="1"/>
  <c r="G325" i="1"/>
  <c r="G326" i="1"/>
  <c r="G328" i="1"/>
  <c r="G329" i="1"/>
  <c r="G330" i="1"/>
  <c r="G331" i="1"/>
  <c r="G333" i="1"/>
  <c r="G334" i="1"/>
  <c r="G336" i="1"/>
  <c r="G337" i="1"/>
  <c r="G338" i="1"/>
  <c r="G340" i="1"/>
  <c r="G341" i="1"/>
  <c r="G342" i="1"/>
  <c r="G343" i="1"/>
  <c r="G344" i="1"/>
  <c r="G345" i="1"/>
  <c r="G346" i="1"/>
  <c r="G348" i="1"/>
  <c r="G349" i="1"/>
  <c r="G352" i="1"/>
  <c r="G353" i="1"/>
  <c r="G354" i="1"/>
  <c r="G356" i="1"/>
  <c r="G357" i="1"/>
  <c r="G358" i="1"/>
  <c r="G359" i="1"/>
  <c r="G360" i="1"/>
  <c r="G362" i="1"/>
  <c r="G364" i="1"/>
  <c r="G365" i="1"/>
  <c r="G366" i="1"/>
  <c r="G367" i="1"/>
  <c r="G368" i="1"/>
  <c r="G370" i="1"/>
  <c r="G371" i="1"/>
  <c r="G372" i="1"/>
  <c r="G378" i="1"/>
  <c r="G380" i="1"/>
  <c r="G381" i="1"/>
  <c r="G382" i="1"/>
  <c r="G385" i="1"/>
  <c r="G386" i="1"/>
  <c r="G387" i="1"/>
  <c r="G388" i="1"/>
  <c r="G389" i="1"/>
  <c r="G391" i="1"/>
  <c r="G392" i="1"/>
  <c r="G393" i="1"/>
  <c r="G394" i="1"/>
  <c r="G396" i="1"/>
  <c r="G397" i="1"/>
  <c r="G398" i="1"/>
  <c r="G399" i="1"/>
  <c r="G401" i="1"/>
  <c r="G402" i="1"/>
  <c r="G405" i="1"/>
  <c r="G407" i="1"/>
  <c r="G408" i="1"/>
  <c r="G410" i="1"/>
  <c r="G411" i="1"/>
  <c r="G412" i="1"/>
  <c r="G413" i="1"/>
  <c r="G414" i="1"/>
  <c r="G415" i="1"/>
  <c r="G418" i="1"/>
  <c r="G419" i="1"/>
  <c r="G420" i="1"/>
  <c r="G421" i="1"/>
  <c r="G422" i="1"/>
  <c r="G425" i="1"/>
  <c r="G426" i="1"/>
  <c r="G427" i="1"/>
  <c r="G428" i="1"/>
  <c r="G429" i="1"/>
  <c r="G431" i="1"/>
  <c r="G432" i="1"/>
  <c r="G433" i="1"/>
  <c r="G434" i="1"/>
  <c r="G435" i="1"/>
  <c r="G436" i="1"/>
  <c r="G437" i="1"/>
  <c r="G441" i="1"/>
  <c r="G444" i="1"/>
  <c r="G445" i="1"/>
  <c r="G446" i="1"/>
  <c r="G448" i="1"/>
  <c r="G450" i="1"/>
  <c r="G452" i="1"/>
  <c r="G453" i="1"/>
  <c r="G455" i="1"/>
  <c r="G458" i="1"/>
  <c r="G459" i="1"/>
  <c r="G460" i="1"/>
  <c r="G462" i="1"/>
  <c r="G464" i="1"/>
  <c r="G467" i="1"/>
  <c r="G468" i="1"/>
  <c r="G469" i="1"/>
  <c r="G471" i="1"/>
  <c r="G472" i="1"/>
  <c r="G474" i="1"/>
  <c r="G475" i="1"/>
  <c r="G476" i="1"/>
  <c r="G477" i="1"/>
  <c r="G478" i="1"/>
  <c r="G479" i="1"/>
  <c r="G482" i="1"/>
  <c r="G483" i="1"/>
  <c r="G485" i="1"/>
  <c r="G486" i="1"/>
  <c r="G487" i="1"/>
  <c r="G490" i="1"/>
  <c r="G491" i="1"/>
  <c r="G493" i="1"/>
  <c r="G497" i="1"/>
  <c r="G499" i="1"/>
  <c r="G500" i="1"/>
  <c r="G501" i="1"/>
  <c r="G504" i="1"/>
  <c r="G506" i="1"/>
  <c r="G507" i="1"/>
  <c r="G510" i="1"/>
  <c r="G511" i="1"/>
  <c r="G512" i="1"/>
  <c r="G513" i="1"/>
  <c r="G514" i="1"/>
  <c r="G515" i="1"/>
  <c r="G516" i="1"/>
  <c r="G517" i="1"/>
  <c r="G518" i="1"/>
  <c r="G519" i="1"/>
  <c r="G520" i="1"/>
  <c r="G522" i="1"/>
  <c r="G525" i="1"/>
  <c r="G526" i="1"/>
  <c r="G528" i="1"/>
  <c r="G530" i="1"/>
  <c r="G531" i="1"/>
  <c r="G532" i="1"/>
  <c r="G534" i="1"/>
  <c r="G535" i="1"/>
  <c r="G539" i="1"/>
  <c r="G540" i="1"/>
  <c r="G541" i="1"/>
  <c r="G543" i="1"/>
  <c r="G544" i="1"/>
  <c r="G545" i="1"/>
  <c r="G546" i="1"/>
  <c r="G547" i="1"/>
  <c r="G548" i="1"/>
  <c r="G551" i="1"/>
  <c r="G552" i="1"/>
  <c r="G554" i="1"/>
  <c r="G555" i="1"/>
  <c r="G556" i="1"/>
  <c r="G557" i="1"/>
  <c r="G558" i="1"/>
  <c r="G559" i="1"/>
  <c r="G561" i="1"/>
  <c r="G562" i="1"/>
  <c r="G564" i="1"/>
  <c r="G565" i="1"/>
  <c r="G566" i="1"/>
  <c r="G569" i="1"/>
  <c r="G570" i="1"/>
  <c r="G572" i="1"/>
  <c r="G573" i="1"/>
  <c r="G575" i="1"/>
  <c r="G576" i="1"/>
  <c r="G577" i="1"/>
  <c r="G579" i="1"/>
  <c r="G580" i="1"/>
  <c r="G582" i="1"/>
  <c r="G583" i="1"/>
  <c r="G584" i="1"/>
  <c r="G585" i="1"/>
  <c r="G587" i="1"/>
  <c r="G589" i="1"/>
  <c r="G590" i="1"/>
  <c r="G592" i="1"/>
  <c r="G593" i="1"/>
  <c r="G594" i="1"/>
  <c r="G595" i="1"/>
  <c r="G597" i="1"/>
  <c r="G598" i="1"/>
  <c r="G599" i="1"/>
  <c r="G600" i="1"/>
  <c r="G603" i="1"/>
  <c r="G605" i="1"/>
  <c r="G606" i="1"/>
  <c r="G609" i="1"/>
  <c r="G610" i="1"/>
  <c r="G613" i="1"/>
  <c r="G615" i="1"/>
  <c r="G616" i="1"/>
  <c r="G618" i="1"/>
  <c r="G619" i="1"/>
  <c r="G620" i="1"/>
  <c r="G622" i="1"/>
  <c r="G623" i="1"/>
  <c r="G625" i="1"/>
  <c r="G628" i="1"/>
  <c r="G634" i="1"/>
  <c r="G638" i="1"/>
  <c r="G639" i="1"/>
  <c r="G644" i="1"/>
  <c r="G645" i="1"/>
  <c r="G647" i="1"/>
  <c r="G648" i="1"/>
  <c r="G652" i="1"/>
  <c r="G653" i="1"/>
  <c r="G657" i="1"/>
  <c r="G660" i="1"/>
  <c r="G661" i="1"/>
  <c r="G662" i="1"/>
  <c r="G663" i="1"/>
  <c r="G664" i="1"/>
  <c r="G665" i="1"/>
  <c r="G667" i="1"/>
  <c r="G673" i="1"/>
  <c r="G676" i="1"/>
  <c r="G679" i="1"/>
  <c r="G680" i="1"/>
  <c r="G683" i="1"/>
  <c r="G685" i="1"/>
  <c r="G694" i="1"/>
  <c r="G697" i="1"/>
  <c r="G704" i="1"/>
  <c r="G705" i="1"/>
  <c r="G712" i="1"/>
  <c r="G715" i="1"/>
  <c r="G717" i="1"/>
  <c r="G721" i="1"/>
  <c r="G724" i="1"/>
  <c r="G727" i="1"/>
  <c r="G728" i="1"/>
  <c r="G732" i="1"/>
  <c r="G734" i="1"/>
  <c r="G735" i="1"/>
  <c r="G739" i="1"/>
  <c r="G740" i="1"/>
  <c r="G742" i="1"/>
  <c r="G743" i="1"/>
  <c r="G746" i="1"/>
  <c r="G747" i="1"/>
  <c r="G752" i="1"/>
  <c r="G753" i="1"/>
  <c r="G754" i="1"/>
  <c r="G755" i="1"/>
  <c r="G757" i="1"/>
  <c r="G758" i="1"/>
  <c r="G762" i="1"/>
  <c r="G764" i="1"/>
  <c r="G766" i="1"/>
  <c r="G767" i="1"/>
  <c r="G774" i="1"/>
  <c r="G776" i="1"/>
  <c r="G779" i="1"/>
  <c r="G781" i="1"/>
  <c r="G785" i="1"/>
  <c r="G791" i="1"/>
  <c r="G793" i="1"/>
  <c r="G796" i="1"/>
  <c r="G798" i="1"/>
  <c r="G800" i="1"/>
  <c r="G801" i="1"/>
  <c r="G802" i="1"/>
  <c r="G805" i="1"/>
  <c r="G810" i="1"/>
  <c r="G813" i="1"/>
  <c r="G814" i="1"/>
  <c r="G816" i="1"/>
  <c r="G818" i="1"/>
  <c r="G820" i="1"/>
  <c r="G827" i="1"/>
  <c r="G829" i="1"/>
  <c r="G830" i="1"/>
  <c r="G831" i="1"/>
  <c r="G835" i="1"/>
  <c r="G841" i="1"/>
  <c r="G843" i="1"/>
  <c r="G844" i="1"/>
  <c r="G845" i="1"/>
  <c r="G846" i="1"/>
  <c r="G847" i="1"/>
  <c r="G849" i="1"/>
  <c r="G850" i="1"/>
  <c r="G851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70" i="1"/>
  <c r="G874" i="1"/>
  <c r="G875" i="1"/>
  <c r="G877" i="1"/>
  <c r="G879" i="1"/>
  <c r="G880" i="1"/>
  <c r="G889" i="1"/>
  <c r="G891" i="1"/>
  <c r="G892" i="1"/>
  <c r="G894" i="1"/>
  <c r="G896" i="1"/>
  <c r="G900" i="1"/>
  <c r="G903" i="1"/>
  <c r="G912" i="1"/>
  <c r="G915" i="1"/>
  <c r="G916" i="1"/>
  <c r="G918" i="1"/>
  <c r="G920" i="1"/>
  <c r="G923" i="1"/>
  <c r="G924" i="1"/>
  <c r="G925" i="1"/>
  <c r="G926" i="1"/>
  <c r="G927" i="1"/>
  <c r="G929" i="1"/>
  <c r="G933" i="1"/>
  <c r="G935" i="1"/>
  <c r="G936" i="1"/>
  <c r="G937" i="1"/>
  <c r="G941" i="1"/>
  <c r="G942" i="1"/>
  <c r="G943" i="1"/>
  <c r="G945" i="1"/>
  <c r="G949" i="1"/>
  <c r="G952" i="1"/>
  <c r="G954" i="1"/>
  <c r="G957" i="1"/>
  <c r="G963" i="1"/>
  <c r="G966" i="1"/>
  <c r="G969" i="1"/>
  <c r="G972" i="1"/>
  <c r="G973" i="1"/>
  <c r="G978" i="1"/>
  <c r="G987" i="1"/>
  <c r="G992" i="1"/>
  <c r="G997" i="1"/>
  <c r="G1000" i="1"/>
  <c r="G1001" i="1"/>
  <c r="G1005" i="1"/>
  <c r="G1008" i="1"/>
  <c r="G1010" i="1"/>
  <c r="G1013" i="1"/>
  <c r="G1017" i="1"/>
  <c r="G1018" i="1"/>
  <c r="G1019" i="1"/>
  <c r="G1023" i="1"/>
  <c r="G1025" i="1"/>
  <c r="G1030" i="1"/>
  <c r="G1031" i="1"/>
  <c r="G1032" i="1"/>
  <c r="G1038" i="1"/>
  <c r="G1044" i="1"/>
  <c r="G1047" i="1"/>
  <c r="G1050" i="1"/>
  <c r="G1053" i="1"/>
  <c r="G1056" i="1"/>
  <c r="G1059" i="1"/>
  <c r="G1067" i="1"/>
  <c r="G1073" i="1"/>
  <c r="G1084" i="1"/>
  <c r="G1097" i="1"/>
  <c r="G1099" i="1"/>
  <c r="G1106" i="1"/>
  <c r="G1116" i="1"/>
  <c r="G1118" i="1"/>
  <c r="G1122" i="1"/>
  <c r="G1123" i="1"/>
  <c r="G1129" i="1"/>
  <c r="G1130" i="1"/>
  <c r="G1133" i="1"/>
  <c r="G1137" i="1"/>
  <c r="G1138" i="1"/>
  <c r="G1140" i="1"/>
  <c r="G1141" i="1"/>
  <c r="G1142" i="1"/>
  <c r="G1145" i="1"/>
  <c r="G1146" i="1"/>
  <c r="G1147" i="1"/>
  <c r="G1151" i="1"/>
  <c r="G1157" i="1"/>
  <c r="G1160" i="1"/>
  <c r="G1162" i="1"/>
  <c r="G1163" i="1"/>
  <c r="G1164" i="1"/>
  <c r="G1165" i="1"/>
  <c r="G1168" i="1"/>
  <c r="G1170" i="1"/>
  <c r="G1171" i="1"/>
  <c r="G1175" i="1"/>
  <c r="G1176" i="1"/>
  <c r="G1177" i="1"/>
  <c r="G1181" i="1"/>
  <c r="G1186" i="1"/>
  <c r="G1188" i="1"/>
  <c r="G1189" i="1"/>
  <c r="G1192" i="1"/>
  <c r="G1195" i="1"/>
  <c r="G1196" i="1"/>
  <c r="G1197" i="1"/>
  <c r="G1198" i="1"/>
  <c r="G1199" i="1"/>
  <c r="G1203" i="1"/>
  <c r="G1204" i="1"/>
  <c r="G1205" i="1"/>
  <c r="G1206" i="1"/>
  <c r="G1208" i="1"/>
  <c r="G1212" i="1"/>
  <c r="G1221" i="1"/>
  <c r="G1225" i="1"/>
  <c r="G1226" i="1"/>
  <c r="G1227" i="1"/>
  <c r="G1230" i="1"/>
  <c r="G1231" i="1"/>
  <c r="G1233" i="1"/>
  <c r="G1235" i="1"/>
  <c r="G1239" i="1"/>
  <c r="G1242" i="1"/>
  <c r="G1243" i="1"/>
  <c r="G1244" i="1"/>
  <c r="G1246" i="1"/>
  <c r="G1247" i="1"/>
  <c r="G1248" i="1"/>
  <c r="G1250" i="1"/>
  <c r="G1251" i="1"/>
  <c r="G1252" i="1"/>
  <c r="G1255" i="1"/>
  <c r="G1257" i="1"/>
  <c r="G1258" i="1"/>
  <c r="G1261" i="1"/>
  <c r="G1262" i="1"/>
  <c r="G1263" i="1"/>
  <c r="G1266" i="1"/>
  <c r="G1267" i="1"/>
  <c r="G1268" i="1"/>
  <c r="G1269" i="1"/>
  <c r="G1270" i="1"/>
  <c r="G1271" i="1"/>
  <c r="G1275" i="1"/>
  <c r="G1276" i="1"/>
  <c r="G1278" i="1"/>
  <c r="G1283" i="1"/>
  <c r="G1289" i="1"/>
  <c r="G1290" i="1"/>
  <c r="G1297" i="1"/>
  <c r="G1298" i="1"/>
  <c r="G1299" i="1"/>
  <c r="G1300" i="1"/>
  <c r="G1308" i="1"/>
  <c r="G1309" i="1"/>
  <c r="G1315" i="1"/>
  <c r="G1316" i="1"/>
  <c r="G1318" i="1"/>
  <c r="G1319" i="1"/>
  <c r="G1322" i="1"/>
  <c r="G1324" i="1"/>
  <c r="G1327" i="1"/>
  <c r="G1329" i="1"/>
  <c r="G1331" i="1"/>
  <c r="G1333" i="1"/>
  <c r="G1336" i="1"/>
  <c r="G1337" i="1"/>
  <c r="G1341" i="1"/>
  <c r="G1343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1" i="1"/>
  <c r="G1363" i="1"/>
  <c r="G1364" i="1"/>
  <c r="G1365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4" i="1"/>
  <c r="G1385" i="1"/>
  <c r="G1386" i="1"/>
  <c r="G1388" i="1"/>
  <c r="G1389" i="1"/>
  <c r="G1390" i="1"/>
  <c r="G1391" i="1"/>
  <c r="G1392" i="1"/>
  <c r="G1393" i="1"/>
  <c r="G1394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9" i="1"/>
  <c r="G1410" i="1"/>
  <c r="G1411" i="1"/>
  <c r="G1414" i="1"/>
  <c r="G1415" i="1"/>
  <c r="G1416" i="1"/>
  <c r="G1418" i="1"/>
  <c r="G1420" i="1"/>
  <c r="G1424" i="1"/>
  <c r="G1426" i="1"/>
  <c r="G1429" i="1"/>
  <c r="G1430" i="1"/>
  <c r="G1442" i="1"/>
  <c r="G1450" i="1"/>
  <c r="G1451" i="1"/>
  <c r="G1452" i="1"/>
  <c r="G1453" i="1"/>
  <c r="G1454" i="1"/>
  <c r="G1455" i="1"/>
  <c r="G1457" i="1"/>
  <c r="G1458" i="1"/>
  <c r="G1459" i="1"/>
  <c r="G1461" i="1"/>
  <c r="G1464" i="1"/>
  <c r="G1465" i="1"/>
  <c r="G1467" i="1"/>
  <c r="G1468" i="1"/>
  <c r="G1470" i="1"/>
  <c r="G1472" i="1"/>
  <c r="G1473" i="1"/>
  <c r="G1475" i="1"/>
  <c r="G1476" i="1"/>
  <c r="G1477" i="1"/>
  <c r="G1481" i="1"/>
  <c r="G1482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2" i="1"/>
  <c r="G1503" i="1"/>
  <c r="G1504" i="1"/>
  <c r="G1507" i="1"/>
  <c r="G1513" i="1"/>
  <c r="G1514" i="1"/>
  <c r="G1516" i="1"/>
  <c r="G1517" i="1"/>
  <c r="G1522" i="1"/>
  <c r="G1524" i="1"/>
  <c r="G1525" i="1"/>
  <c r="G1526" i="1"/>
  <c r="G1528" i="1"/>
  <c r="G1529" i="1"/>
  <c r="G1532" i="1"/>
  <c r="G1534" i="1"/>
  <c r="G1535" i="1"/>
  <c r="G1536" i="1"/>
  <c r="G1537" i="1"/>
  <c r="G1538" i="1"/>
  <c r="G1540" i="1"/>
  <c r="G1542" i="1"/>
  <c r="G1543" i="1"/>
  <c r="G1546" i="1"/>
  <c r="G1548" i="1"/>
  <c r="G1550" i="1"/>
  <c r="G1556" i="1"/>
  <c r="G1558" i="1"/>
  <c r="G1560" i="1"/>
  <c r="G1561" i="1"/>
  <c r="G1563" i="1"/>
  <c r="G1567" i="1"/>
  <c r="G1568" i="1"/>
  <c r="G1569" i="1"/>
  <c r="G1570" i="1"/>
  <c r="G1571" i="1"/>
  <c r="G1572" i="1"/>
  <c r="G1576" i="1"/>
  <c r="G1577" i="1"/>
  <c r="G1579" i="1"/>
  <c r="G1580" i="1"/>
  <c r="G1582" i="1"/>
  <c r="G1583" i="1"/>
  <c r="G1584" i="1"/>
  <c r="G1585" i="1"/>
  <c r="G1586" i="1"/>
  <c r="G1587" i="1"/>
  <c r="G1588" i="1"/>
  <c r="G1589" i="1"/>
  <c r="G1590" i="1"/>
  <c r="G1591" i="1"/>
  <c r="G1595" i="1"/>
  <c r="G1596" i="1"/>
  <c r="G1600" i="1"/>
  <c r="G1602" i="1"/>
  <c r="G1605" i="1"/>
  <c r="G1607" i="1"/>
  <c r="G1608" i="1"/>
  <c r="G1610" i="1"/>
  <c r="G1611" i="1"/>
  <c r="G1613" i="1"/>
  <c r="G1615" i="1"/>
  <c r="G1617" i="1"/>
  <c r="G1618" i="1"/>
  <c r="G1619" i="1"/>
  <c r="G1620" i="1"/>
  <c r="G1621" i="1"/>
  <c r="G1622" i="1"/>
  <c r="G1630" i="1"/>
  <c r="G1632" i="1"/>
  <c r="G1633" i="1"/>
  <c r="G1634" i="1"/>
  <c r="G1635" i="1"/>
  <c r="G1637" i="1"/>
  <c r="G1638" i="1"/>
  <c r="G1639" i="1"/>
  <c r="G1640" i="1"/>
  <c r="G1642" i="1"/>
  <c r="G1643" i="1"/>
  <c r="G1644" i="1"/>
  <c r="G1645" i="1"/>
  <c r="G1652" i="1"/>
  <c r="G1656" i="1"/>
  <c r="G1658" i="1"/>
  <c r="G1660" i="1"/>
  <c r="G1661" i="1"/>
  <c r="G1662" i="1"/>
  <c r="G1665" i="1"/>
  <c r="G1668" i="1"/>
  <c r="G1669" i="1"/>
  <c r="G1670" i="1"/>
  <c r="G1671" i="1"/>
  <c r="G1672" i="1"/>
  <c r="G1673" i="1"/>
  <c r="G1674" i="1"/>
  <c r="G1675" i="1"/>
  <c r="G1680" i="1"/>
  <c r="G1682" i="1"/>
  <c r="G1684" i="1"/>
  <c r="G1685" i="1"/>
  <c r="G1688" i="1"/>
  <c r="G1693" i="1"/>
  <c r="G1696" i="1"/>
  <c r="G1701" i="1"/>
  <c r="G1702" i="1"/>
  <c r="G1703" i="1"/>
  <c r="G1704" i="1"/>
  <c r="G1705" i="1"/>
  <c r="G1707" i="1"/>
  <c r="G1708" i="1"/>
  <c r="G1709" i="1"/>
  <c r="G1710" i="1"/>
  <c r="G1711" i="1"/>
  <c r="G1712" i="1"/>
  <c r="G1715" i="1"/>
  <c r="G1716" i="1"/>
  <c r="G1719" i="1"/>
  <c r="G1723" i="1"/>
  <c r="G1724" i="1"/>
  <c r="G1726" i="1"/>
  <c r="G1727" i="1"/>
  <c r="G1728" i="1"/>
  <c r="G1729" i="1"/>
  <c r="G1730" i="1"/>
  <c r="G1731" i="1"/>
  <c r="G1732" i="1"/>
  <c r="G1733" i="1"/>
  <c r="G1736" i="1"/>
  <c r="G1737" i="1"/>
  <c r="G1739" i="1"/>
  <c r="G1741" i="1"/>
  <c r="G1742" i="1"/>
  <c r="G1749" i="1"/>
  <c r="G1752" i="1"/>
  <c r="G1753" i="1"/>
  <c r="G1754" i="1"/>
  <c r="G1755" i="1"/>
  <c r="G1756" i="1"/>
  <c r="G1757" i="1"/>
  <c r="G1758" i="1"/>
  <c r="G1759" i="1"/>
  <c r="G1760" i="1"/>
  <c r="G1763" i="1"/>
  <c r="G1764" i="1"/>
  <c r="G1765" i="1"/>
  <c r="G1767" i="1"/>
  <c r="G1768" i="1"/>
  <c r="G1769" i="1"/>
  <c r="G1770" i="1"/>
  <c r="G1773" i="1"/>
  <c r="G1779" i="1"/>
  <c r="G1781" i="1"/>
  <c r="G1783" i="1"/>
  <c r="G1784" i="1"/>
  <c r="G1785" i="1"/>
  <c r="G1786" i="1"/>
  <c r="G1787" i="1"/>
  <c r="G1788" i="1"/>
  <c r="G1790" i="1"/>
  <c r="G1791" i="1"/>
  <c r="G1792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5" i="1"/>
  <c r="G1816" i="1"/>
  <c r="G1817" i="1"/>
  <c r="G1818" i="1"/>
  <c r="G1824" i="1"/>
  <c r="G1825" i="1"/>
  <c r="G1827" i="1"/>
  <c r="G1828" i="1"/>
  <c r="G1829" i="1"/>
  <c r="G1830" i="1"/>
  <c r="G1831" i="1"/>
  <c r="G1832" i="1"/>
  <c r="G1833" i="1"/>
  <c r="G1834" i="1"/>
  <c r="G1837" i="1"/>
  <c r="G1843" i="1"/>
  <c r="G1845" i="1"/>
  <c r="G1846" i="1"/>
  <c r="G1850" i="1"/>
  <c r="G1851" i="1"/>
  <c r="G1855" i="1"/>
  <c r="G1856" i="1"/>
  <c r="G1857" i="1"/>
  <c r="G1859" i="1"/>
  <c r="G1861" i="1"/>
  <c r="G1867" i="1"/>
  <c r="G1869" i="1"/>
  <c r="G1870" i="1"/>
  <c r="G1871" i="1"/>
  <c r="G1873" i="1"/>
  <c r="G1875" i="1"/>
  <c r="G1876" i="1"/>
  <c r="G1877" i="1"/>
  <c r="G1878" i="1"/>
  <c r="G1879" i="1"/>
  <c r="G1880" i="1"/>
  <c r="G1883" i="1"/>
  <c r="G1884" i="1"/>
  <c r="G1885" i="1"/>
  <c r="G1886" i="1"/>
  <c r="G1887" i="1"/>
  <c r="G1888" i="1"/>
  <c r="D1892" i="4" l="1"/>
  <c r="E1891" i="4" s="1"/>
  <c r="D11" i="3"/>
  <c r="D7" i="3"/>
  <c r="D10" i="3"/>
  <c r="G1649" i="1"/>
  <c r="G1305" i="1"/>
  <c r="G1115" i="1"/>
  <c r="G1521" i="1"/>
  <c r="G1213" i="1"/>
  <c r="G1185" i="1"/>
  <c r="G1167" i="1"/>
  <c r="G1882" i="1"/>
  <c r="G1692" i="1"/>
  <c r="G1323" i="1"/>
  <c r="G1307" i="1"/>
  <c r="G1272" i="1"/>
  <c r="G733" i="1"/>
  <c r="G713" i="1"/>
  <c r="G983" i="1"/>
  <c r="G955" i="1"/>
  <c r="G873" i="1"/>
  <c r="G347" i="1"/>
  <c r="G1549" i="1"/>
  <c r="G1479" i="1"/>
  <c r="G1383" i="1"/>
  <c r="G1219" i="1"/>
  <c r="G1128" i="1"/>
  <c r="G1020" i="1"/>
  <c r="G1014" i="1"/>
  <c r="G1006" i="1"/>
  <c r="G928" i="1"/>
  <c r="G649" i="1"/>
  <c r="G633" i="1"/>
  <c r="G465" i="1"/>
  <c r="G192" i="1"/>
  <c r="G65" i="1"/>
  <c r="G1844" i="1"/>
  <c r="G1776" i="1"/>
  <c r="G1677" i="1"/>
  <c r="G1655" i="1"/>
  <c r="G1648" i="1"/>
  <c r="G1510" i="1"/>
  <c r="G1456" i="1"/>
  <c r="G1432" i="1"/>
  <c r="G1342" i="1"/>
  <c r="G1325" i="1"/>
  <c r="G1294" i="1"/>
  <c r="G1288" i="1"/>
  <c r="G1079" i="1"/>
  <c r="G977" i="1"/>
  <c r="G944" i="1"/>
  <c r="G939" i="1"/>
  <c r="G914" i="1"/>
  <c r="G823" i="1"/>
  <c r="G783" i="1"/>
  <c r="G473" i="1"/>
  <c r="G463" i="1"/>
  <c r="G376" i="1"/>
  <c r="G355" i="1"/>
  <c r="G351" i="1"/>
  <c r="G332" i="1"/>
  <c r="G69" i="1"/>
  <c r="G52" i="1"/>
  <c r="G46" i="1"/>
  <c r="G1848" i="1"/>
  <c r="G1782" i="1"/>
  <c r="G1667" i="1"/>
  <c r="G1653" i="1"/>
  <c r="G1636" i="1"/>
  <c r="G1527" i="1"/>
  <c r="G1523" i="1"/>
  <c r="G1500" i="1"/>
  <c r="G1471" i="1"/>
  <c r="G1466" i="1"/>
  <c r="G1293" i="1"/>
  <c r="G1285" i="1"/>
  <c r="G1236" i="1"/>
  <c r="G711" i="1"/>
  <c r="G611" i="1"/>
  <c r="G588" i="1"/>
  <c r="G560" i="1"/>
  <c r="G443" i="1"/>
  <c r="G375" i="1"/>
  <c r="G302" i="1"/>
  <c r="G61" i="1"/>
  <c r="G56" i="1"/>
  <c r="G1317" i="1"/>
  <c r="G423" i="1"/>
  <c r="G308" i="1"/>
  <c r="G304" i="1"/>
  <c r="G239" i="1"/>
  <c r="G227" i="1"/>
  <c r="G140" i="1"/>
  <c r="G112" i="1"/>
  <c r="G12" i="1"/>
  <c r="G1858" i="1"/>
  <c r="G1789" i="1"/>
  <c r="G1766" i="1"/>
  <c r="G1761" i="1"/>
  <c r="G1735" i="1"/>
  <c r="G1691" i="1"/>
  <c r="G1631" i="1"/>
  <c r="G1609" i="1"/>
  <c r="G1574" i="1"/>
  <c r="G1339" i="1"/>
  <c r="G1295" i="1"/>
  <c r="G1215" i="1"/>
  <c r="G1144" i="1"/>
  <c r="G1121" i="1"/>
  <c r="G1107" i="1"/>
  <c r="G1086" i="1"/>
  <c r="G1037" i="1"/>
  <c r="G938" i="1"/>
  <c r="G934" i="1"/>
  <c r="G837" i="1"/>
  <c r="G819" i="1"/>
  <c r="G768" i="1"/>
  <c r="G553" i="1"/>
  <c r="G536" i="1"/>
  <c r="G496" i="1"/>
  <c r="G457" i="1"/>
  <c r="G400" i="1"/>
  <c r="G238" i="1"/>
  <c r="G189" i="1"/>
  <c r="G173" i="1"/>
  <c r="G168" i="1"/>
  <c r="G139" i="1"/>
  <c r="G123" i="1"/>
  <c r="G67" i="1"/>
  <c r="G32" i="1"/>
  <c r="G1101" i="1"/>
  <c r="G16" i="1"/>
  <c r="G1651" i="1"/>
  <c r="G1117" i="1"/>
  <c r="G1004" i="1"/>
  <c r="G43" i="1"/>
  <c r="G39" i="1"/>
  <c r="G1821" i="1"/>
  <c r="G1794" i="1"/>
  <c r="G1762" i="1"/>
  <c r="G1720" i="1"/>
  <c r="G1480" i="1"/>
  <c r="G1748" i="1"/>
  <c r="G1172" i="1"/>
  <c r="G1109" i="1"/>
  <c r="G310" i="1"/>
  <c r="G1035" i="1"/>
  <c r="G34" i="1"/>
  <c r="G1062" i="1"/>
  <c r="G1052" i="1"/>
  <c r="G1042" i="1"/>
  <c r="G406" i="1"/>
  <c r="G50" i="1"/>
  <c r="G1718" i="1"/>
  <c r="G1597" i="1"/>
  <c r="G1478" i="1"/>
  <c r="G1474" i="1"/>
  <c r="G221" i="1"/>
  <c r="G202" i="1"/>
  <c r="G36" i="1"/>
  <c r="G1826" i="1"/>
  <c r="G1743" i="1"/>
  <c r="G1706" i="1"/>
  <c r="G1695" i="1"/>
  <c r="G1689" i="1"/>
  <c r="G1683" i="1"/>
  <c r="G1679" i="1"/>
  <c r="G1663" i="1"/>
  <c r="G1641" i="1"/>
  <c r="G1626" i="1"/>
  <c r="G1575" i="1"/>
  <c r="G1565" i="1"/>
  <c r="G1531" i="1"/>
  <c r="G1444" i="1"/>
  <c r="G1366" i="1"/>
  <c r="G1330" i="1"/>
  <c r="G1303" i="1"/>
  <c r="G1273" i="1"/>
  <c r="G1264" i="1"/>
  <c r="G1260" i="1"/>
  <c r="G1216" i="1"/>
  <c r="G1178" i="1"/>
  <c r="G1174" i="1"/>
  <c r="G1154" i="1"/>
  <c r="G1132" i="1"/>
  <c r="G1125" i="1"/>
  <c r="G1112" i="1"/>
  <c r="G1104" i="1"/>
  <c r="G1087" i="1"/>
  <c r="G1075" i="1"/>
  <c r="G1051" i="1"/>
  <c r="G1045" i="1"/>
  <c r="G1041" i="1"/>
  <c r="G1033" i="1"/>
  <c r="G1028" i="1"/>
  <c r="G979" i="1"/>
  <c r="G921" i="1"/>
  <c r="G907" i="1"/>
  <c r="G887" i="1"/>
  <c r="G869" i="1"/>
  <c r="G840" i="1"/>
  <c r="G787" i="1"/>
  <c r="G780" i="1"/>
  <c r="G773" i="1"/>
  <c r="G750" i="1"/>
  <c r="G696" i="1"/>
  <c r="G523" i="1"/>
  <c r="G502" i="1"/>
  <c r="G484" i="1"/>
  <c r="G314" i="1"/>
  <c r="G245" i="1"/>
  <c r="G142" i="1"/>
  <c r="G93" i="1"/>
  <c r="G1853" i="1"/>
  <c r="G1842" i="1"/>
  <c r="G1697" i="1"/>
  <c r="G1681" i="1"/>
  <c r="G1545" i="1"/>
  <c r="G1434" i="1"/>
  <c r="G1428" i="1"/>
  <c r="G1049" i="1"/>
  <c r="G1043" i="1"/>
  <c r="G919" i="1"/>
  <c r="G792" i="1"/>
  <c r="G698" i="1"/>
  <c r="G692" i="1"/>
  <c r="G542" i="1"/>
  <c r="G538" i="1"/>
  <c r="G1512" i="1"/>
  <c r="G1722" i="1"/>
  <c r="G1190" i="1"/>
  <c r="G1072" i="1"/>
  <c r="G1814" i="1"/>
  <c r="G1798" i="1"/>
  <c r="G1872" i="1"/>
  <c r="G1868" i="1"/>
  <c r="G1835" i="1"/>
  <c r="G1823" i="1"/>
  <c r="G1797" i="1"/>
  <c r="G1778" i="1"/>
  <c r="G1746" i="1"/>
  <c r="G1714" i="1"/>
  <c r="G1647" i="1"/>
  <c r="G1592" i="1"/>
  <c r="G1541" i="1"/>
  <c r="G1515" i="1"/>
  <c r="G1438" i="1"/>
  <c r="G1395" i="1"/>
  <c r="G1311" i="1"/>
  <c r="G1194" i="1"/>
  <c r="G1015" i="1"/>
  <c r="G996" i="1"/>
  <c r="G871" i="1"/>
  <c r="G815" i="1"/>
  <c r="G722" i="1"/>
  <c r="G708" i="1"/>
  <c r="G678" i="1"/>
  <c r="G672" i="1"/>
  <c r="G373" i="1"/>
  <c r="G369" i="1"/>
  <c r="G1874" i="1"/>
  <c r="G1866" i="1"/>
  <c r="G1839" i="1"/>
  <c r="G1819" i="1"/>
  <c r="G1780" i="1"/>
  <c r="G1666" i="1"/>
  <c r="G1623" i="1"/>
  <c r="G1200" i="1"/>
  <c r="G1149" i="1"/>
  <c r="G1139" i="1"/>
  <c r="G1078" i="1"/>
  <c r="G1070" i="1"/>
  <c r="G999" i="1"/>
  <c r="G991" i="1"/>
  <c r="G821" i="1"/>
  <c r="G817" i="1"/>
  <c r="G726" i="1"/>
  <c r="G720" i="1"/>
  <c r="G674" i="1"/>
  <c r="G637" i="1"/>
  <c r="G350" i="1"/>
  <c r="G1131" i="1"/>
  <c r="G1127" i="1"/>
  <c r="G1085" i="1"/>
  <c r="G1076" i="1"/>
  <c r="G790" i="1"/>
  <c r="G738" i="1"/>
  <c r="G527" i="1"/>
  <c r="G509" i="1"/>
  <c r="G1304" i="1"/>
  <c r="G1096" i="1"/>
  <c r="G902" i="1"/>
  <c r="G1822" i="1"/>
  <c r="G1566" i="1"/>
  <c r="G1544" i="1"/>
  <c r="G1360" i="1"/>
  <c r="G1344" i="1"/>
  <c r="G1320" i="1"/>
  <c r="G1217" i="1"/>
  <c r="G1100" i="1"/>
  <c r="G1080" i="1"/>
  <c r="G1058" i="1"/>
  <c r="G384" i="1"/>
  <c r="G1744" i="1"/>
  <c r="G1111" i="1"/>
  <c r="G1105" i="1"/>
  <c r="G1064" i="1"/>
  <c r="G832" i="1"/>
  <c r="G809" i="1"/>
  <c r="G1881" i="1"/>
  <c r="G1862" i="1"/>
  <c r="G1840" i="1"/>
  <c r="G1836" i="1"/>
  <c r="G1820" i="1"/>
  <c r="G1796" i="1"/>
  <c r="G1772" i="1"/>
  <c r="G1751" i="1"/>
  <c r="G1740" i="1"/>
  <c r="G1625" i="1"/>
  <c r="G1616" i="1"/>
  <c r="G1612" i="1"/>
  <c r="G1594" i="1"/>
  <c r="G1562" i="1"/>
  <c r="G1557" i="1"/>
  <c r="G1436" i="1"/>
  <c r="G1422" i="1"/>
  <c r="G1284" i="1"/>
  <c r="G1184" i="1"/>
  <c r="G1156" i="1"/>
  <c r="G1091" i="1"/>
  <c r="G1024" i="1"/>
  <c r="G988" i="1"/>
  <c r="G981" i="1"/>
  <c r="G913" i="1"/>
  <c r="G883" i="1"/>
  <c r="G836" i="1"/>
  <c r="G806" i="1"/>
  <c r="G702" i="1"/>
  <c r="G668" i="1"/>
  <c r="G631" i="1"/>
  <c r="G339" i="1"/>
  <c r="G335" i="1"/>
  <c r="G180" i="1"/>
  <c r="G1838" i="1"/>
  <c r="G1793" i="1"/>
  <c r="G1738" i="1"/>
  <c r="G1734" i="1"/>
  <c r="G1721" i="1"/>
  <c r="G1717" i="1"/>
  <c r="G1713" i="1"/>
  <c r="G1678" i="1"/>
  <c r="G1650" i="1"/>
  <c r="G1628" i="1"/>
  <c r="G1614" i="1"/>
  <c r="G1606" i="1"/>
  <c r="G1601" i="1"/>
  <c r="G1564" i="1"/>
  <c r="G1552" i="1"/>
  <c r="G1533" i="1"/>
  <c r="G1519" i="1"/>
  <c r="G1484" i="1"/>
  <c r="G1440" i="1"/>
  <c r="G1335" i="1"/>
  <c r="G1313" i="1"/>
  <c r="G1301" i="1"/>
  <c r="G1292" i="1"/>
  <c r="G1286" i="1"/>
  <c r="G1282" i="1"/>
  <c r="G1274" i="1"/>
  <c r="G1256" i="1"/>
  <c r="G1202" i="1"/>
  <c r="G1180" i="1"/>
  <c r="G1135" i="1"/>
  <c r="G1113" i="1"/>
  <c r="G1103" i="1"/>
  <c r="G1074" i="1"/>
  <c r="G1068" i="1"/>
  <c r="G1060" i="1"/>
  <c r="G1054" i="1"/>
  <c r="G1026" i="1"/>
  <c r="G1022" i="1"/>
  <c r="G1011" i="1"/>
  <c r="G985" i="1"/>
  <c r="G838" i="1"/>
  <c r="G834" i="1"/>
  <c r="G804" i="1"/>
  <c r="G760" i="1"/>
  <c r="G688" i="1"/>
  <c r="G666" i="1"/>
  <c r="G654" i="1"/>
  <c r="G643" i="1"/>
  <c r="G607" i="1"/>
  <c r="G591" i="1"/>
  <c r="G403" i="1"/>
  <c r="G1841" i="1"/>
  <c r="G1747" i="1"/>
  <c r="G1686" i="1"/>
  <c r="G1520" i="1"/>
  <c r="G1334" i="1"/>
  <c r="G1210" i="1"/>
  <c r="G1159" i="1"/>
  <c r="G1148" i="1"/>
  <c r="G1134" i="1"/>
  <c r="G1126" i="1"/>
  <c r="G1089" i="1"/>
  <c r="G737" i="1"/>
  <c r="G567" i="1"/>
  <c r="G549" i="1"/>
  <c r="G481" i="1"/>
  <c r="G255" i="1"/>
  <c r="G234" i="1"/>
  <c r="G1698" i="1"/>
  <c r="G1694" i="1"/>
  <c r="G1690" i="1"/>
  <c r="G1664" i="1"/>
  <c r="G1629" i="1"/>
  <c r="G1603" i="1"/>
  <c r="G1599" i="1"/>
  <c r="G1460" i="1"/>
  <c r="G1443" i="1"/>
  <c r="G1220" i="1"/>
  <c r="G1182" i="1"/>
  <c r="G1158" i="1"/>
  <c r="G1153" i="1"/>
  <c r="G1081" i="1"/>
  <c r="G1077" i="1"/>
  <c r="G906" i="1"/>
  <c r="G494" i="1"/>
  <c r="G489" i="1"/>
  <c r="G456" i="1"/>
  <c r="G261" i="1"/>
  <c r="G181" i="1"/>
  <c r="G161" i="1"/>
  <c r="G1254" i="1"/>
  <c r="G1864" i="1"/>
  <c r="G1854" i="1"/>
  <c r="G1849" i="1"/>
  <c r="G1775" i="1"/>
  <c r="G1750" i="1"/>
  <c r="G1659" i="1"/>
  <c r="G1627" i="1"/>
  <c r="G1573" i="1"/>
  <c r="G1530" i="1"/>
  <c r="G1518" i="1"/>
  <c r="G1509" i="1"/>
  <c r="G1462" i="1"/>
  <c r="G1234" i="1"/>
  <c r="G1229" i="1"/>
  <c r="G1209" i="1"/>
  <c r="G1166" i="1"/>
  <c r="G1152" i="1"/>
  <c r="G1119" i="1"/>
  <c r="G1095" i="1"/>
  <c r="G1083" i="1"/>
  <c r="G1071" i="1"/>
  <c r="G1066" i="1"/>
  <c r="G1055" i="1"/>
  <c r="G917" i="1"/>
  <c r="G904" i="1"/>
  <c r="G736" i="1"/>
  <c r="G508" i="1"/>
  <c r="G498" i="1"/>
  <c r="G488" i="1"/>
  <c r="G447" i="1"/>
  <c r="G377" i="1"/>
  <c r="G324" i="1"/>
  <c r="G259" i="1"/>
  <c r="G228" i="1"/>
  <c r="G206" i="1"/>
  <c r="G133" i="1"/>
  <c r="G60" i="1"/>
  <c r="G1795" i="1"/>
  <c r="G1774" i="1"/>
  <c r="G1745" i="1"/>
  <c r="G1700" i="1"/>
  <c r="G1687" i="1"/>
  <c r="G1654" i="1"/>
  <c r="G1646" i="1"/>
  <c r="G1593" i="1"/>
  <c r="G1581" i="1"/>
  <c r="G1447" i="1"/>
  <c r="G1441" i="1"/>
  <c r="G1321" i="1"/>
  <c r="G1312" i="1"/>
  <c r="G1228" i="1"/>
  <c r="G1223" i="1"/>
  <c r="G1218" i="1"/>
  <c r="G1183" i="1"/>
  <c r="G1098" i="1"/>
  <c r="G1093" i="1"/>
  <c r="G1082" i="1"/>
  <c r="G1065" i="1"/>
  <c r="G895" i="1"/>
  <c r="G770" i="1"/>
  <c r="G745" i="1"/>
  <c r="G568" i="1"/>
  <c r="G533" i="1"/>
  <c r="G524" i="1"/>
  <c r="G470" i="1"/>
  <c r="G461" i="1"/>
  <c r="G430" i="1"/>
  <c r="G416" i="1"/>
  <c r="G363" i="1"/>
  <c r="G290" i="1"/>
  <c r="G136" i="1"/>
  <c r="G85" i="1"/>
  <c r="G81" i="1"/>
  <c r="G55" i="1"/>
  <c r="G1699" i="1"/>
  <c r="G1554" i="1"/>
  <c r="G1238" i="1"/>
  <c r="G982" i="1"/>
  <c r="G1771" i="1"/>
  <c r="G1280" i="1"/>
  <c r="G940" i="1"/>
  <c r="G1865" i="1"/>
  <c r="G1240" i="1"/>
  <c r="G960" i="1"/>
  <c r="G1860" i="1"/>
  <c r="G1852" i="1"/>
  <c r="G1214" i="1"/>
  <c r="G908" i="1"/>
  <c r="G1847" i="1"/>
  <c r="G1777" i="1"/>
  <c r="G1511" i="1"/>
  <c r="G888" i="1"/>
  <c r="G670" i="1"/>
  <c r="G275" i="1"/>
  <c r="G1114" i="1"/>
  <c r="G24" i="1"/>
  <c r="G28" i="1"/>
  <c r="G177" i="1"/>
  <c r="G266" i="1"/>
  <c r="G404" i="1"/>
  <c r="G424" i="1"/>
  <c r="G440" i="1"/>
  <c r="G596" i="1"/>
  <c r="G602" i="1"/>
  <c r="G630" i="1"/>
  <c r="G642" i="1"/>
  <c r="G646" i="1"/>
  <c r="G669" i="1"/>
  <c r="G677" i="1"/>
  <c r="G681" i="1"/>
  <c r="G689" i="1"/>
  <c r="G693" i="1"/>
  <c r="G701" i="1"/>
  <c r="G709" i="1"/>
  <c r="G725" i="1"/>
  <c r="G729" i="1"/>
  <c r="G741" i="1"/>
  <c r="G761" i="1"/>
  <c r="G765" i="1"/>
  <c r="G769" i="1"/>
  <c r="G777" i="1"/>
  <c r="G789" i="1"/>
  <c r="G797" i="1"/>
  <c r="G812" i="1"/>
  <c r="G824" i="1"/>
  <c r="G828" i="1"/>
  <c r="G839" i="1"/>
  <c r="G842" i="1"/>
  <c r="G866" i="1"/>
  <c r="G878" i="1"/>
  <c r="G882" i="1"/>
  <c r="G886" i="1"/>
  <c r="G893" i="1"/>
  <c r="G897" i="1"/>
  <c r="G901" i="1"/>
  <c r="G905" i="1"/>
  <c r="G909" i="1"/>
  <c r="G18" i="1"/>
  <c r="G33" i="1"/>
  <c r="G88" i="1"/>
  <c r="G96" i="1"/>
  <c r="G143" i="1"/>
  <c r="G167" i="1"/>
  <c r="G198" i="1"/>
  <c r="G201" i="1"/>
  <c r="G205" i="1"/>
  <c r="G220" i="1"/>
  <c r="G224" i="1"/>
  <c r="G260" i="1"/>
  <c r="G296" i="1"/>
  <c r="G312" i="1"/>
  <c r="G320" i="1"/>
  <c r="G374" i="1"/>
  <c r="G390" i="1"/>
  <c r="G438" i="1"/>
  <c r="G442" i="1"/>
  <c r="G454" i="1"/>
  <c r="G466" i="1"/>
  <c r="G492" i="1"/>
  <c r="G604" i="1"/>
  <c r="G608" i="1"/>
  <c r="G612" i="1"/>
  <c r="G632" i="1"/>
  <c r="G636" i="1"/>
  <c r="G640" i="1"/>
  <c r="G651" i="1"/>
  <c r="G655" i="1"/>
  <c r="G659" i="1"/>
  <c r="G675" i="1"/>
  <c r="G687" i="1"/>
  <c r="G691" i="1"/>
  <c r="G695" i="1"/>
  <c r="G699" i="1"/>
  <c r="G703" i="1"/>
  <c r="G707" i="1"/>
  <c r="G719" i="1"/>
  <c r="G723" i="1"/>
  <c r="G731" i="1"/>
  <c r="G751" i="1"/>
  <c r="G763" i="1"/>
  <c r="G771" i="1"/>
  <c r="G775" i="1"/>
  <c r="G795" i="1"/>
  <c r="G799" i="1"/>
  <c r="G803" i="1"/>
  <c r="G807" i="1"/>
  <c r="G826" i="1"/>
  <c r="G833" i="1"/>
  <c r="G848" i="1"/>
  <c r="G868" i="1"/>
  <c r="G872" i="1"/>
  <c r="G876" i="1"/>
  <c r="G884" i="1"/>
  <c r="G899" i="1"/>
  <c r="G911" i="1"/>
  <c r="G922" i="1"/>
  <c r="G932" i="1"/>
  <c r="G986" i="1"/>
  <c r="G994" i="1"/>
  <c r="G1009" i="1"/>
  <c r="G1021" i="1"/>
  <c r="G1029" i="1"/>
  <c r="G126" i="1"/>
  <c r="G138" i="1"/>
  <c r="G172" i="1"/>
  <c r="G285" i="1"/>
  <c r="G293" i="1"/>
  <c r="G379" i="1"/>
  <c r="G383" i="1"/>
  <c r="G417" i="1"/>
  <c r="G439" i="1"/>
  <c r="G449" i="1"/>
  <c r="G495" i="1"/>
  <c r="G503" i="1"/>
  <c r="G629" i="1"/>
  <c r="G635" i="1"/>
  <c r="G641" i="1"/>
  <c r="G650" i="1"/>
  <c r="G656" i="1"/>
  <c r="G682" i="1"/>
  <c r="G686" i="1"/>
  <c r="G700" i="1"/>
  <c r="G706" i="1"/>
  <c r="G716" i="1"/>
  <c r="G756" i="1"/>
  <c r="G784" i="1"/>
  <c r="G881" i="1"/>
  <c r="G898" i="1"/>
  <c r="G910" i="1"/>
  <c r="G930" i="1"/>
  <c r="G980" i="1"/>
  <c r="G984" i="1"/>
  <c r="G1003" i="1"/>
  <c r="G1007" i="1"/>
  <c r="G1012" i="1"/>
  <c r="G1016" i="1"/>
  <c r="G1034" i="1"/>
  <c r="G1046" i="1"/>
  <c r="G1057" i="1"/>
  <c r="G1061" i="1"/>
  <c r="G1069" i="1"/>
  <c r="G1088" i="1"/>
  <c r="G1092" i="1"/>
  <c r="G1108" i="1"/>
  <c r="G1120" i="1"/>
  <c r="G1124" i="1"/>
  <c r="G1155" i="1"/>
  <c r="G1179" i="1"/>
  <c r="G1187" i="1"/>
  <c r="G1191" i="1"/>
  <c r="G1207" i="1"/>
  <c r="G1211" i="1"/>
  <c r="G1253" i="1"/>
  <c r="G1265" i="1"/>
  <c r="G1287" i="1"/>
  <c r="G1291" i="1"/>
  <c r="G1302" i="1"/>
  <c r="G1306" i="1"/>
  <c r="G1310" i="1"/>
  <c r="G1314" i="1"/>
  <c r="G1338" i="1"/>
  <c r="G1362" i="1"/>
  <c r="G1421" i="1"/>
  <c r="G1425" i="1"/>
  <c r="G1433" i="1"/>
  <c r="G1437" i="1"/>
  <c r="G1445" i="1"/>
  <c r="G1449" i="1"/>
  <c r="G49" i="1"/>
  <c r="G174" i="1"/>
  <c r="G229" i="1"/>
  <c r="G237" i="1"/>
  <c r="G257" i="1"/>
  <c r="G451" i="1"/>
  <c r="G505" i="1"/>
  <c r="G521" i="1"/>
  <c r="G621" i="1"/>
  <c r="G627" i="1"/>
  <c r="G658" i="1"/>
  <c r="G684" i="1"/>
  <c r="G690" i="1"/>
  <c r="G710" i="1"/>
  <c r="G714" i="1"/>
  <c r="G718" i="1"/>
  <c r="G744" i="1"/>
  <c r="G748" i="1"/>
  <c r="G772" i="1"/>
  <c r="G778" i="1"/>
  <c r="G782" i="1"/>
  <c r="G786" i="1"/>
  <c r="G808" i="1"/>
  <c r="G825" i="1"/>
  <c r="G885" i="1"/>
  <c r="G890" i="1"/>
  <c r="G931" i="1"/>
  <c r="G1027" i="1"/>
  <c r="G1048" i="1"/>
  <c r="G1063" i="1"/>
  <c r="G1090" i="1"/>
  <c r="G1102" i="1"/>
  <c r="G1110" i="1"/>
  <c r="G1150" i="1"/>
  <c r="G1161" i="1"/>
  <c r="G1193" i="1"/>
  <c r="G1201" i="1"/>
  <c r="G1259" i="1"/>
  <c r="G1277" i="1"/>
  <c r="G1281" i="1"/>
  <c r="G1296" i="1"/>
  <c r="G1332" i="1"/>
  <c r="G1408" i="1"/>
  <c r="G1419" i="1"/>
  <c r="G1423" i="1"/>
  <c r="G1435" i="1"/>
  <c r="G1439" i="1"/>
  <c r="G1483" i="1"/>
  <c r="G1501" i="1"/>
  <c r="G1505" i="1"/>
  <c r="G1508" i="1"/>
  <c r="G1539" i="1"/>
  <c r="G1555" i="1"/>
  <c r="G1559" i="1"/>
  <c r="G1578" i="1"/>
  <c r="G480" i="1"/>
  <c r="G852" i="1"/>
  <c r="G998" i="1"/>
  <c r="G1136" i="1"/>
  <c r="G1040" i="1"/>
  <c r="G1094" i="1"/>
  <c r="G1431" i="1"/>
  <c r="G70" i="1"/>
  <c r="G537" i="1"/>
  <c r="G614" i="1"/>
  <c r="G626" i="1"/>
  <c r="G953" i="1"/>
  <c r="G961" i="1"/>
  <c r="G964" i="1"/>
  <c r="G44" i="1"/>
  <c r="G76" i="1"/>
  <c r="G563" i="1"/>
  <c r="G574" i="1"/>
  <c r="G578" i="1"/>
  <c r="G601" i="1"/>
  <c r="G624" i="1"/>
  <c r="G671" i="1"/>
  <c r="G759" i="1"/>
  <c r="G947" i="1"/>
  <c r="G951" i="1"/>
  <c r="G959" i="1"/>
  <c r="G970" i="1"/>
  <c r="G974" i="1"/>
  <c r="G990" i="1"/>
  <c r="G571" i="1"/>
  <c r="G581" i="1"/>
  <c r="G788" i="1"/>
  <c r="G950" i="1"/>
  <c r="G956" i="1"/>
  <c r="G962" i="1"/>
  <c r="G971" i="1"/>
  <c r="G976" i="1"/>
  <c r="G989" i="1"/>
  <c r="G1249" i="1"/>
  <c r="G1279" i="1"/>
  <c r="G1326" i="1"/>
  <c r="G1413" i="1"/>
  <c r="G1469" i="1"/>
  <c r="G529" i="1"/>
  <c r="G617" i="1"/>
  <c r="G948" i="1"/>
  <c r="G958" i="1"/>
  <c r="G968" i="1"/>
  <c r="G1036" i="1"/>
  <c r="G1241" i="1"/>
  <c r="G1245" i="1"/>
  <c r="G1328" i="1"/>
  <c r="G1412" i="1"/>
  <c r="G1427" i="1"/>
  <c r="G1463" i="1"/>
  <c r="G1551" i="1"/>
  <c r="G1676" i="1"/>
  <c r="G1553" i="1"/>
  <c r="G1448" i="1"/>
  <c r="G1039" i="1"/>
  <c r="G965" i="1"/>
  <c r="G1624" i="1"/>
  <c r="G1506" i="1"/>
  <c r="G1446" i="1"/>
  <c r="G1232" i="1"/>
  <c r="G993" i="1"/>
  <c r="G975" i="1"/>
  <c r="G967" i="1"/>
  <c r="G550" i="1"/>
  <c r="E1888" i="4" l="1"/>
  <c r="E1889" i="4"/>
  <c r="E1890" i="4"/>
  <c r="E1886" i="4"/>
  <c r="E1887" i="4"/>
</calcChain>
</file>

<file path=xl/sharedStrings.xml><?xml version="1.0" encoding="utf-8"?>
<sst xmlns="http://schemas.openxmlformats.org/spreadsheetml/2006/main" count="25462" uniqueCount="4160">
  <si>
    <t>Timestamp</t>
  </si>
  <si>
    <t>Your Salary</t>
  </si>
  <si>
    <t>Currency</t>
  </si>
  <si>
    <t>Your Job Title</t>
  </si>
  <si>
    <t>Where do you work</t>
  </si>
  <si>
    <t>How many hours of a day you work on Excel</t>
  </si>
  <si>
    <t>USD</t>
  </si>
  <si>
    <t>MIS Analyst</t>
  </si>
  <si>
    <t>India</t>
  </si>
  <si>
    <t>4 to 6 hours a day</t>
  </si>
  <si>
    <t>15000 usd</t>
  </si>
  <si>
    <t>cost control</t>
  </si>
  <si>
    <t>europe/Croatia</t>
  </si>
  <si>
    <t>All the 8 hours baby, all the 8!</t>
  </si>
  <si>
    <t>Financial Analyst</t>
  </si>
  <si>
    <t>USA</t>
  </si>
  <si>
    <t>Quality Control</t>
  </si>
  <si>
    <t>Pakistan</t>
  </si>
  <si>
    <t>2 to 3 hours per day</t>
  </si>
  <si>
    <t>Quality Engineer</t>
  </si>
  <si>
    <t>Analyst</t>
  </si>
  <si>
    <t>Iceland</t>
  </si>
  <si>
    <t>EUR</t>
  </si>
  <si>
    <t>senior project manager</t>
  </si>
  <si>
    <t>Germany</t>
  </si>
  <si>
    <t>1 or 2 hours a day</t>
  </si>
  <si>
    <t>Assistant SP&amp;A</t>
  </si>
  <si>
    <t>Ukraine</t>
  </si>
  <si>
    <t>44000 $</t>
  </si>
  <si>
    <t>CFO</t>
  </si>
  <si>
    <t>Portugal</t>
  </si>
  <si>
    <t>PKR 8,000</t>
  </si>
  <si>
    <t>PKR</t>
  </si>
  <si>
    <t xml:space="preserve">Audit Trainee </t>
  </si>
  <si>
    <t>â‚¬ 51650</t>
  </si>
  <si>
    <t>Training Specialist</t>
  </si>
  <si>
    <t>Ireland</t>
  </si>
  <si>
    <t>quality engineer</t>
  </si>
  <si>
    <t>Hungary</t>
  </si>
  <si>
    <t>749000 INR</t>
  </si>
  <si>
    <t>INR</t>
  </si>
  <si>
    <t>Senion Analyst</t>
  </si>
  <si>
    <t>business analyst</t>
  </si>
  <si>
    <t>Project Engineer</t>
  </si>
  <si>
    <t>Sr Project Engineer</t>
  </si>
  <si>
    <t>Business Development</t>
  </si>
  <si>
    <t>Switzerland</t>
  </si>
  <si>
    <t>Excel Report Writer</t>
  </si>
  <si>
    <t>South Africa</t>
  </si>
  <si>
    <t>AGM</t>
  </si>
  <si>
    <t>GM</t>
  </si>
  <si>
    <t>DSE Co-ordinator</t>
  </si>
  <si>
    <t>Manager</t>
  </si>
  <si>
    <t>Marketing Director</t>
  </si>
  <si>
    <t>40000 us</t>
  </si>
  <si>
    <t>sales and marketing</t>
  </si>
  <si>
    <t>ksa</t>
  </si>
  <si>
    <t>Analyst II</t>
  </si>
  <si>
    <t>Project Leader</t>
  </si>
  <si>
    <t>Belgium</t>
  </si>
  <si>
    <t>900000 INR</t>
  </si>
  <si>
    <t>Applications Engineer</t>
  </si>
  <si>
    <t>Rs 600000</t>
  </si>
  <si>
    <t>strategy manager</t>
  </si>
  <si>
    <t>Chief of the department of public budget analisis and forecasting</t>
  </si>
  <si>
    <t>Russia</t>
  </si>
  <si>
    <t>360000 INR</t>
  </si>
  <si>
    <t>Specialist</t>
  </si>
  <si>
    <t>Â£35000</t>
  </si>
  <si>
    <t>GBP</t>
  </si>
  <si>
    <t>Management Information Analyst</t>
  </si>
  <si>
    <t>UK</t>
  </si>
  <si>
    <t>Senior Analyst</t>
  </si>
  <si>
    <t>Romania</t>
  </si>
  <si>
    <t>1600 $</t>
  </si>
  <si>
    <t>Poland</t>
  </si>
  <si>
    <t>Senior Consultant</t>
  </si>
  <si>
    <t>Portfolio Manager</t>
  </si>
  <si>
    <t>Design Engineer</t>
  </si>
  <si>
    <t>Academic Advisor</t>
  </si>
  <si>
    <t>Rs. 400000</t>
  </si>
  <si>
    <t>Coordination</t>
  </si>
  <si>
    <t>AUD</t>
  </si>
  <si>
    <t>consultant</t>
  </si>
  <si>
    <t>Australia</t>
  </si>
  <si>
    <t>Business Analsyt</t>
  </si>
  <si>
    <t>CAD</t>
  </si>
  <si>
    <t>Product Engineer</t>
  </si>
  <si>
    <t>Canada</t>
  </si>
  <si>
    <t>Senior Accountant</t>
  </si>
  <si>
    <t>Scientist</t>
  </si>
  <si>
    <t>Team Lead</t>
  </si>
  <si>
    <t>Senior intelligence analyst</t>
  </si>
  <si>
    <t>Freelance consultant</t>
  </si>
  <si>
    <t>â‚¬ 45</t>
  </si>
  <si>
    <t>Online Traffic Manager / Web Analist</t>
  </si>
  <si>
    <t>The Netherlands</t>
  </si>
  <si>
    <t>100000 USD</t>
  </si>
  <si>
    <t>Seinor Financial Analyst</t>
  </si>
  <si>
    <t>Senior Accounting Supervisor</t>
  </si>
  <si>
    <t>2000 Euros</t>
  </si>
  <si>
    <t>PPC Manager</t>
  </si>
  <si>
    <t>Financial Planner</t>
  </si>
  <si>
    <t>Â£18000</t>
  </si>
  <si>
    <t>Building Design and Performance Researcher</t>
  </si>
  <si>
    <t>Project leader</t>
  </si>
  <si>
    <t>France</t>
  </si>
  <si>
    <t>Engineering Data Analyst</t>
  </si>
  <si>
    <t>Sales Analyst</t>
  </si>
  <si>
    <t>CANADA</t>
  </si>
  <si>
    <t>Coordinator Of Costa and Buget</t>
  </si>
  <si>
    <t>Brasil</t>
  </si>
  <si>
    <t>SAP consultant</t>
  </si>
  <si>
    <t>FR</t>
  </si>
  <si>
    <t>â‚¬ 38000</t>
  </si>
  <si>
    <t>busines analist</t>
  </si>
  <si>
    <t>head of data</t>
  </si>
  <si>
    <t>Business Systems Analyst</t>
  </si>
  <si>
    <t>Financial Analyst II</t>
  </si>
  <si>
    <t>Mngr MI</t>
  </si>
  <si>
    <t>RSA</t>
  </si>
  <si>
    <t>sales analyst</t>
  </si>
  <si>
    <t>Consumer Research Program Manager</t>
  </si>
  <si>
    <t>$AUD100000</t>
  </si>
  <si>
    <t>technical trainer</t>
  </si>
  <si>
    <t>Process Flow Coordinator</t>
  </si>
  <si>
    <t>United Arab Emirates</t>
  </si>
  <si>
    <t>Process Improvement Specialist</t>
  </si>
  <si>
    <t>Excel Programmer Consultant</t>
  </si>
  <si>
    <t>US $60,000</t>
  </si>
  <si>
    <t>Statistical Analyst</t>
  </si>
  <si>
    <t>Us$ 18000</t>
  </si>
  <si>
    <t>Operational Analyst</t>
  </si>
  <si>
    <t>Saudi Arabia</t>
  </si>
  <si>
    <t>Exceler</t>
  </si>
  <si>
    <t>Marketing Analyst</t>
  </si>
  <si>
    <t>Panama</t>
  </si>
  <si>
    <t>Â£30000</t>
  </si>
  <si>
    <t>Database Manager</t>
  </si>
  <si>
    <t>Director</t>
  </si>
  <si>
    <t>Manager, Forecasts &amp; Budgets</t>
  </si>
  <si>
    <t>US $ 31330.00</t>
  </si>
  <si>
    <t>VBA Analyst</t>
  </si>
  <si>
    <t>Brazil</t>
  </si>
  <si>
    <t>Senior Scheduling Engineer</t>
  </si>
  <si>
    <t>81,000USD</t>
  </si>
  <si>
    <t>Strategy Consultant</t>
  </si>
  <si>
    <t>Admin</t>
  </si>
  <si>
    <t>IT Asset Administrator</t>
  </si>
  <si>
    <t>Director of Marketing</t>
  </si>
  <si>
    <t>Graphic Design Manager</t>
  </si>
  <si>
    <t>Rs. 12,000/-</t>
  </si>
  <si>
    <t>Financial Consultant</t>
  </si>
  <si>
    <t>Data Analyst</t>
  </si>
  <si>
    <t>Paraeducator</t>
  </si>
  <si>
    <t>91,000 USD</t>
  </si>
  <si>
    <t>Channel Marketing Manager</t>
  </si>
  <si>
    <t xml:space="preserve">Sales and Marketing Analyst </t>
  </si>
  <si>
    <t>Production Scheduler</t>
  </si>
  <si>
    <t>80k</t>
  </si>
  <si>
    <t>financial analyst</t>
  </si>
  <si>
    <t>Product Specialist</t>
  </si>
  <si>
    <t>IT support</t>
  </si>
  <si>
    <t>arabian Gulf</t>
  </si>
  <si>
    <t>sr. project coordinator</t>
  </si>
  <si>
    <t>Sr Administrative Assistant</t>
  </si>
  <si>
    <t>Mexico</t>
  </si>
  <si>
    <t>IT Analyst</t>
  </si>
  <si>
    <t>Project manager</t>
  </si>
  <si>
    <t>Greece</t>
  </si>
  <si>
    <t>Innovation Analyst</t>
  </si>
  <si>
    <t>Singapore</t>
  </si>
  <si>
    <t>$85,000+</t>
  </si>
  <si>
    <t>Strategic Analyst</t>
  </si>
  <si>
    <t>Transportation Specialist</t>
  </si>
  <si>
    <t>$58,000 USD</t>
  </si>
  <si>
    <t>Operations Programs Support</t>
  </si>
  <si>
    <t>Accounting Coordinator</t>
  </si>
  <si>
    <t>Asst.Manager Finance</t>
  </si>
  <si>
    <t>UAE</t>
  </si>
  <si>
    <t>Operations Cost Analyst</t>
  </si>
  <si>
    <t>Financial Controller</t>
  </si>
  <si>
    <t>Utilization Analyst</t>
  </si>
  <si>
    <t>Researcher</t>
  </si>
  <si>
    <t>Colombia</t>
  </si>
  <si>
    <t>Market Analyst</t>
  </si>
  <si>
    <t>Excel ?!? What Excel?</t>
  </si>
  <si>
    <t>Web Developer</t>
  </si>
  <si>
    <t>Sr. Acct</t>
  </si>
  <si>
    <t>Information Systems Specialist</t>
  </si>
  <si>
    <t>Analytics lead</t>
  </si>
  <si>
    <t>Actuary</t>
  </si>
  <si>
    <t>US $44,000</t>
  </si>
  <si>
    <t>School Tech Coordinator</t>
  </si>
  <si>
    <t>sr accountant</t>
  </si>
  <si>
    <t>36000 usd</t>
  </si>
  <si>
    <t>senior accountant</t>
  </si>
  <si>
    <t>Turkey</t>
  </si>
  <si>
    <t>Freelance</t>
  </si>
  <si>
    <t>DBA</t>
  </si>
  <si>
    <t>Research Analyst</t>
  </si>
  <si>
    <t>Project Manager</t>
  </si>
  <si>
    <t>Market Research Analyst</t>
  </si>
  <si>
    <t>Manager : Accounts</t>
  </si>
  <si>
    <t>project manager</t>
  </si>
  <si>
    <t>canada</t>
  </si>
  <si>
    <t>Inventory manger</t>
  </si>
  <si>
    <t>Business Analyst</t>
  </si>
  <si>
    <t>$62,000 CND</t>
  </si>
  <si>
    <t>Process Technician</t>
  </si>
  <si>
    <t>28000rs</t>
  </si>
  <si>
    <t>MIS Team Leader</t>
  </si>
  <si>
    <t>Finance Director</t>
  </si>
  <si>
    <t>Industrial Engineer</t>
  </si>
  <si>
    <t>data analyst</t>
  </si>
  <si>
    <t>Senior Financial &amp; Systems Analyst</t>
  </si>
  <si>
    <t>project manager - metrics</t>
  </si>
  <si>
    <t>Informatics Research Analyst</t>
  </si>
  <si>
    <t>Business Technical Consultant</t>
  </si>
  <si>
    <t>Business Operations Reporting Analyst</t>
  </si>
  <si>
    <t>Program Services Coordinator</t>
  </si>
  <si>
    <t>Specialist - Finance Planning and Analysis</t>
  </si>
  <si>
    <t>Sr Accountant</t>
  </si>
  <si>
    <t>Proces auditor</t>
  </si>
  <si>
    <t>90000 USD</t>
  </si>
  <si>
    <t>Senior Data Quality Analyst</t>
  </si>
  <si>
    <t>Sr Business Analyst</t>
  </si>
  <si>
    <t>COST ACCOUNTANT</t>
  </si>
  <si>
    <t>Â£32250</t>
  </si>
  <si>
    <t>project Support</t>
  </si>
  <si>
    <t>managerial</t>
  </si>
  <si>
    <t>Program Analyst</t>
  </si>
  <si>
    <t>Team Lead - Computer Discounts</t>
  </si>
  <si>
    <t>Change Architect</t>
  </si>
  <si>
    <t>Telecom Technician</t>
  </si>
  <si>
    <t>Rs. 1300000</t>
  </si>
  <si>
    <t>Manager, Asset Optimization</t>
  </si>
  <si>
    <t>Financialcontroller</t>
  </si>
  <si>
    <t xml:space="preserve">Accounting </t>
  </si>
  <si>
    <t>Consultant, HR Services &amp; Governance</t>
  </si>
  <si>
    <t>Rs 5 lakh</t>
  </si>
  <si>
    <t>QA Executive</t>
  </si>
  <si>
    <t>Senior Actuarial Analyst</t>
  </si>
  <si>
    <t>Sr. Associate</t>
  </si>
  <si>
    <t>Budget Analyst</t>
  </si>
  <si>
    <t>B.I. Data Analyst II</t>
  </si>
  <si>
    <t>Rd. 11 lakhs</t>
  </si>
  <si>
    <t>Asst manager investor relations and business analytics</t>
  </si>
  <si>
    <t>Industrial Engineer (Fed)</t>
  </si>
  <si>
    <t>Informatics specialist</t>
  </si>
  <si>
    <t>Trainee Management Accountant</t>
  </si>
  <si>
    <t>Senior analyst</t>
  </si>
  <si>
    <t>Director of Analytics</t>
  </si>
  <si>
    <t>Executive Assistant</t>
  </si>
  <si>
    <t>Project Speciast</t>
  </si>
  <si>
    <t>Sales Coordinator &amp; Analytical Support</t>
  </si>
  <si>
    <t>analyst</t>
  </si>
  <si>
    <t>Senior Staff Accountant</t>
  </si>
  <si>
    <t>Consultant - Retail Mkts</t>
  </si>
  <si>
    <t>Process Manager</t>
  </si>
  <si>
    <t>Project Manager (Process Owner)</t>
  </si>
  <si>
    <t>60000 CAD$</t>
  </si>
  <si>
    <t>Demographer</t>
  </si>
  <si>
    <t>Administrative Assistant</t>
  </si>
  <si>
    <t>Accounting/Financial Analyst</t>
  </si>
  <si>
    <t>Business Process Specialist</t>
  </si>
  <si>
    <t>Sr Financial Analyst</t>
  </si>
  <si>
    <t>Asst. Manager (MIS)</t>
  </si>
  <si>
    <t>US$ 99000</t>
  </si>
  <si>
    <t>Business Controller</t>
  </si>
  <si>
    <t>controller</t>
  </si>
  <si>
    <t>Rs. 275000</t>
  </si>
  <si>
    <t>low level monitoring</t>
  </si>
  <si>
    <t>INR 16000</t>
  </si>
  <si>
    <t>Administrative</t>
  </si>
  <si>
    <t>Service Line Coordinator</t>
  </si>
  <si>
    <t>Strategic Sourcing Manager</t>
  </si>
  <si>
    <t>INR18Lacs or US$36000</t>
  </si>
  <si>
    <t>Chief Manager</t>
  </si>
  <si>
    <t>Engineer</t>
  </si>
  <si>
    <t>Business Intelligence Analyst</t>
  </si>
  <si>
    <t>â‚¬ 50000</t>
  </si>
  <si>
    <t>Sr. Financial Analyst</t>
  </si>
  <si>
    <t>Buyer</t>
  </si>
  <si>
    <t>program manager</t>
  </si>
  <si>
    <t>Reporting Analyst Team Lead</t>
  </si>
  <si>
    <t>Operations Expert</t>
  </si>
  <si>
    <t>Director of Finance</t>
  </si>
  <si>
    <t>Information Analyst II</t>
  </si>
  <si>
    <t>45k</t>
  </si>
  <si>
    <t>Accounting Assistant</t>
  </si>
  <si>
    <t>Tax Professional</t>
  </si>
  <si>
    <t>Bermuda</t>
  </si>
  <si>
    <t>INR 500000</t>
  </si>
  <si>
    <t>INR 350k</t>
  </si>
  <si>
    <t>Jr. Executive Finance</t>
  </si>
  <si>
    <t>Assistant Controller</t>
  </si>
  <si>
    <t>US$ 138K</t>
  </si>
  <si>
    <t>Project engineer</t>
  </si>
  <si>
    <t>Thailand</t>
  </si>
  <si>
    <t>Cash Officer</t>
  </si>
  <si>
    <t>Technical support specialist</t>
  </si>
  <si>
    <t>ServiceDesk Supervisor</t>
  </si>
  <si>
    <t>medical biller</t>
  </si>
  <si>
    <t>Sr. Strategic Development Specialist</t>
  </si>
  <si>
    <t>VP - Procurment</t>
  </si>
  <si>
    <t>52500.00 USD</t>
  </si>
  <si>
    <t>HRIS Analyst</t>
  </si>
  <si>
    <t>Procurement manager</t>
  </si>
  <si>
    <t>Energy Analyst</t>
  </si>
  <si>
    <t>Accountant</t>
  </si>
  <si>
    <t>Branch head -sales</t>
  </si>
  <si>
    <t>retail buyer</t>
  </si>
  <si>
    <t>1000 â‚¬</t>
  </si>
  <si>
    <t>HR Specialist</t>
  </si>
  <si>
    <t>Director of Finance and Accounting</t>
  </si>
  <si>
    <t>Manager Business Control</t>
  </si>
  <si>
    <t>Manager Pricing</t>
  </si>
  <si>
    <t>Insurance Manager</t>
  </si>
  <si>
    <t>US$ 96k</t>
  </si>
  <si>
    <t>Freellance</t>
  </si>
  <si>
    <t>category manager</t>
  </si>
  <si>
    <t>Customer Operations Analyst</t>
  </si>
  <si>
    <t>$31,000 USD</t>
  </si>
  <si>
    <t>Site Technician</t>
  </si>
  <si>
    <t>Excel Consultant</t>
  </si>
  <si>
    <t>Senior Project Manager</t>
  </si>
  <si>
    <t>Rs 470000</t>
  </si>
  <si>
    <t>Web Statistics Analyst</t>
  </si>
  <si>
    <t>Business Data Analyst I</t>
  </si>
  <si>
    <t>Â£60000</t>
  </si>
  <si>
    <t>Decision Analyst &amp; Modeller</t>
  </si>
  <si>
    <t>Ops Adminstrator</t>
  </si>
  <si>
    <t>Sr. Global marketing Specialist</t>
  </si>
  <si>
    <t>financial accountant</t>
  </si>
  <si>
    <t>Software Consultant</t>
  </si>
  <si>
    <t>Anaylst</t>
  </si>
  <si>
    <t>rs 2.76 lakhs per year</t>
  </si>
  <si>
    <t>$77,000 USD</t>
  </si>
  <si>
    <t>senior accounting coordinator</t>
  </si>
  <si>
    <t>Demand Planning Mgr</t>
  </si>
  <si>
    <t>VP / Credit Administrator</t>
  </si>
  <si>
    <t>DP specialist</t>
  </si>
  <si>
    <t>Analyst 2</t>
  </si>
  <si>
    <t>VP</t>
  </si>
  <si>
    <t>35,000 Philippine Peso</t>
  </si>
  <si>
    <t>Global Problem Management - IT</t>
  </si>
  <si>
    <t>Philippines</t>
  </si>
  <si>
    <t>Enterprise Performance Metrics Manager</t>
  </si>
  <si>
    <t>University Relations Intern</t>
  </si>
  <si>
    <t>Auxiliar Administrativo</t>
  </si>
  <si>
    <t>Engineering Tech Sr.</t>
  </si>
  <si>
    <t>36000 $</t>
  </si>
  <si>
    <t>Senior Specialist</t>
  </si>
  <si>
    <t>moneymaker</t>
  </si>
  <si>
    <t>INR 15,00,000</t>
  </si>
  <si>
    <t>Consultant</t>
  </si>
  <si>
    <t>AED100000</t>
  </si>
  <si>
    <t>AED</t>
  </si>
  <si>
    <t>Dubai</t>
  </si>
  <si>
    <t>MIS</t>
  </si>
  <si>
    <t>management accountant</t>
  </si>
  <si>
    <t>Â£31000</t>
  </si>
  <si>
    <t>Telecoms Engineer</t>
  </si>
  <si>
    <t>Software Support</t>
  </si>
  <si>
    <t>Projects Planner</t>
  </si>
  <si>
    <t>4.5 lakh INR</t>
  </si>
  <si>
    <t>Mathematical Data Analyist</t>
  </si>
  <si>
    <t>sales support</t>
  </si>
  <si>
    <t xml:space="preserve">Rs.1.8 lakhs </t>
  </si>
  <si>
    <t>Administrative Officer</t>
  </si>
  <si>
    <t>IS Manager</t>
  </si>
  <si>
    <t xml:space="preserve">Support Specialist </t>
  </si>
  <si>
    <t>FA</t>
  </si>
  <si>
    <t>VP of Finance</t>
  </si>
  <si>
    <t>36,000 USD</t>
  </si>
  <si>
    <t>PRODUCTION ASSISTANT</t>
  </si>
  <si>
    <t>65000 euro</t>
  </si>
  <si>
    <t>germany</t>
  </si>
  <si>
    <t>HR Analyst</t>
  </si>
  <si>
    <t>Plant Controller</t>
  </si>
  <si>
    <t>consultant bi</t>
  </si>
  <si>
    <t>The netherlands</t>
  </si>
  <si>
    <t>Royalties Coordinator</t>
  </si>
  <si>
    <t>Â£20000/year but i work part time 30h/week</t>
  </si>
  <si>
    <t>Graduate Structural Engineer</t>
  </si>
  <si>
    <t>Operations Analyst</t>
  </si>
  <si>
    <t>Marketing</t>
  </si>
  <si>
    <t xml:space="preserve">Finance, Manager </t>
  </si>
  <si>
    <t>Sr. Business Analyst</t>
  </si>
  <si>
    <t>150000 MXN</t>
  </si>
  <si>
    <t>MXN</t>
  </si>
  <si>
    <t>Information Analyst</t>
  </si>
  <si>
    <t>Financial Specialist</t>
  </si>
  <si>
    <t>Management Analyst</t>
  </si>
  <si>
    <t>INR 1000000</t>
  </si>
  <si>
    <t>Dp manager</t>
  </si>
  <si>
    <t>director of analytics</t>
  </si>
  <si>
    <t>US$ 4.545</t>
  </si>
  <si>
    <t>Supply Processes Analyst</t>
  </si>
  <si>
    <t>Â£29000</t>
  </si>
  <si>
    <t>ICT Technical Analyst</t>
  </si>
  <si>
    <t>Sourcing Specialist</t>
  </si>
  <si>
    <t>PhP 456,000</t>
  </si>
  <si>
    <t>Reporting Shared Services Oferring Lead</t>
  </si>
  <si>
    <t>Sales Analytics Manager</t>
  </si>
  <si>
    <t>22000 usd</t>
  </si>
  <si>
    <t>Product Manager Sr</t>
  </si>
  <si>
    <t>Database Architect</t>
  </si>
  <si>
    <t>CAD 65000</t>
  </si>
  <si>
    <t>Product developer</t>
  </si>
  <si>
    <t>Supply Chain Analyst</t>
  </si>
  <si>
    <t>financial planning</t>
  </si>
  <si>
    <t>400000 INR</t>
  </si>
  <si>
    <t>Test Analyst</t>
  </si>
  <si>
    <t>project manager, project finance consultant</t>
  </si>
  <si>
    <t>Israel</t>
  </si>
  <si>
    <t>QC Fabrication Inspector</t>
  </si>
  <si>
    <t>Manager of Trade Investment &amp; Analysis</t>
  </si>
  <si>
    <t>30000 Rs</t>
  </si>
  <si>
    <t>Business Analysit</t>
  </si>
  <si>
    <t>Assistant Outside Plant Project Manager</t>
  </si>
  <si>
    <t>operation-manager</t>
  </si>
  <si>
    <t>63000 USD</t>
  </si>
  <si>
    <t>Senior Financial Analyst</t>
  </si>
  <si>
    <t>Bangladesh</t>
  </si>
  <si>
    <t>100,000 US$ equiv</t>
  </si>
  <si>
    <t>Senior Data Analyst</t>
  </si>
  <si>
    <t>3.8 k</t>
  </si>
  <si>
    <t>MIS EXCUTIVE</t>
  </si>
  <si>
    <t>Advisor</t>
  </si>
  <si>
    <t>Online Analyst</t>
  </si>
  <si>
    <t>General Manager</t>
  </si>
  <si>
    <t>Sr Staff Engineer</t>
  </si>
  <si>
    <t>3,70,000</t>
  </si>
  <si>
    <t>Senior Design Associate</t>
  </si>
  <si>
    <t>Planning and Analysis Supervisor</t>
  </si>
  <si>
    <t>asset manager</t>
  </si>
  <si>
    <t>Transportation Engineer</t>
  </si>
  <si>
    <t>web marketing analyst</t>
  </si>
  <si>
    <t>170000 usd</t>
  </si>
  <si>
    <t>RS</t>
  </si>
  <si>
    <t>62500.00 USD</t>
  </si>
  <si>
    <t>Director of Payroll</t>
  </si>
  <si>
    <t>480 000 SEK / 70000 US$</t>
  </si>
  <si>
    <t>SEK</t>
  </si>
  <si>
    <t>IT consultant</t>
  </si>
  <si>
    <t>Sweden</t>
  </si>
  <si>
    <t>Commercial Manager</t>
  </si>
  <si>
    <t>Quality Assurance Officer</t>
  </si>
  <si>
    <t>Senior Treasury Analyst</t>
  </si>
  <si>
    <t>Supervisor, Contracts, Rebates, Chargebacks and Returns</t>
  </si>
  <si>
    <t>ceo</t>
  </si>
  <si>
    <t>480000 Rs.</t>
  </si>
  <si>
    <t>System Manager</t>
  </si>
  <si>
    <t>2207,00</t>
  </si>
  <si>
    <t>director</t>
  </si>
  <si>
    <t>Rs. 500000</t>
  </si>
  <si>
    <t>Owner</t>
  </si>
  <si>
    <t>Senior Business Analyst</t>
  </si>
  <si>
    <t xml:space="preserve">marketing and sales </t>
  </si>
  <si>
    <t>Managing Director</t>
  </si>
  <si>
    <t>INR 5,40,000</t>
  </si>
  <si>
    <t>Senior Billing Engineer</t>
  </si>
  <si>
    <t>Quality Analyst</t>
  </si>
  <si>
    <t>46000 usd</t>
  </si>
  <si>
    <t>Financial analyst</t>
  </si>
  <si>
    <t>Economist</t>
  </si>
  <si>
    <t>Rs 6.2 lakhs</t>
  </si>
  <si>
    <t>assistant manager (finance)</t>
  </si>
  <si>
    <t>Â£28000</t>
  </si>
  <si>
    <t>Central Services Manager</t>
  </si>
  <si>
    <t xml:space="preserve">Trainer </t>
  </si>
  <si>
    <t>continuous improvement team member</t>
  </si>
  <si>
    <t>MIS Officer</t>
  </si>
  <si>
    <t>IR Manager</t>
  </si>
  <si>
    <t>7,50,000 INR</t>
  </si>
  <si>
    <t>99147 $</t>
  </si>
  <si>
    <t>Chief Specialist of Economics &amp; Planning</t>
  </si>
  <si>
    <t>Campus Budget Officer</t>
  </si>
  <si>
    <t>Management Ananlyst</t>
  </si>
  <si>
    <t>Sales Operations Analyst</t>
  </si>
  <si>
    <t>120000 BDT</t>
  </si>
  <si>
    <t>BDT</t>
  </si>
  <si>
    <t>Computer Operator</t>
  </si>
  <si>
    <t>ENGINEER</t>
  </si>
  <si>
    <t>Sr Management Analytst 2</t>
  </si>
  <si>
    <t>Accounting Manager</t>
  </si>
  <si>
    <t>Controller</t>
  </si>
  <si>
    <t>Information Research Technician II</t>
  </si>
  <si>
    <t>Sr. Systems Engineer</t>
  </si>
  <si>
    <t>Senior Purchasing Officer</t>
  </si>
  <si>
    <t>United Arab Emriate</t>
  </si>
  <si>
    <t>Mgmt Accountant</t>
  </si>
  <si>
    <t xml:space="preserve">Sr financial analyst </t>
  </si>
  <si>
    <t>Department Manager</t>
  </si>
  <si>
    <t>Â¢ 14.000.000,00</t>
  </si>
  <si>
    <t>COSTARICAN</t>
  </si>
  <si>
    <t>Businees Adminstratot</t>
  </si>
  <si>
    <t>Costa Rica</t>
  </si>
  <si>
    <t xml:space="preserve">Staff assistant </t>
  </si>
  <si>
    <t>Sr. Accountant</t>
  </si>
  <si>
    <t>Air Planning Analyst</t>
  </si>
  <si>
    <t>Credit Analyst</t>
  </si>
  <si>
    <t>financial management consultant</t>
  </si>
  <si>
    <t>US$115000</t>
  </si>
  <si>
    <t>Â£66000</t>
  </si>
  <si>
    <t>IT Project Manager, EMEA</t>
  </si>
  <si>
    <t>INR 200000</t>
  </si>
  <si>
    <t>IS Director</t>
  </si>
  <si>
    <t>8500 USD</t>
  </si>
  <si>
    <t>teacher</t>
  </si>
  <si>
    <t>iran</t>
  </si>
  <si>
    <t>250000 to 270000</t>
  </si>
  <si>
    <t>Excel trainer</t>
  </si>
  <si>
    <t>Finland</t>
  </si>
  <si>
    <t>20000 RS</t>
  </si>
  <si>
    <t>WFM Team Lead</t>
  </si>
  <si>
    <t xml:space="preserve">US $30,000.00 </t>
  </si>
  <si>
    <t>Supervisor</t>
  </si>
  <si>
    <t>30000 $</t>
  </si>
  <si>
    <t>BI Developer</t>
  </si>
  <si>
    <t>engineer</t>
  </si>
  <si>
    <t>Planner</t>
  </si>
  <si>
    <t>Â£65000</t>
  </si>
  <si>
    <t>US $6,629.00</t>
  </si>
  <si>
    <t>Dominican Republic</t>
  </si>
  <si>
    <t>senior analyst</t>
  </si>
  <si>
    <t>Assesor</t>
  </si>
  <si>
    <t>Financial Analys</t>
  </si>
  <si>
    <t>Sr. Information Systems Analyst</t>
  </si>
  <si>
    <t>Senior Claims Analyst</t>
  </si>
  <si>
    <t>INR 40L</t>
  </si>
  <si>
    <t>Sr Mgr Finance</t>
  </si>
  <si>
    <t>Rs. 300000</t>
  </si>
  <si>
    <t>Web Portal Manager</t>
  </si>
  <si>
    <t>manager - MIS &amp; operations planning</t>
  </si>
  <si>
    <t>web analyst</t>
  </si>
  <si>
    <t>INR 30,00,000</t>
  </si>
  <si>
    <t>Management Consultant</t>
  </si>
  <si>
    <t>Continuos improvment</t>
  </si>
  <si>
    <t>Canad</t>
  </si>
  <si>
    <t>Direct marketing manager</t>
  </si>
  <si>
    <t>5000 $</t>
  </si>
  <si>
    <t>mis</t>
  </si>
  <si>
    <t>Wine Analyst</t>
  </si>
  <si>
    <t>500000 rupees</t>
  </si>
  <si>
    <t>FinanceManager</t>
  </si>
  <si>
    <t>Somalia</t>
  </si>
  <si>
    <t>Regional Manager</t>
  </si>
  <si>
    <t>7500 USD</t>
  </si>
  <si>
    <t>HR reporting analyst</t>
  </si>
  <si>
    <t>Finalcial Reporting Analyst</t>
  </si>
  <si>
    <t>800000 rupees</t>
  </si>
  <si>
    <t>Partner</t>
  </si>
  <si>
    <t>operations tech</t>
  </si>
  <si>
    <t>Â£38000</t>
  </si>
  <si>
    <t>Commercial Accountant</t>
  </si>
  <si>
    <t>52,000 Cdn</t>
  </si>
  <si>
    <t>Office Manager</t>
  </si>
  <si>
    <t>Prod Mgr</t>
  </si>
  <si>
    <t>Graphics/Web Document Designer</t>
  </si>
  <si>
    <t>Business intelligence manager</t>
  </si>
  <si>
    <t>CDN $70,000</t>
  </si>
  <si>
    <t>Program Manager</t>
  </si>
  <si>
    <t>5250 $</t>
  </si>
  <si>
    <t>Treasure Specialist</t>
  </si>
  <si>
    <t>Republic of Georgia</t>
  </si>
  <si>
    <t>Business Manager</t>
  </si>
  <si>
    <t>clerk</t>
  </si>
  <si>
    <t>Researcher &amp; Data Analyst</t>
  </si>
  <si>
    <t>Â£28500</t>
  </si>
  <si>
    <t>Data Quality &amp; Analysis Manager</t>
  </si>
  <si>
    <t>Resource managment Analyst</t>
  </si>
  <si>
    <t>Estonia</t>
  </si>
  <si>
    <t>Account Executive</t>
  </si>
  <si>
    <t>video production</t>
  </si>
  <si>
    <t>mozambique</t>
  </si>
  <si>
    <t>principal engineer</t>
  </si>
  <si>
    <t>budget analyst</t>
  </si>
  <si>
    <t>US$169,000</t>
  </si>
  <si>
    <t>Category Director (Marketing)</t>
  </si>
  <si>
    <t>Senior consultant accounting</t>
  </si>
  <si>
    <t>Norway</t>
  </si>
  <si>
    <t>Zar 1080000</t>
  </si>
  <si>
    <t>ZAR</t>
  </si>
  <si>
    <t>Finance manager</t>
  </si>
  <si>
    <t>South africa</t>
  </si>
  <si>
    <t>GB Sterling 59k</t>
  </si>
  <si>
    <t>Health and safety advisor</t>
  </si>
  <si>
    <t>Workforce Analyst</t>
  </si>
  <si>
    <t>Sr. Marketing Solutions Analyst</t>
  </si>
  <si>
    <t>20000 US$</t>
  </si>
  <si>
    <t>Managing Partner</t>
  </si>
  <si>
    <t>Administration Officer</t>
  </si>
  <si>
    <t>BAS</t>
  </si>
  <si>
    <t>USD 108,000</t>
  </si>
  <si>
    <t>200000 Rupees</t>
  </si>
  <si>
    <t>chemist</t>
  </si>
  <si>
    <t>LOGISTIC MANAGER</t>
  </si>
  <si>
    <t>Rs. 7,20,000/-</t>
  </si>
  <si>
    <t>Manager Finance</t>
  </si>
  <si>
    <t>23000 USD</t>
  </si>
  <si>
    <t>IT solutions coordinator</t>
  </si>
  <si>
    <t>Business Modeller</t>
  </si>
  <si>
    <t>Sr QS</t>
  </si>
  <si>
    <t>15000 â‚¬</t>
  </si>
  <si>
    <t>Report Analyst</t>
  </si>
  <si>
    <t>Spain</t>
  </si>
  <si>
    <t>Rs 6L</t>
  </si>
  <si>
    <t>Business Co ordinator</t>
  </si>
  <si>
    <t>Rs 500000</t>
  </si>
  <si>
    <t>duty manager</t>
  </si>
  <si>
    <t>Retail Store Manager</t>
  </si>
  <si>
    <t>Â£16400</t>
  </si>
  <si>
    <t>Job Build analyst</t>
  </si>
  <si>
    <t>Associate</t>
  </si>
  <si>
    <t>$150000pa</t>
  </si>
  <si>
    <t>57000 USD</t>
  </si>
  <si>
    <t>project finance manager</t>
  </si>
  <si>
    <t>israel</t>
  </si>
  <si>
    <t>Metrics Analyst</t>
  </si>
  <si>
    <t>Asst.Manager</t>
  </si>
  <si>
    <t>Accounting Operations Manager</t>
  </si>
  <si>
    <t>Vice President, Analyst</t>
  </si>
  <si>
    <t>COO</t>
  </si>
  <si>
    <t>EUR 49248</t>
  </si>
  <si>
    <t>Financial Advisor</t>
  </si>
  <si>
    <t>Netherlands</t>
  </si>
  <si>
    <t>Production Manager</t>
  </si>
  <si>
    <t>Manager - Finance</t>
  </si>
  <si>
    <t>Process Design Consultant</t>
  </si>
  <si>
    <t>vba specialist</t>
  </si>
  <si>
    <t xml:space="preserve">Analytical Department Director </t>
  </si>
  <si>
    <t>120k</t>
  </si>
  <si>
    <t>manager</t>
  </si>
  <si>
    <t>nz</t>
  </si>
  <si>
    <t>US$95K</t>
  </si>
  <si>
    <t>Director of Supply Chain</t>
  </si>
  <si>
    <t>Central America</t>
  </si>
  <si>
    <t>Research Assistant</t>
  </si>
  <si>
    <t>73,000 GBP</t>
  </si>
  <si>
    <t>Finance Manager</t>
  </si>
  <si>
    <t>Excel professional</t>
  </si>
  <si>
    <t>self-employed</t>
  </si>
  <si>
    <t>PKR 50,000</t>
  </si>
  <si>
    <t>Trainer</t>
  </si>
  <si>
    <t>Business analyst</t>
  </si>
  <si>
    <t>deputy manager</t>
  </si>
  <si>
    <t>Research Associate</t>
  </si>
  <si>
    <t>Reports Coordinator</t>
  </si>
  <si>
    <t>Quality Compliance Manager</t>
  </si>
  <si>
    <t>80,000 USD</t>
  </si>
  <si>
    <t>Cost Analyst</t>
  </si>
  <si>
    <t>Japan</t>
  </si>
  <si>
    <t>Â£20000</t>
  </si>
  <si>
    <t>IT Consultant</t>
  </si>
  <si>
    <t>Intelligence Analyst</t>
  </si>
  <si>
    <t>Marketing Specialist</t>
  </si>
  <si>
    <t>Proyect Manager</t>
  </si>
  <si>
    <t>IT Specialist</t>
  </si>
  <si>
    <t>CONTROLLER</t>
  </si>
  <si>
    <t>BRA</t>
  </si>
  <si>
    <t>Technical Support Technician</t>
  </si>
  <si>
    <t>Director, Supply Chain Operations</t>
  </si>
  <si>
    <t>Workflow Analyst</t>
  </si>
  <si>
    <t>95000 USD</t>
  </si>
  <si>
    <t>AUD $155,000</t>
  </si>
  <si>
    <t>Finance Manager Business Services</t>
  </si>
  <si>
    <t>NZ $80,000</t>
  </si>
  <si>
    <t>NZD</t>
  </si>
  <si>
    <t>Accountant/Analyst</t>
  </si>
  <si>
    <t>New Zealand</t>
  </si>
  <si>
    <t>Costing Analysis</t>
  </si>
  <si>
    <t>Sales Operations Supervisor</t>
  </si>
  <si>
    <t>Â£28800</t>
  </si>
  <si>
    <t>Â£21000</t>
  </si>
  <si>
    <t>USD 4285.00</t>
  </si>
  <si>
    <t>Assistant</t>
  </si>
  <si>
    <t>In Charge</t>
  </si>
  <si>
    <t>Guyana</t>
  </si>
  <si>
    <t>$22,000 AUD</t>
  </si>
  <si>
    <t>CEO</t>
  </si>
  <si>
    <t>coordinator lismore regional airport</t>
  </si>
  <si>
    <t>Mgr Op Excellence</t>
  </si>
  <si>
    <t>Pricing and Strategy Specialist</t>
  </si>
  <si>
    <t>Sr. Human Resources Analyst</t>
  </si>
  <si>
    <t>Performance Improvement Analyst</t>
  </si>
  <si>
    <t>Sr. Analyst</t>
  </si>
  <si>
    <t>finance</t>
  </si>
  <si>
    <t>china</t>
  </si>
  <si>
    <t>$36 000</t>
  </si>
  <si>
    <t>Consulting</t>
  </si>
  <si>
    <t xml:space="preserve">Technology consultant </t>
  </si>
  <si>
    <t>4,00,000</t>
  </si>
  <si>
    <t>BPO</t>
  </si>
  <si>
    <t>General manager</t>
  </si>
  <si>
    <t>Technical Analyst</t>
  </si>
  <si>
    <t>Head Accounts</t>
  </si>
  <si>
    <t>90 k</t>
  </si>
  <si>
    <t>Operations</t>
  </si>
  <si>
    <t>Rs. 20000</t>
  </si>
  <si>
    <t>Talati</t>
  </si>
  <si>
    <t>Product manager</t>
  </si>
  <si>
    <t>Helicopter Mechanic</t>
  </si>
  <si>
    <t>Program/Mgt Analyst</t>
  </si>
  <si>
    <t>Director, Analytics</t>
  </si>
  <si>
    <t>Purchasing Manager</t>
  </si>
  <si>
    <t>owner</t>
  </si>
  <si>
    <t>Incharge</t>
  </si>
  <si>
    <t>Sales Assistant</t>
  </si>
  <si>
    <t>INR 420000</t>
  </si>
  <si>
    <t>Assistant EDP</t>
  </si>
  <si>
    <t>Sales ops</t>
  </si>
  <si>
    <t>1150 $</t>
  </si>
  <si>
    <t>QS</t>
  </si>
  <si>
    <t>Sri Lanka</t>
  </si>
  <si>
    <t>INR 850,000</t>
  </si>
  <si>
    <t>AGM Finance</t>
  </si>
  <si>
    <t>Sales Controller</t>
  </si>
  <si>
    <t>1 lakh 60 thousand INR/Year</t>
  </si>
  <si>
    <t>MIS Executive</t>
  </si>
  <si>
    <t>SYSTEM MANAGER</t>
  </si>
  <si>
    <t>A$85000</t>
  </si>
  <si>
    <t>Project coordinator</t>
  </si>
  <si>
    <t>executive</t>
  </si>
  <si>
    <t>Indonesia</t>
  </si>
  <si>
    <t>Rs60000</t>
  </si>
  <si>
    <t>Quantity Surveyor</t>
  </si>
  <si>
    <t xml:space="preserve">Content Analyst </t>
  </si>
  <si>
    <t>A$170000</t>
  </si>
  <si>
    <t>senior business analyst</t>
  </si>
  <si>
    <t>Corporate Accountant</t>
  </si>
  <si>
    <t>Rs. 200000</t>
  </si>
  <si>
    <t>Auditor</t>
  </si>
  <si>
    <t>program coordinator - automotive</t>
  </si>
  <si>
    <t>Rs 300000</t>
  </si>
  <si>
    <t>Planning Engineer</t>
  </si>
  <si>
    <t>4000000 INR</t>
  </si>
  <si>
    <t>Senior Executive</t>
  </si>
  <si>
    <t>4500000 inr/pa</t>
  </si>
  <si>
    <t>cmo</t>
  </si>
  <si>
    <t>25000 INR</t>
  </si>
  <si>
    <t>Rs 4,00,000</t>
  </si>
  <si>
    <t>Sr Processor</t>
  </si>
  <si>
    <t>6,00,000</t>
  </si>
  <si>
    <t>Organiser</t>
  </si>
  <si>
    <t>Quality officer</t>
  </si>
  <si>
    <t>bangkok</t>
  </si>
  <si>
    <t>Executive</t>
  </si>
  <si>
    <t>Rs 800000</t>
  </si>
  <si>
    <t>BI Consultant</t>
  </si>
  <si>
    <t>Rs. 4.32 Lakhs</t>
  </si>
  <si>
    <t>Assistant Manager - IT</t>
  </si>
  <si>
    <t>Coordinator</t>
  </si>
  <si>
    <t>MANAGER</t>
  </si>
  <si>
    <t>Asst Mgr</t>
  </si>
  <si>
    <t>Accounts Officer</t>
  </si>
  <si>
    <t>INR 9,50,000</t>
  </si>
  <si>
    <t>Investment Banker</t>
  </si>
  <si>
    <t>INR 165000</t>
  </si>
  <si>
    <t>Co-operative bank</t>
  </si>
  <si>
    <t>Cad Engineer</t>
  </si>
  <si>
    <t>Mis Analyst</t>
  </si>
  <si>
    <t>INR 2 l;acks</t>
  </si>
  <si>
    <t>MIS EXECUTIVE</t>
  </si>
  <si>
    <t>Rs 480000</t>
  </si>
  <si>
    <t>PMO</t>
  </si>
  <si>
    <t>Asst. Manager(Commercial)</t>
  </si>
  <si>
    <t>230000 INR</t>
  </si>
  <si>
    <t>23000 Rupees</t>
  </si>
  <si>
    <t>Education Officer</t>
  </si>
  <si>
    <t>Management Accountant</t>
  </si>
  <si>
    <t>Saudi Arabai</t>
  </si>
  <si>
    <t>Us$24000</t>
  </si>
  <si>
    <t>Sales Coordinator</t>
  </si>
  <si>
    <t>TA</t>
  </si>
  <si>
    <t>2.5lakh</t>
  </si>
  <si>
    <t>ASM</t>
  </si>
  <si>
    <t>principal developer</t>
  </si>
  <si>
    <t>220000 in INR</t>
  </si>
  <si>
    <t>Accounts Payable Analyst</t>
  </si>
  <si>
    <t>Maint Sys Support Specialist</t>
  </si>
  <si>
    <t>Rs. 260000</t>
  </si>
  <si>
    <t>1,20,000 INR</t>
  </si>
  <si>
    <t>Rs. 144000</t>
  </si>
  <si>
    <t>Team Leader</t>
  </si>
  <si>
    <t>inr 11.5</t>
  </si>
  <si>
    <t>manager portfolio monitoring</t>
  </si>
  <si>
    <t>33,500 US $</t>
  </si>
  <si>
    <t>Sr. Executive Finance &amp; Accounts</t>
  </si>
  <si>
    <t>AREA SALES MANAGER</t>
  </si>
  <si>
    <t>govt</t>
  </si>
  <si>
    <t>4500 rs. per month</t>
  </si>
  <si>
    <t>COMPUTER OPERATOR</t>
  </si>
  <si>
    <t>Business Executive</t>
  </si>
  <si>
    <t>Team Lead Mis</t>
  </si>
  <si>
    <t>3000 $</t>
  </si>
  <si>
    <t>Call Centre Consultant</t>
  </si>
  <si>
    <t>Cambodia</t>
  </si>
  <si>
    <t>250000 rupees</t>
  </si>
  <si>
    <t>MIS executive</t>
  </si>
  <si>
    <t>Rs. 150000</t>
  </si>
  <si>
    <t>Oprations head</t>
  </si>
  <si>
    <t>Asst. Manager</t>
  </si>
  <si>
    <t>accounts</t>
  </si>
  <si>
    <t>25000 rupess</t>
  </si>
  <si>
    <t>370000 inr</t>
  </si>
  <si>
    <t>Cost Accountant</t>
  </si>
  <si>
    <t>senior executive</t>
  </si>
  <si>
    <t>Rs 10000</t>
  </si>
  <si>
    <t>Intern</t>
  </si>
  <si>
    <t>4,80,000 Ruppes</t>
  </si>
  <si>
    <t>Re. 4.5 Lacs Per Annum</t>
  </si>
  <si>
    <t>inr 2300000</t>
  </si>
  <si>
    <t>Audit Manager</t>
  </si>
  <si>
    <t>15000 USD</t>
  </si>
  <si>
    <t>Audit - senior assistant</t>
  </si>
  <si>
    <t>Lithuania</t>
  </si>
  <si>
    <t>tech operator (oil)</t>
  </si>
  <si>
    <t>uae</t>
  </si>
  <si>
    <t xml:space="preserve">mis </t>
  </si>
  <si>
    <t>Inr 60000</t>
  </si>
  <si>
    <t>Asstt manager</t>
  </si>
  <si>
    <t>Rs 15000</t>
  </si>
  <si>
    <t>Import &amp; Export Documentation Executive</t>
  </si>
  <si>
    <t>Systems Manager</t>
  </si>
  <si>
    <t>Program management</t>
  </si>
  <si>
    <t>PKR 17000</t>
  </si>
  <si>
    <t>Accounts Manager</t>
  </si>
  <si>
    <t xml:space="preserve">Rs.4lk </t>
  </si>
  <si>
    <t>sr. mis executive</t>
  </si>
  <si>
    <t>USD130000</t>
  </si>
  <si>
    <t>Modeller</t>
  </si>
  <si>
    <t>Rs. 250000</t>
  </si>
  <si>
    <t>INR 390000 PA</t>
  </si>
  <si>
    <t>Sr Financial Execative</t>
  </si>
  <si>
    <t>Asst Mngr</t>
  </si>
  <si>
    <t>Ind Rs.10,00,000.00</t>
  </si>
  <si>
    <t>Sr Associate</t>
  </si>
  <si>
    <t>8 Lakhs</t>
  </si>
  <si>
    <t>6 Lac Rs</t>
  </si>
  <si>
    <t>ERP Co-Ordinator</t>
  </si>
  <si>
    <t>Revenue Manager</t>
  </si>
  <si>
    <t>Accounts analyst</t>
  </si>
  <si>
    <t>EGYPT</t>
  </si>
  <si>
    <t>Estimator</t>
  </si>
  <si>
    <t>Egypt</t>
  </si>
  <si>
    <t>50 k per month</t>
  </si>
  <si>
    <t>4800 $</t>
  </si>
  <si>
    <t>Data Analysis</t>
  </si>
  <si>
    <t>Bhutan</t>
  </si>
  <si>
    <t>66000 â‚¬</t>
  </si>
  <si>
    <t>Logistics Analyst</t>
  </si>
  <si>
    <t>PROCSS ASOCIATE</t>
  </si>
  <si>
    <t>Reporting Analyst</t>
  </si>
  <si>
    <t>Corporate Finance Manager</t>
  </si>
  <si>
    <t>GBP21798</t>
  </si>
  <si>
    <t>compliance manager</t>
  </si>
  <si>
    <t>Merchandiser</t>
  </si>
  <si>
    <t>INR 30000</t>
  </si>
  <si>
    <t>Project Lead</t>
  </si>
  <si>
    <t>INR240000</t>
  </si>
  <si>
    <t>SR. ACCOUNTS EXECUTIVE</t>
  </si>
  <si>
    <t>Â£ 24000</t>
  </si>
  <si>
    <t>Business Support Specialist</t>
  </si>
  <si>
    <t>US $ 11,000</t>
  </si>
  <si>
    <t>Assistant Manager - Group MIS</t>
  </si>
  <si>
    <t>Rs. 225000</t>
  </si>
  <si>
    <t>Company Systems Integration Manager</t>
  </si>
  <si>
    <t>Nigeria</t>
  </si>
  <si>
    <t>INR 20000</t>
  </si>
  <si>
    <t>EXECUTIVE</t>
  </si>
  <si>
    <t>INR 700000</t>
  </si>
  <si>
    <t>Sales Management Analyst</t>
  </si>
  <si>
    <t>Asst Production Planner</t>
  </si>
  <si>
    <t>Consultat</t>
  </si>
  <si>
    <t>Denmark</t>
  </si>
  <si>
    <t xml:space="preserve">System Analyst </t>
  </si>
  <si>
    <t>14960 $</t>
  </si>
  <si>
    <t>Stock Controller</t>
  </si>
  <si>
    <t>ACCOUNTANT</t>
  </si>
  <si>
    <t>Accounts Supervisor</t>
  </si>
  <si>
    <t>KSA</t>
  </si>
  <si>
    <t>95000 AUD</t>
  </si>
  <si>
    <t>Data Analyst - Report Writer</t>
  </si>
  <si>
    <t>Rs 1200000</t>
  </si>
  <si>
    <t xml:space="preserve">Regional Formwork Head </t>
  </si>
  <si>
    <t>BRANCH ACCOUNTANT</t>
  </si>
  <si>
    <t>$1,589.00/per month</t>
  </si>
  <si>
    <t>Accounting Head</t>
  </si>
  <si>
    <t>OPEX CONTROL</t>
  </si>
  <si>
    <t>2.2 lakhs per annum</t>
  </si>
  <si>
    <t>Associate Software Engineer</t>
  </si>
  <si>
    <t>45000 $</t>
  </si>
  <si>
    <t>italy</t>
  </si>
  <si>
    <t>Rs 40000</t>
  </si>
  <si>
    <t>Banker</t>
  </si>
  <si>
    <t>Dhs 2800 + Accomodation</t>
  </si>
  <si>
    <t>180000 PKR</t>
  </si>
  <si>
    <t>S&amp;D Reporting &amp; Analysis Team Leader</t>
  </si>
  <si>
    <t>AUS$36000</t>
  </si>
  <si>
    <t>Key Expert User</t>
  </si>
  <si>
    <t>2.25 lakhs per year(prof income)</t>
  </si>
  <si>
    <t>company secretary</t>
  </si>
  <si>
    <t>Mis executiv</t>
  </si>
  <si>
    <t>INR 400000</t>
  </si>
  <si>
    <t>BDM</t>
  </si>
  <si>
    <t>CA$66000</t>
  </si>
  <si>
    <t>Programmer-analyst</t>
  </si>
  <si>
    <t>security analyst</t>
  </si>
  <si>
    <t>Rs 450000</t>
  </si>
  <si>
    <t>Material Planner</t>
  </si>
  <si>
    <t>VP Infrastructure</t>
  </si>
  <si>
    <t>ONE LACK FIFTY THOUSAND(INR)</t>
  </si>
  <si>
    <t>WORKING WITH PRODUCT TEAM OF MAKEMYTRIP.COM</t>
  </si>
  <si>
    <t>Rs. 8000</t>
  </si>
  <si>
    <t>Cashier</t>
  </si>
  <si>
    <t>Technician</t>
  </si>
  <si>
    <t>Aud 65000</t>
  </si>
  <si>
    <t>Market analyst</t>
  </si>
  <si>
    <t>Rs. 377000</t>
  </si>
  <si>
    <t>Team Developer</t>
  </si>
  <si>
    <t>Reporting Assistant</t>
  </si>
  <si>
    <t>Loss Prevention Finance Coordinator</t>
  </si>
  <si>
    <t>ZAR900,000</t>
  </si>
  <si>
    <t>Senior Research Analyst</t>
  </si>
  <si>
    <t>Director, IT/Operations</t>
  </si>
  <si>
    <t>Rs. 450000</t>
  </si>
  <si>
    <t>Sr. Executive</t>
  </si>
  <si>
    <t>Operations Support Coordinator</t>
  </si>
  <si>
    <t>Sr. Executive MIS</t>
  </si>
  <si>
    <t>accountant</t>
  </si>
  <si>
    <t>24000 $</t>
  </si>
  <si>
    <t>Logistic KA Manager</t>
  </si>
  <si>
    <t>Croatia</t>
  </si>
  <si>
    <t>Rs 20000</t>
  </si>
  <si>
    <t>INR 650000</t>
  </si>
  <si>
    <t>Deputy Manager</t>
  </si>
  <si>
    <t>Management Trainee</t>
  </si>
  <si>
    <t>3500 Rs</t>
  </si>
  <si>
    <t>MNR</t>
  </si>
  <si>
    <t>BPO information process enabler</t>
  </si>
  <si>
    <t>Â£55000</t>
  </si>
  <si>
    <t>Financial controller</t>
  </si>
  <si>
    <t>R$3.000,00</t>
  </si>
  <si>
    <t>Market Intelligence Analyst</t>
  </si>
  <si>
    <t>sr financial analyst</t>
  </si>
  <si>
    <t>12000 $</t>
  </si>
  <si>
    <t>Investment manager</t>
  </si>
  <si>
    <t>INR 1700000</t>
  </si>
  <si>
    <t>Operations Lead</t>
  </si>
  <si>
    <t>US$30,000</t>
  </si>
  <si>
    <t>Financial Control Section Headm</t>
  </si>
  <si>
    <t>Inonesia</t>
  </si>
  <si>
    <t>Application Developer</t>
  </si>
  <si>
    <t>High School Teacher</t>
  </si>
  <si>
    <t>5.5 lakhs</t>
  </si>
  <si>
    <t>65000 ron</t>
  </si>
  <si>
    <t>RON</t>
  </si>
  <si>
    <t>HR Planning Specialist</t>
  </si>
  <si>
    <t>15600 â‚¬</t>
  </si>
  <si>
    <t>Managment controller</t>
  </si>
  <si>
    <t>Rs.6,00,000/-</t>
  </si>
  <si>
    <t>AO</t>
  </si>
  <si>
    <t>Rs. 6,00,000</t>
  </si>
  <si>
    <t>business analyist</t>
  </si>
  <si>
    <t>13000 USD</t>
  </si>
  <si>
    <t>900000 Rs</t>
  </si>
  <si>
    <t>actuary</t>
  </si>
  <si>
    <t>Analysis Quality</t>
  </si>
  <si>
    <t>Colombia - South America</t>
  </si>
  <si>
    <t>1200000 Rs</t>
  </si>
  <si>
    <t>2 lac</t>
  </si>
  <si>
    <t>Bio-Statiscian</t>
  </si>
  <si>
    <t>Management Intern</t>
  </si>
  <si>
    <t>INR 2,00,000</t>
  </si>
  <si>
    <t>30000 eur</t>
  </si>
  <si>
    <t>financialcotroller</t>
  </si>
  <si>
    <t>portugal</t>
  </si>
  <si>
    <t>Rs. 10,00,000</t>
  </si>
  <si>
    <t>Financial Analyist</t>
  </si>
  <si>
    <t>Marketing Manager</t>
  </si>
  <si>
    <t>Europe</t>
  </si>
  <si>
    <t>Dir of Analytics</t>
  </si>
  <si>
    <t>Rs. 550000</t>
  </si>
  <si>
    <t>Reporting Manager</t>
  </si>
  <si>
    <t>Data Research Assistant</t>
  </si>
  <si>
    <t>Rs. 45000</t>
  </si>
  <si>
    <t>Uruguay</t>
  </si>
  <si>
    <t>Guide for About.com</t>
  </si>
  <si>
    <t>Policy advisor</t>
  </si>
  <si>
    <t>Aruba</t>
  </si>
  <si>
    <t>R134000</t>
  </si>
  <si>
    <t>Security Access Governance Analyst</t>
  </si>
  <si>
    <t>IT Capacity Planner</t>
  </si>
  <si>
    <t>supply chain manager</t>
  </si>
  <si>
    <t>indonesia</t>
  </si>
  <si>
    <t>Boss</t>
  </si>
  <si>
    <t>Director, P&amp;A</t>
  </si>
  <si>
    <t>125 $</t>
  </si>
  <si>
    <t>Project controls manager</t>
  </si>
  <si>
    <t>senior associate</t>
  </si>
  <si>
    <t>Principal Financial Analyst</t>
  </si>
  <si>
    <t>Store keeper</t>
  </si>
  <si>
    <t xml:space="preserve">qa team supervisor </t>
  </si>
  <si>
    <t>Supply Chain Administrator</t>
  </si>
  <si>
    <t>sup</t>
  </si>
  <si>
    <t>Cost Trainee</t>
  </si>
  <si>
    <t>62000 USD</t>
  </si>
  <si>
    <t>Deputy Manager Finance</t>
  </si>
  <si>
    <t>Qatar</t>
  </si>
  <si>
    <t>3 lacs P.A</t>
  </si>
  <si>
    <t>Sales</t>
  </si>
  <si>
    <t>Medical information analist</t>
  </si>
  <si>
    <t>US 2130</t>
  </si>
  <si>
    <t>Training Coordinator</t>
  </si>
  <si>
    <t>saudi arabia</t>
  </si>
  <si>
    <t>Rs.60000/-</t>
  </si>
  <si>
    <t>Article (Internship) - CA</t>
  </si>
  <si>
    <t>Asst Manager</t>
  </si>
  <si>
    <t>Rs. 35000</t>
  </si>
  <si>
    <t>Assistant Manager</t>
  </si>
  <si>
    <t>$125000 / a excl bonus</t>
  </si>
  <si>
    <t>Commercial Director</t>
  </si>
  <si>
    <t>400000 Rs</t>
  </si>
  <si>
    <t>Finance Staff</t>
  </si>
  <si>
    <t>Viet Nam</t>
  </si>
  <si>
    <t>inr 500000</t>
  </si>
  <si>
    <t>team coach</t>
  </si>
  <si>
    <t>100,000 usd</t>
  </si>
  <si>
    <t>MÃ©xico</t>
  </si>
  <si>
    <t>Accountancy</t>
  </si>
  <si>
    <t>INR 23 L</t>
  </si>
  <si>
    <t>Manager - Business Planning &amp; Reporting</t>
  </si>
  <si>
    <t>rs 100000</t>
  </si>
  <si>
    <t>ASST VICE PREDISDENT</t>
  </si>
  <si>
    <t>co ordinator</t>
  </si>
  <si>
    <t>5,00,000 INR</t>
  </si>
  <si>
    <t>Engagement Lead</t>
  </si>
  <si>
    <t>PhP168000</t>
  </si>
  <si>
    <t>Clerk</t>
  </si>
  <si>
    <t xml:space="preserve">Document controller </t>
  </si>
  <si>
    <t xml:space="preserve">Kuwait </t>
  </si>
  <si>
    <t>180000 INR</t>
  </si>
  <si>
    <t>Rs 600000/-</t>
  </si>
  <si>
    <t>Financial Modeller</t>
  </si>
  <si>
    <t>Cost accountant</t>
  </si>
  <si>
    <t>banker</t>
  </si>
  <si>
    <t>1050000 INR</t>
  </si>
  <si>
    <t>Manager Market Reesrach</t>
  </si>
  <si>
    <t>QA Supervisor</t>
  </si>
  <si>
    <t>Czech Republic</t>
  </si>
  <si>
    <t>486000 INR</t>
  </si>
  <si>
    <t>Assistant manager</t>
  </si>
  <si>
    <t>Zimbabwe</t>
  </si>
  <si>
    <t>HR Advisor - Systems &amp; MI</t>
  </si>
  <si>
    <t>300000RS</t>
  </si>
  <si>
    <t>ANALYST</t>
  </si>
  <si>
    <t>C&amp;B Manager</t>
  </si>
  <si>
    <t>Senior Marketing Analyst</t>
  </si>
  <si>
    <t>operation supervisor</t>
  </si>
  <si>
    <t>MIS TEAM MEMBER</t>
  </si>
  <si>
    <t>7 Lakhs</t>
  </si>
  <si>
    <t>Business Support Executive</t>
  </si>
  <si>
    <t>analytic</t>
  </si>
  <si>
    <t>Slovenia</t>
  </si>
  <si>
    <t>50000 GBP</t>
  </si>
  <si>
    <t>Finance Analyst</t>
  </si>
  <si>
    <t>Credit Controller</t>
  </si>
  <si>
    <t>R$ 19.200,00</t>
  </si>
  <si>
    <t>Programmer</t>
  </si>
  <si>
    <t>business</t>
  </si>
  <si>
    <t>Rs.7,00,000</t>
  </si>
  <si>
    <t>Albania</t>
  </si>
  <si>
    <t>Reconciliation Manager in Textile Mill</t>
  </si>
  <si>
    <t>Reporting Supervisor</t>
  </si>
  <si>
    <t>Financial Expert</t>
  </si>
  <si>
    <t>Iran</t>
  </si>
  <si>
    <t>usd 2000 per month</t>
  </si>
  <si>
    <t>sr manager</t>
  </si>
  <si>
    <t>Client Manager</t>
  </si>
  <si>
    <t>BI</t>
  </si>
  <si>
    <t>INR 600K</t>
  </si>
  <si>
    <t>Asst. Mgr. Finance</t>
  </si>
  <si>
    <t>600000 INR</t>
  </si>
  <si>
    <t>Zambia</t>
  </si>
  <si>
    <t>42000 â‚¬</t>
  </si>
  <si>
    <t>Construction Engineer</t>
  </si>
  <si>
    <t>Marketing Insights Manager</t>
  </si>
  <si>
    <t>Risk analyst</t>
  </si>
  <si>
    <t>data analist</t>
  </si>
  <si>
    <t>netherlands</t>
  </si>
  <si>
    <t>2,000,000 Naira</t>
  </si>
  <si>
    <t>Head Business Advisory</t>
  </si>
  <si>
    <t>48000 $</t>
  </si>
  <si>
    <t>Merchandise planner</t>
  </si>
  <si>
    <t>NZ</t>
  </si>
  <si>
    <t>NZ$ 75000</t>
  </si>
  <si>
    <t>New  Zealand</t>
  </si>
  <si>
    <t>Software Tester</t>
  </si>
  <si>
    <t>Billing manager</t>
  </si>
  <si>
    <t>AUD90000</t>
  </si>
  <si>
    <t>Quality Executive</t>
  </si>
  <si>
    <t>AU$65</t>
  </si>
  <si>
    <t xml:space="preserve">Business Support </t>
  </si>
  <si>
    <t>Sales Manager</t>
  </si>
  <si>
    <t>Finance Officer</t>
  </si>
  <si>
    <t>Assistant Fleet Analyst</t>
  </si>
  <si>
    <t>Operations Coordinator</t>
  </si>
  <si>
    <t>AUD$200,000</t>
  </si>
  <si>
    <t>Director, Informatics</t>
  </si>
  <si>
    <t>admin</t>
  </si>
  <si>
    <t>Sustainability Strategy Advisor</t>
  </si>
  <si>
    <t>AUD$70,000</t>
  </si>
  <si>
    <t>USD 85000.00</t>
  </si>
  <si>
    <t>Reporting and DB Analyist</t>
  </si>
  <si>
    <t>A$107000</t>
  </si>
  <si>
    <t>malaysia</t>
  </si>
  <si>
    <t>AU$52.000</t>
  </si>
  <si>
    <t>Shipping Administrator</t>
  </si>
  <si>
    <t>VP, Operational Analytics</t>
  </si>
  <si>
    <t>Finance analyst</t>
  </si>
  <si>
    <t>China</t>
  </si>
  <si>
    <t>HSLP Data Analyst</t>
  </si>
  <si>
    <t>US$12,000/year</t>
  </si>
  <si>
    <t>Asia</t>
  </si>
  <si>
    <t>Retired Government Officer, having knowledge in excel.</t>
  </si>
  <si>
    <t>1200000 INR</t>
  </si>
  <si>
    <t>RM48,000</t>
  </si>
  <si>
    <t>Credit Risk Manager</t>
  </si>
  <si>
    <t>Malaysia</t>
  </si>
  <si>
    <t>NZD 180000</t>
  </si>
  <si>
    <t>Rs.5,45,000</t>
  </si>
  <si>
    <t>Rs.10,00,000</t>
  </si>
  <si>
    <t>Credit Manager - Loans</t>
  </si>
  <si>
    <t>Audit executive</t>
  </si>
  <si>
    <t>INDIA</t>
  </si>
  <si>
    <t>$45,000  USD</t>
  </si>
  <si>
    <t>Staff accountant -- Auditing</t>
  </si>
  <si>
    <t>Asst Manager - Quality</t>
  </si>
  <si>
    <t>Principal Analyst</t>
  </si>
  <si>
    <t>Business Consultant</t>
  </si>
  <si>
    <t>Ass Research  Manager</t>
  </si>
  <si>
    <t>Data Specialist</t>
  </si>
  <si>
    <t>350000 Rs</t>
  </si>
  <si>
    <t>LKR 240000</t>
  </si>
  <si>
    <t>LKR</t>
  </si>
  <si>
    <t>Rs.6.4 lakhs</t>
  </si>
  <si>
    <t>Sr.Analyst - Process Excellence</t>
  </si>
  <si>
    <t>Operations Management</t>
  </si>
  <si>
    <t>R308 500</t>
  </si>
  <si>
    <t>Management Information Consultant</t>
  </si>
  <si>
    <t>associate analyst</t>
  </si>
  <si>
    <t>usd 20.000</t>
  </si>
  <si>
    <t>Head of Financial Reporting</t>
  </si>
  <si>
    <t>Paraguay</t>
  </si>
  <si>
    <t>Softwar Engineer</t>
  </si>
  <si>
    <t>SGD92,000</t>
  </si>
  <si>
    <t>SGD</t>
  </si>
  <si>
    <t>INR 4.5 Lac</t>
  </si>
  <si>
    <t>Rs.5.7 lacs</t>
  </si>
  <si>
    <t>MIS &amp; Analysis</t>
  </si>
  <si>
    <t>Net- 56000Rs, Gross - 61000Rs</t>
  </si>
  <si>
    <t xml:space="preserve">Asst. Manager </t>
  </si>
  <si>
    <t>Project Managment Office</t>
  </si>
  <si>
    <t>Audit Assistant</t>
  </si>
  <si>
    <t>singapore</t>
  </si>
  <si>
    <t>Rs. 4,00,000/-</t>
  </si>
  <si>
    <t xml:space="preserve">3 Lakh </t>
  </si>
  <si>
    <t>ACCOUNTS</t>
  </si>
  <si>
    <t>Area Sales Manager</t>
  </si>
  <si>
    <t>PK RS 456000</t>
  </si>
  <si>
    <t>Strategic Planning Executive</t>
  </si>
  <si>
    <t xml:space="preserve">Rs 4,20,000 </t>
  </si>
  <si>
    <t>Category Operations Supv.</t>
  </si>
  <si>
    <t>Kuwait</t>
  </si>
  <si>
    <t>10 Lakh</t>
  </si>
  <si>
    <t>Teaching</t>
  </si>
  <si>
    <t>USD 60000</t>
  </si>
  <si>
    <t>Excel Developer</t>
  </si>
  <si>
    <t>Report Specialist</t>
  </si>
  <si>
    <t>Project Controlling (MIS Reports)</t>
  </si>
  <si>
    <t>2,00,000 INR</t>
  </si>
  <si>
    <t>Monitoring &amp; evaluation officer</t>
  </si>
  <si>
    <t>Accounts Exec</t>
  </si>
  <si>
    <t>Rs. 700000</t>
  </si>
  <si>
    <t>55000 usd</t>
  </si>
  <si>
    <t>planning &amp; Sales Control emploee</t>
  </si>
  <si>
    <t>RRHH</t>
  </si>
  <si>
    <t>SPAIN</t>
  </si>
  <si>
    <t>Rs. 1200000</t>
  </si>
  <si>
    <t>BA</t>
  </si>
  <si>
    <t>16000 euro</t>
  </si>
  <si>
    <t>Management Information Systems</t>
  </si>
  <si>
    <t>ZAR240000</t>
  </si>
  <si>
    <t>Bookkeeper</t>
  </si>
  <si>
    <t>Sr Exec - Finance</t>
  </si>
  <si>
    <t xml:space="preserve">INR 530000 </t>
  </si>
  <si>
    <t>Project Administrator</t>
  </si>
  <si>
    <t>1500 $</t>
  </si>
  <si>
    <t>Rs 200000</t>
  </si>
  <si>
    <t>Business Development Executive</t>
  </si>
  <si>
    <t>2LAKHS</t>
  </si>
  <si>
    <t>Rs. 25000</t>
  </si>
  <si>
    <t>Professional consultant-Finance</t>
  </si>
  <si>
    <t>1600000Rs</t>
  </si>
  <si>
    <t>Manager Fin</t>
  </si>
  <si>
    <t>business data analyst</t>
  </si>
  <si>
    <t>Rs. 438000</t>
  </si>
  <si>
    <t>Assistant Professor</t>
  </si>
  <si>
    <t>Â£50</t>
  </si>
  <si>
    <t>Production manager</t>
  </si>
  <si>
    <t>INR 2.5 Lakh</t>
  </si>
  <si>
    <t xml:space="preserve">SR. MIS </t>
  </si>
  <si>
    <t>Data Entry Operator</t>
  </si>
  <si>
    <t>INR 2500000</t>
  </si>
  <si>
    <t>Vice President</t>
  </si>
  <si>
    <t>finance assistant</t>
  </si>
  <si>
    <t>finance controller</t>
  </si>
  <si>
    <t>Manufacturing consultant</t>
  </si>
  <si>
    <t>Â£63000</t>
  </si>
  <si>
    <t>Business Improvement Specialist</t>
  </si>
  <si>
    <t>50000 US $ per year</t>
  </si>
  <si>
    <t>Sr. Manager MIS</t>
  </si>
  <si>
    <t>50000 INR</t>
  </si>
  <si>
    <t>Sr.Supervisor</t>
  </si>
  <si>
    <t>Policy, Performance and Research Officer</t>
  </si>
  <si>
    <t>Â£23000</t>
  </si>
  <si>
    <t>Rs500000</t>
  </si>
  <si>
    <t>40000 euro</t>
  </si>
  <si>
    <t>Accounting analyst</t>
  </si>
  <si>
    <t>Business Operations Co-ordinator</t>
  </si>
  <si>
    <t>Project Control Analyst</t>
  </si>
  <si>
    <t>MDM Executive (Business Analyst)</t>
  </si>
  <si>
    <t>Data analyst</t>
  </si>
  <si>
    <t>OFFICER</t>
  </si>
  <si>
    <t>PAKISTAN</t>
  </si>
  <si>
    <t>Â£40000</t>
  </si>
  <si>
    <t>Spare Part Coordinator</t>
  </si>
  <si>
    <t>coordinator</t>
  </si>
  <si>
    <t>Systems Analyst</t>
  </si>
  <si>
    <t>Rs. 15000</t>
  </si>
  <si>
    <t>Logistics Operation Analyst</t>
  </si>
  <si>
    <t>Rs. 600000</t>
  </si>
  <si>
    <t>Company Secretary</t>
  </si>
  <si>
    <t>INR 300000</t>
  </si>
  <si>
    <t>R100,000</t>
  </si>
  <si>
    <t>Q.A.Officer</t>
  </si>
  <si>
    <t>Â£45000</t>
  </si>
  <si>
    <t>Assistant Director - Performance Information</t>
  </si>
  <si>
    <t>Â£25000</t>
  </si>
  <si>
    <t>Developer</t>
  </si>
  <si>
    <t>Development (Project &amp; Planning) Manager</t>
  </si>
  <si>
    <t>GBP Â£45200</t>
  </si>
  <si>
    <t>Clinical audit manager</t>
  </si>
  <si>
    <t>252000 INR</t>
  </si>
  <si>
    <t>Inventory Manager</t>
  </si>
  <si>
    <t>information Analyst</t>
  </si>
  <si>
    <t>Development Manager</t>
  </si>
  <si>
    <t>AED 120000</t>
  </si>
  <si>
    <t>MI Specialist</t>
  </si>
  <si>
    <t>Network Enginer</t>
  </si>
  <si>
    <t>Rs. 900000</t>
  </si>
  <si>
    <t>officer</t>
  </si>
  <si>
    <t>Sr. Team Lead - MIS</t>
  </si>
  <si>
    <t>KEY</t>
  </si>
  <si>
    <t>Â£15000</t>
  </si>
  <si>
    <t>â‚¬ 45000</t>
  </si>
  <si>
    <t>Sales Planning</t>
  </si>
  <si>
    <t>Rs 2400000</t>
  </si>
  <si>
    <t>GM Finance</t>
  </si>
  <si>
    <t>PhP 216,000</t>
  </si>
  <si>
    <t>Performance manager</t>
  </si>
  <si>
    <t>software engineer</t>
  </si>
  <si>
    <t>200000 rupees</t>
  </si>
  <si>
    <t>MIS Sr. Executive</t>
  </si>
  <si>
    <t>Translator</t>
  </si>
  <si>
    <t>Business Anaylyst</t>
  </si>
  <si>
    <t>INR 853000</t>
  </si>
  <si>
    <t>Lead Research Analyst</t>
  </si>
  <si>
    <t>Management Information Manager</t>
  </si>
  <si>
    <t>Continental Europe</t>
  </si>
  <si>
    <t>Data Management Officer</t>
  </si>
  <si>
    <t>Reporting Accountant</t>
  </si>
  <si>
    <t>â‚¬70k</t>
  </si>
  <si>
    <t>Construction Planner</t>
  </si>
  <si>
    <t>Assistant Accountant</t>
  </si>
  <si>
    <t>BI Analyst</t>
  </si>
  <si>
    <t>MI Analyst</t>
  </si>
  <si>
    <t>Accounts Assistant</t>
  </si>
  <si>
    <t>Montenegro</t>
  </si>
  <si>
    <t>Â£37500</t>
  </si>
  <si>
    <t>Corporate Finance Executive</t>
  </si>
  <si>
    <t>Rs. 59,000 (Per Month)</t>
  </si>
  <si>
    <t>Manager-Operation</t>
  </si>
  <si>
    <t>R366252</t>
  </si>
  <si>
    <t>Financial Analysist</t>
  </si>
  <si>
    <t>AM Ops</t>
  </si>
  <si>
    <t>Rs.5,00,000</t>
  </si>
  <si>
    <t>pricing and cost manager</t>
  </si>
  <si>
    <t>mexico</t>
  </si>
  <si>
    <t>Catlog associates</t>
  </si>
  <si>
    <t>Â£51,000/$81,600</t>
  </si>
  <si>
    <t>Business Analyst - Central Finance</t>
  </si>
  <si>
    <t>Analista de Produccion</t>
  </si>
  <si>
    <t>Republica Dominicana</t>
  </si>
  <si>
    <t>CAD$65000</t>
  </si>
  <si>
    <t>IT Analyst (Reporting)</t>
  </si>
  <si>
    <t>$50,000 U.S.</t>
  </si>
  <si>
    <t>Â£80000</t>
  </si>
  <si>
    <t>R$ 54000</t>
  </si>
  <si>
    <t>Logistics Coordinator</t>
  </si>
  <si>
    <t>8725 $</t>
  </si>
  <si>
    <t>Â£32000</t>
  </si>
  <si>
    <t>Service Analyst</t>
  </si>
  <si>
    <t>Â£43000</t>
  </si>
  <si>
    <t>Head of Finance</t>
  </si>
  <si>
    <t>CAD $53,000/-</t>
  </si>
  <si>
    <t>INR 20 Lakhs p.a.</t>
  </si>
  <si>
    <t>4.5 laks</t>
  </si>
  <si>
    <t>Business Intelligence Manager</t>
  </si>
  <si>
    <t>Network Administrator</t>
  </si>
  <si>
    <t>GBPÂ£32000</t>
  </si>
  <si>
    <t>Performance Analyst</t>
  </si>
  <si>
    <t>Data Entry Clerk III</t>
  </si>
  <si>
    <t>Rs. 350000</t>
  </si>
  <si>
    <t>officer accounts</t>
  </si>
  <si>
    <t>S$50000</t>
  </si>
  <si>
    <t>Cost Controlling Executive</t>
  </si>
  <si>
    <t>Administration Manager</t>
  </si>
  <si>
    <t>Argentina</t>
  </si>
  <si>
    <t>216000 AED</t>
  </si>
  <si>
    <t>Rupees : 2,000,000</t>
  </si>
  <si>
    <t>Excel Corporate Trainer</t>
  </si>
  <si>
    <t>Quality Management</t>
  </si>
  <si>
    <t>5000  PLN   net</t>
  </si>
  <si>
    <t>PLN</t>
  </si>
  <si>
    <t>US$ 7,200</t>
  </si>
  <si>
    <t>Supervisor MIS</t>
  </si>
  <si>
    <t>Rs 5,40,000</t>
  </si>
  <si>
    <t>Business Analyst - Solutions</t>
  </si>
  <si>
    <t>KES 4.3 million</t>
  </si>
  <si>
    <t>KENYA</t>
  </si>
  <si>
    <t>Kenya</t>
  </si>
  <si>
    <t>82.000 Euro (pre-tax)</t>
  </si>
  <si>
    <t>Finance Project Manager</t>
  </si>
  <si>
    <t>Manager, Strategy &amp; Insights</t>
  </si>
  <si>
    <t>Financial/Data Analyst</t>
  </si>
  <si>
    <t>Euro 15.000</t>
  </si>
  <si>
    <t>business consultant</t>
  </si>
  <si>
    <t>Italy</t>
  </si>
  <si>
    <t>Documentation Consultant</t>
  </si>
  <si>
    <t>Sr. Consultant</t>
  </si>
  <si>
    <t>investment accountant</t>
  </si>
  <si>
    <t>Officer Production</t>
  </si>
  <si>
    <t>warehouse management</t>
  </si>
  <si>
    <t>GREECE</t>
  </si>
  <si>
    <t>Chief Accountant</t>
  </si>
  <si>
    <t>Manager F &amp; A</t>
  </si>
  <si>
    <t>Quality Assurance Engineer</t>
  </si>
  <si>
    <t>DKK 625000</t>
  </si>
  <si>
    <t>DKK</t>
  </si>
  <si>
    <t>Manager Business Controlling</t>
  </si>
  <si>
    <t>sample manager</t>
  </si>
  <si>
    <t>Practice Manager</t>
  </si>
  <si>
    <t>INR 750,000</t>
  </si>
  <si>
    <t>marketing specialist</t>
  </si>
  <si>
    <t>40,000 US</t>
  </si>
  <si>
    <t>Staff Accountant</t>
  </si>
  <si>
    <t>Manager Corporate Finance</t>
  </si>
  <si>
    <t>Latin America</t>
  </si>
  <si>
    <t>INR 450000</t>
  </si>
  <si>
    <t>ASSISTANT MANAGER</t>
  </si>
  <si>
    <t>700000 INR</t>
  </si>
  <si>
    <t>Lead Executive MIS</t>
  </si>
  <si>
    <t>Snr Business Analyst</t>
  </si>
  <si>
    <t>QATAR</t>
  </si>
  <si>
    <t>assurance manager</t>
  </si>
  <si>
    <t>$40K</t>
  </si>
  <si>
    <t>SOX,SAP, Insurance Coordinator</t>
  </si>
  <si>
    <t>Pakistan, Angola</t>
  </si>
  <si>
    <t>Â£26000</t>
  </si>
  <si>
    <t>Financial Accountant</t>
  </si>
  <si>
    <t>Pmo</t>
  </si>
  <si>
    <t>62.000 euro</t>
  </si>
  <si>
    <t>Stafmember</t>
  </si>
  <si>
    <t>â‚¬35,000 / â‚¬44,000</t>
  </si>
  <si>
    <t>education advisor</t>
  </si>
  <si>
    <t>the Netherlands</t>
  </si>
  <si>
    <t>Senior Accounts Clerk</t>
  </si>
  <si>
    <t>Infection Prevention Surveillance Specialist</t>
  </si>
  <si>
    <t>IDR 4000000</t>
  </si>
  <si>
    <t>IDR</t>
  </si>
  <si>
    <t>Office Instructor</t>
  </si>
  <si>
    <t>GBP 34000</t>
  </si>
  <si>
    <t>Investment Accountant</t>
  </si>
  <si>
    <t>dkk 450000</t>
  </si>
  <si>
    <t>85000 USD</t>
  </si>
  <si>
    <t xml:space="preserve">Senior Executive Compensation Analyst </t>
  </si>
  <si>
    <t>USD72000</t>
  </si>
  <si>
    <t>Markets Adviser</t>
  </si>
  <si>
    <t>GBP 43,000</t>
  </si>
  <si>
    <t>Â£25750</t>
  </si>
  <si>
    <t>Program &amp; Policy Analyst-Advanced</t>
  </si>
  <si>
    <t>systems accountant</t>
  </si>
  <si>
    <t>Sr. Systems Analyst</t>
  </si>
  <si>
    <t>Environmental Information Analyst</t>
  </si>
  <si>
    <t>Develope</t>
  </si>
  <si>
    <t>it manager</t>
  </si>
  <si>
    <t>MONGOLIAN</t>
  </si>
  <si>
    <t>Mongolia</t>
  </si>
  <si>
    <t>RM3000</t>
  </si>
  <si>
    <t>Process Engineering</t>
  </si>
  <si>
    <t>120,000  US$</t>
  </si>
  <si>
    <t>Consultant - Process Improvement</t>
  </si>
  <si>
    <t>Senior Materials Handler</t>
  </si>
  <si>
    <t>Certified Public Accountant</t>
  </si>
  <si>
    <t>Manager - Marketing Analytics</t>
  </si>
  <si>
    <t>Contractor/Consultant</t>
  </si>
  <si>
    <t>AUD $43000</t>
  </si>
  <si>
    <t>Operations Support Officer</t>
  </si>
  <si>
    <t>master scheduler</t>
  </si>
  <si>
    <t>Practice Manager - Business Operations</t>
  </si>
  <si>
    <t>48000 $AUD</t>
  </si>
  <si>
    <t>Staff Assistant</t>
  </si>
  <si>
    <t>AVP Securitisation</t>
  </si>
  <si>
    <t>Asstt. Manager</t>
  </si>
  <si>
    <t>MYR89500</t>
  </si>
  <si>
    <t>USD 11800 (INR 650000)</t>
  </si>
  <si>
    <t>Assistant Data Analyst</t>
  </si>
  <si>
    <t>Rs.3.6 Lakhs pa</t>
  </si>
  <si>
    <t>Team Leader WFM</t>
  </si>
  <si>
    <t>manager operation</t>
  </si>
  <si>
    <t>srilanka</t>
  </si>
  <si>
    <t>Indian Rs 10 Lakhs</t>
  </si>
  <si>
    <t>INR 900000</t>
  </si>
  <si>
    <t>RENTAL INVENTORY CONTROLLER</t>
  </si>
  <si>
    <t>Publisher</t>
  </si>
  <si>
    <t>Resource Planning Analyst</t>
  </si>
  <si>
    <t>3,00,000.00</t>
  </si>
  <si>
    <t>MIS OFFICER</t>
  </si>
  <si>
    <t>400000INR</t>
  </si>
  <si>
    <t>Monitoring &amp; Evaluation officer</t>
  </si>
  <si>
    <t>Myanmar</t>
  </si>
  <si>
    <t>us $ 14000</t>
  </si>
  <si>
    <t>Pricing Analyst</t>
  </si>
  <si>
    <t>excel prof</t>
  </si>
  <si>
    <t>pakistan</t>
  </si>
  <si>
    <t>30000 EUR</t>
  </si>
  <si>
    <t>Employee</t>
  </si>
  <si>
    <t>6,00,000 INR</t>
  </si>
  <si>
    <t>Senior Business Executive</t>
  </si>
  <si>
    <t>3.5 lakhs p.a</t>
  </si>
  <si>
    <t>I dont know</t>
  </si>
  <si>
    <t>Financial Analysis</t>
  </si>
  <si>
    <t>Rs 1500000</t>
  </si>
  <si>
    <t>US$ 100,000</t>
  </si>
  <si>
    <t>Uganda</t>
  </si>
  <si>
    <t>Project Support Officer</t>
  </si>
  <si>
    <t>AUS 49,000</t>
  </si>
  <si>
    <t>Document Control</t>
  </si>
  <si>
    <t>5,75,000</t>
  </si>
  <si>
    <t>Asst Manager HR</t>
  </si>
  <si>
    <t>500000 Rupees</t>
  </si>
  <si>
    <t>Senior software engineer</t>
  </si>
  <si>
    <t>36K</t>
  </si>
  <si>
    <t>210000 per annum</t>
  </si>
  <si>
    <t>MIS cum Purchase Executive</t>
  </si>
  <si>
    <t>â‚¬ 48500</t>
  </si>
  <si>
    <t>Information analyst</t>
  </si>
  <si>
    <t>2 LPA</t>
  </si>
  <si>
    <t>INR360000</t>
  </si>
  <si>
    <t>Sr. Executive -HR</t>
  </si>
  <si>
    <t>â‚¬ 28500</t>
  </si>
  <si>
    <t>Salary Professsional</t>
  </si>
  <si>
    <t>FANANCE</t>
  </si>
  <si>
    <t>SRI LANKA</t>
  </si>
  <si>
    <t>Manager - Corporate strategy and Planning</t>
  </si>
  <si>
    <t>6lakhs</t>
  </si>
  <si>
    <t>NAF Support Manager</t>
  </si>
  <si>
    <t>43000 EUR</t>
  </si>
  <si>
    <t>Project manager of IT infrastructure</t>
  </si>
  <si>
    <t>about 24.000 â‚¬</t>
  </si>
  <si>
    <t>relationship manager</t>
  </si>
  <si>
    <t>82000 USD</t>
  </si>
  <si>
    <t>6.6 Lacs</t>
  </si>
  <si>
    <t>AM business Intelligence</t>
  </si>
  <si>
    <t>17000 Rs</t>
  </si>
  <si>
    <t>MIS Associate</t>
  </si>
  <si>
    <t>41000 â‚¬</t>
  </si>
  <si>
    <t>TL WFM</t>
  </si>
  <si>
    <t>new zealand</t>
  </si>
  <si>
    <t>Dir. Revenue Mgt</t>
  </si>
  <si>
    <t>Kingdom of Saudi Arabia</t>
  </si>
  <si>
    <t>60000 USD p.a.</t>
  </si>
  <si>
    <t>Controlling Manager</t>
  </si>
  <si>
    <t>CEE</t>
  </si>
  <si>
    <t>Financial Modelling Analyst</t>
  </si>
  <si>
    <t>support manager</t>
  </si>
  <si>
    <t>Web Analyst</t>
  </si>
  <si>
    <t>Rs.6,00,000</t>
  </si>
  <si>
    <t>liquidity manager</t>
  </si>
  <si>
    <t>Ghana</t>
  </si>
  <si>
    <t>41000 $</t>
  </si>
  <si>
    <t>PO/PMO/Planner/PM</t>
  </si>
  <si>
    <t>16,00,000</t>
  </si>
  <si>
    <t xml:space="preserve">Senior Associate </t>
  </si>
  <si>
    <t>MIS HR,HRIS</t>
  </si>
  <si>
    <t>Â£70000</t>
  </si>
  <si>
    <t>USD 5300</t>
  </si>
  <si>
    <t>Asst. Production Manager</t>
  </si>
  <si>
    <t>9 067</t>
  </si>
  <si>
    <t>assistant</t>
  </si>
  <si>
    <t>A$150000</t>
  </si>
  <si>
    <t>Bus Analyst</t>
  </si>
  <si>
    <t>Vice President of Performance Management</t>
  </si>
  <si>
    <t>Principal advisor</t>
  </si>
  <si>
    <t>Director of Technology</t>
  </si>
  <si>
    <t>Austria</t>
  </si>
  <si>
    <t>2.5 per lacks</t>
  </si>
  <si>
    <t>Credit Executive</t>
  </si>
  <si>
    <t>Business Analytics Associate</t>
  </si>
  <si>
    <t xml:space="preserve">27,000.GBP 42,353 USD </t>
  </si>
  <si>
    <t>Engineering Tech</t>
  </si>
  <si>
    <t xml:space="preserve">Rs. 4.5 lakhs </t>
  </si>
  <si>
    <t>Mechanical Design engineer</t>
  </si>
  <si>
    <t>Business Information Analyst</t>
  </si>
  <si>
    <t>2.21Lac</t>
  </si>
  <si>
    <t>Junior Controller</t>
  </si>
  <si>
    <t>4000000 JPY</t>
  </si>
  <si>
    <t>JPY</t>
  </si>
  <si>
    <t>System Analyst (Configuration Mgmt)</t>
  </si>
  <si>
    <t>Planning Supervisor</t>
  </si>
  <si>
    <t>$80,000 USD</t>
  </si>
  <si>
    <t>Manager of Data Analytics</t>
  </si>
  <si>
    <t>Quality Control Supervisor</t>
  </si>
  <si>
    <t>$100,000 US</t>
  </si>
  <si>
    <t>$60,000 USD</t>
  </si>
  <si>
    <t>clerk 24 hrs per week</t>
  </si>
  <si>
    <t>Engineering Intern</t>
  </si>
  <si>
    <t>Vice Head of Dpt in Education</t>
  </si>
  <si>
    <t xml:space="preserve">$83000 USD </t>
  </si>
  <si>
    <t>Senior Planning Analyst</t>
  </si>
  <si>
    <t>energy engineer</t>
  </si>
  <si>
    <t>Measurement &amp; Verification Engineer</t>
  </si>
  <si>
    <t>97,000 USD</t>
  </si>
  <si>
    <t>Sr. Manager of Finance</t>
  </si>
  <si>
    <t>60000 $</t>
  </si>
  <si>
    <t>I.T Manager</t>
  </si>
  <si>
    <t>Rs 250000</t>
  </si>
  <si>
    <t>Measurement Specialist</t>
  </si>
  <si>
    <t>Test engineer</t>
  </si>
  <si>
    <t>VP, Business Management</t>
  </si>
  <si>
    <t>MIS Controller</t>
  </si>
  <si>
    <t>Senior Underwriting Analyst</t>
  </si>
  <si>
    <t>Data Integrity &amp; Reporting Tool Analyst</t>
  </si>
  <si>
    <t>Manager FP and A</t>
  </si>
  <si>
    <t>Business Operation Specialist</t>
  </si>
  <si>
    <t>Stress Engineer</t>
  </si>
  <si>
    <t>eeo analyst</t>
  </si>
  <si>
    <t>Sr Process Consultant</t>
  </si>
  <si>
    <t>37K</t>
  </si>
  <si>
    <t>Credentialing Coordinator &amp; Productivity Reports "Guru"</t>
  </si>
  <si>
    <t>Transportation Planner</t>
  </si>
  <si>
    <t>Risk Analyst</t>
  </si>
  <si>
    <t>Project Coordinator</t>
  </si>
  <si>
    <t>36000 euros</t>
  </si>
  <si>
    <t>Data Analytics Consultant</t>
  </si>
  <si>
    <t>Manager, Financial Planning &amp; Analysis</t>
  </si>
  <si>
    <t>Lead Budget/Financial Analyst</t>
  </si>
  <si>
    <t>216000.00 Saudi Riyak</t>
  </si>
  <si>
    <t>Senior Electrical Engineer</t>
  </si>
  <si>
    <t>Accounting Supervisor</t>
  </si>
  <si>
    <t>Tax Manager</t>
  </si>
  <si>
    <t>Finance &amp; IT Manager</t>
  </si>
  <si>
    <t>Technical Support Specialist</t>
  </si>
  <si>
    <t>Clinical Data Specialist</t>
  </si>
  <si>
    <t>INR 750000</t>
  </si>
  <si>
    <t>Associate - Indirect Tax</t>
  </si>
  <si>
    <t>Digital Analyst</t>
  </si>
  <si>
    <t>Senior Budget Analyst</t>
  </si>
  <si>
    <t>HR Cordinator</t>
  </si>
  <si>
    <t>Treasury Analyst</t>
  </si>
  <si>
    <t>Assistant Engineer</t>
  </si>
  <si>
    <t>92000 USD</t>
  </si>
  <si>
    <t>sr. senior analyst</t>
  </si>
  <si>
    <t>Project Manager - Finance</t>
  </si>
  <si>
    <t>Senior analyst, ops support</t>
  </si>
  <si>
    <t>Rs 3.25 Lacs</t>
  </si>
  <si>
    <t>ISO TS Documentation</t>
  </si>
  <si>
    <t>24000 USD</t>
  </si>
  <si>
    <t>inventory controller</t>
  </si>
  <si>
    <t>Accounting manager</t>
  </si>
  <si>
    <t>AUD55,000</t>
  </si>
  <si>
    <t>PA</t>
  </si>
  <si>
    <t>Manager, Data Management</t>
  </si>
  <si>
    <t>MYR60000</t>
  </si>
  <si>
    <t>Liquidity Management Executive</t>
  </si>
  <si>
    <t xml:space="preserve">accounting systems manager </t>
  </si>
  <si>
    <t>Rs. 900000 per annum</t>
  </si>
  <si>
    <t>Rs  6 lakhs/annum</t>
  </si>
  <si>
    <t>Accounting Specialist</t>
  </si>
  <si>
    <t>Project Management</t>
  </si>
  <si>
    <t>project management</t>
  </si>
  <si>
    <t>Business Intelligence Supervisor</t>
  </si>
  <si>
    <t>zar22000</t>
  </si>
  <si>
    <t>SouthAfrica</t>
  </si>
  <si>
    <t>stress engineer</t>
  </si>
  <si>
    <t>nld</t>
  </si>
  <si>
    <t>320000 INR</t>
  </si>
  <si>
    <t>4 Lakhs INR p.a</t>
  </si>
  <si>
    <t>Rs.2,50,000.00</t>
  </si>
  <si>
    <t>Manager Commercial</t>
  </si>
  <si>
    <t>Rs. 1150000/-</t>
  </si>
  <si>
    <t>Catalog Auditor</t>
  </si>
  <si>
    <t>Rs 10,00,000</t>
  </si>
  <si>
    <t>Â£17000</t>
  </si>
  <si>
    <t>Verification Agent</t>
  </si>
  <si>
    <t>M &amp; E Officer</t>
  </si>
  <si>
    <t>Myanmar [Burma]</t>
  </si>
  <si>
    <t>Assistant Financial Accountant</t>
  </si>
  <si>
    <t>Support</t>
  </si>
  <si>
    <t>EU</t>
  </si>
  <si>
    <t>Process Assocaite</t>
  </si>
  <si>
    <t>$AUD 125,000 +</t>
  </si>
  <si>
    <t>Financial Application Developer</t>
  </si>
  <si>
    <t>Â£37000</t>
  </si>
  <si>
    <t>Planning &amp; Scheduling Manager</t>
  </si>
  <si>
    <t>ZAR6500</t>
  </si>
  <si>
    <t>Online Stats Controller</t>
  </si>
  <si>
    <t>INR 60000</t>
  </si>
  <si>
    <t>DEO</t>
  </si>
  <si>
    <t>M I S Executive</t>
  </si>
  <si>
    <t>Service Solution Rep</t>
  </si>
  <si>
    <t>US $ 3200</t>
  </si>
  <si>
    <t xml:space="preserve">Regional Business Manager </t>
  </si>
  <si>
    <t>sales&amp;marketing</t>
  </si>
  <si>
    <t>turkey</t>
  </si>
  <si>
    <t>sr analyst</t>
  </si>
  <si>
    <t>Mgr Technology</t>
  </si>
  <si>
    <t>60000 Euros</t>
  </si>
  <si>
    <t>Chemical Engineer</t>
  </si>
  <si>
    <t>Senior Planning Engineer</t>
  </si>
  <si>
    <t>AUD 165000</t>
  </si>
  <si>
    <t>50000 US$</t>
  </si>
  <si>
    <t>7200 USD per year aprox</t>
  </si>
  <si>
    <t>control process auxiliary</t>
  </si>
  <si>
    <t>Business Intelligence Consultant</t>
  </si>
  <si>
    <t>Officer MIS</t>
  </si>
  <si>
    <t>operations Administrator</t>
  </si>
  <si>
    <t>33500 â‚¬</t>
  </si>
  <si>
    <t>Controller / VBA Developet</t>
  </si>
  <si>
    <t>61K</t>
  </si>
  <si>
    <t>Director of Business Analytics</t>
  </si>
  <si>
    <t>278000 PA</t>
  </si>
  <si>
    <t>Supplier Manager</t>
  </si>
  <si>
    <t>Reports Writer</t>
  </si>
  <si>
    <t>Process Associate</t>
  </si>
  <si>
    <t>6.5 LAKHS</t>
  </si>
  <si>
    <t>HR/ADMINISTRATION</t>
  </si>
  <si>
    <t>4.00 lac</t>
  </si>
  <si>
    <t>Operational Specialist</t>
  </si>
  <si>
    <t>US$ 10000</t>
  </si>
  <si>
    <t>Trainee</t>
  </si>
  <si>
    <t>Senior Business Research Analyst</t>
  </si>
  <si>
    <t>Senior Consultant - PMO</t>
  </si>
  <si>
    <t>Rs 5,36,000</t>
  </si>
  <si>
    <t>Financial Analst</t>
  </si>
  <si>
    <t>Excel Business Analyst</t>
  </si>
  <si>
    <t>SVP</t>
  </si>
  <si>
    <t>Bolivia</t>
  </si>
  <si>
    <t>info analyst</t>
  </si>
  <si>
    <t>Data Manager</t>
  </si>
  <si>
    <t>10000 US$</t>
  </si>
  <si>
    <t>Project management</t>
  </si>
  <si>
    <t>Vietnam</t>
  </si>
  <si>
    <t>Business Banker</t>
  </si>
  <si>
    <t>Associate Analyst</t>
  </si>
  <si>
    <t>MYS</t>
  </si>
  <si>
    <t>Rs. 200000/-</t>
  </si>
  <si>
    <t>Accounts Executive</t>
  </si>
  <si>
    <t>85,000 AUD</t>
  </si>
  <si>
    <t>Demand Planner</t>
  </si>
  <si>
    <t>Rs. 380000</t>
  </si>
  <si>
    <t>reporting analyst</t>
  </si>
  <si>
    <t>Â£30500</t>
  </si>
  <si>
    <t>Construction Estimator</t>
  </si>
  <si>
    <t>60K â‚¬</t>
  </si>
  <si>
    <t>Trade Marketing</t>
  </si>
  <si>
    <t>NL</t>
  </si>
  <si>
    <t>Merchandise Planning Manager</t>
  </si>
  <si>
    <t>pricing manager</t>
  </si>
  <si>
    <t>Marketing Services Manager</t>
  </si>
  <si>
    <t>Sr Analyst</t>
  </si>
  <si>
    <t>Rs. 180000</t>
  </si>
  <si>
    <t>Asst Store Manager</t>
  </si>
  <si>
    <t>45.000 USD</t>
  </si>
  <si>
    <t>Junior Reporting Manager</t>
  </si>
  <si>
    <t>Brand manager</t>
  </si>
  <si>
    <t>Libya</t>
  </si>
  <si>
    <t>55000 EUR</t>
  </si>
  <si>
    <t>Risk Officer</t>
  </si>
  <si>
    <t>Sr. Risk Analyst</t>
  </si>
  <si>
    <t>60000 EUR</t>
  </si>
  <si>
    <t>Business Engineer</t>
  </si>
  <si>
    <t>FA /financial Analyst</t>
  </si>
  <si>
    <t>Bulgaria</t>
  </si>
  <si>
    <t>$59,000 USD</t>
  </si>
  <si>
    <t>Operations Manager</t>
  </si>
  <si>
    <t>Management Reporting Analyst</t>
  </si>
  <si>
    <t>Reporting Team Lead</t>
  </si>
  <si>
    <t>70000 â‚¬</t>
  </si>
  <si>
    <t>Specialist Learning Technology</t>
  </si>
  <si>
    <t>USD90,000</t>
  </si>
  <si>
    <t>Operationsl Regional Manager</t>
  </si>
  <si>
    <t>Manager - Business Development</t>
  </si>
  <si>
    <t>$40,000 USD</t>
  </si>
  <si>
    <t>QA Data Analyst</t>
  </si>
  <si>
    <t>SME</t>
  </si>
  <si>
    <t>Work Force Scheduler for Call Center</t>
  </si>
  <si>
    <t>Asistente</t>
  </si>
  <si>
    <t>Peru</t>
  </si>
  <si>
    <t>INR 850000</t>
  </si>
  <si>
    <t>Sr Business analyst</t>
  </si>
  <si>
    <t>35000 GBP</t>
  </si>
  <si>
    <t>finance director</t>
  </si>
  <si>
    <t>IT Coordinator</t>
  </si>
  <si>
    <t>120000 MAD</t>
  </si>
  <si>
    <t>MAD</t>
  </si>
  <si>
    <t>Supply chain Controller</t>
  </si>
  <si>
    <t>Morocco</t>
  </si>
  <si>
    <t>Business Operations Analyst</t>
  </si>
  <si>
    <t>Sr Report Developer</t>
  </si>
  <si>
    <t>5.65 lac per annum</t>
  </si>
  <si>
    <t>Administrator</t>
  </si>
  <si>
    <t>AU $120000</t>
  </si>
  <si>
    <t xml:space="preserve">team leader </t>
  </si>
  <si>
    <t>Quality Assurance Analyst</t>
  </si>
  <si>
    <t>Analytics engineer</t>
  </si>
  <si>
    <t>Assistant Manger Service Quality Assurance</t>
  </si>
  <si>
    <t>AVP</t>
  </si>
  <si>
    <t>U$52,000/annual</t>
  </si>
  <si>
    <t>75000 $</t>
  </si>
  <si>
    <t>Rs 1000000</t>
  </si>
  <si>
    <t>Lesotho</t>
  </si>
  <si>
    <t>21000EUR</t>
  </si>
  <si>
    <t>Coordenador PeÃ§as Grupo</t>
  </si>
  <si>
    <t>Owner of Business Improvement Consultancy</t>
  </si>
  <si>
    <t>500 USD</t>
  </si>
  <si>
    <t>dgm</t>
  </si>
  <si>
    <t>Catalog Circulation Analyst</t>
  </si>
  <si>
    <t>20000 $</t>
  </si>
  <si>
    <t>â‚¬ 50k</t>
  </si>
  <si>
    <t>SAS Adminstrator</t>
  </si>
  <si>
    <t>Â£21500Uk</t>
  </si>
  <si>
    <t>42000 US</t>
  </si>
  <si>
    <t>production clerk</t>
  </si>
  <si>
    <t>U$13,000</t>
  </si>
  <si>
    <t>Dss Analyst</t>
  </si>
  <si>
    <t xml:space="preserve">Business Analysis &amp; MIS </t>
  </si>
  <si>
    <t>50000USD</t>
  </si>
  <si>
    <t>Associate Vice President</t>
  </si>
  <si>
    <t>M.I.S</t>
  </si>
  <si>
    <t>application dev</t>
  </si>
  <si>
    <t>37000GBP</t>
  </si>
  <si>
    <t>Technical Web Analyst</t>
  </si>
  <si>
    <t>6.8 Lac INR</t>
  </si>
  <si>
    <t>Head of Business</t>
  </si>
  <si>
    <t>24 K mauritian Rupees</t>
  </si>
  <si>
    <t>IT Support Engineer</t>
  </si>
  <si>
    <t>Mauritius</t>
  </si>
  <si>
    <t>Environmental Adviser</t>
  </si>
  <si>
    <t>Azerbaijan</t>
  </si>
  <si>
    <t>Rs. 3.70 lacs</t>
  </si>
  <si>
    <t>Senior Officer</t>
  </si>
  <si>
    <t>IT Developer</t>
  </si>
  <si>
    <t>485000 DKK</t>
  </si>
  <si>
    <t>business support analyst</t>
  </si>
  <si>
    <t>New zealand</t>
  </si>
  <si>
    <t>10 lacs INR</t>
  </si>
  <si>
    <t>Category Manager</t>
  </si>
  <si>
    <t>assistant director of finance</t>
  </si>
  <si>
    <t>Clinical Intake Specialist</t>
  </si>
  <si>
    <t>Marketing services</t>
  </si>
  <si>
    <t>Senior Associate, Finance</t>
  </si>
  <si>
    <t xml:space="preserve">MIS </t>
  </si>
  <si>
    <t>Rs. 125000</t>
  </si>
  <si>
    <t>No</t>
  </si>
  <si>
    <t>280$/ month</t>
  </si>
  <si>
    <t>service executive</t>
  </si>
  <si>
    <t>Sr financial analyst</t>
  </si>
  <si>
    <t>Consulting Practice Manager</t>
  </si>
  <si>
    <t>SVP of Acquisitions</t>
  </si>
  <si>
    <t>Store Inventory</t>
  </si>
  <si>
    <t>240000 INR</t>
  </si>
  <si>
    <t>Exicutive TQM</t>
  </si>
  <si>
    <t>Rs. 5 lacs</t>
  </si>
  <si>
    <t>INR 3.2 lpa</t>
  </si>
  <si>
    <t>Â£22k</t>
  </si>
  <si>
    <t>Supply/Demand Planner</t>
  </si>
  <si>
    <t>2600 $</t>
  </si>
  <si>
    <t>ISRAEL</t>
  </si>
  <si>
    <t>logistics analyst</t>
  </si>
  <si>
    <t>Slovakia</t>
  </si>
  <si>
    <t>BI director</t>
  </si>
  <si>
    <t>Sr Manager</t>
  </si>
  <si>
    <t>11000 USD</t>
  </si>
  <si>
    <t>Dataminer</t>
  </si>
  <si>
    <t>Tunisia</t>
  </si>
  <si>
    <t>30000 â‚¬</t>
  </si>
  <si>
    <t>Safety technician</t>
  </si>
  <si>
    <t>Marketing Data Analyst</t>
  </si>
  <si>
    <t>Category Leader</t>
  </si>
  <si>
    <t>Customer Sales Analyst</t>
  </si>
  <si>
    <t>Maintenance Manager</t>
  </si>
  <si>
    <t>US$ 30500</t>
  </si>
  <si>
    <t>Data Resource Specialist</t>
  </si>
  <si>
    <t>Waiter</t>
  </si>
  <si>
    <t>Business Systems Analyst I</t>
  </si>
  <si>
    <t>Technical Specialist</t>
  </si>
  <si>
    <t>Rs 16000</t>
  </si>
  <si>
    <t>Enterprise Portfolio Manager</t>
  </si>
  <si>
    <t>NZD$71000</t>
  </si>
  <si>
    <t>Sr Executive - MIS</t>
  </si>
  <si>
    <t>200000 INR</t>
  </si>
  <si>
    <t>france</t>
  </si>
  <si>
    <t>Senior QA Tester</t>
  </si>
  <si>
    <t>400 000 NOK</t>
  </si>
  <si>
    <t>NOK</t>
  </si>
  <si>
    <t>Economic analyst</t>
  </si>
  <si>
    <t>Directer of Sales Support</t>
  </si>
  <si>
    <t>Anallyst</t>
  </si>
  <si>
    <t>Â£35500</t>
  </si>
  <si>
    <t>Bussiness Analyst</t>
  </si>
  <si>
    <t>4 lacs INR</t>
  </si>
  <si>
    <t>38920EUR</t>
  </si>
  <si>
    <t>functional analyst</t>
  </si>
  <si>
    <t>US$45,000</t>
  </si>
  <si>
    <t>US$60000</t>
  </si>
  <si>
    <t>Actuarial Analyst</t>
  </si>
  <si>
    <t>process coordinator</t>
  </si>
  <si>
    <t>Contact Operations Analyst</t>
  </si>
  <si>
    <t>Student assistant</t>
  </si>
  <si>
    <t>PPC Search Specialist</t>
  </si>
  <si>
    <t>data organizer</t>
  </si>
  <si>
    <t>gov employee</t>
  </si>
  <si>
    <t>Accounts manager</t>
  </si>
  <si>
    <t>1.5 LINR</t>
  </si>
  <si>
    <t>Manager (MIS)</t>
  </si>
  <si>
    <t>financial analyst (real estate)</t>
  </si>
  <si>
    <t>36000stg</t>
  </si>
  <si>
    <t>contracts officer</t>
  </si>
  <si>
    <t>exe</t>
  </si>
  <si>
    <t>500000vINR</t>
  </si>
  <si>
    <t>Â£27000</t>
  </si>
  <si>
    <t>Network Designer</t>
  </si>
  <si>
    <t>Senior Production Accountant</t>
  </si>
  <si>
    <t>6000 US</t>
  </si>
  <si>
    <t>Reporting Coordinator</t>
  </si>
  <si>
    <t>Armenia</t>
  </si>
  <si>
    <t>PMO Analyst</t>
  </si>
  <si>
    <t>AGM - Operations &amp; Customer Support</t>
  </si>
  <si>
    <t>Baan ERP Functional Consultant</t>
  </si>
  <si>
    <t>Â£73000</t>
  </si>
  <si>
    <t>Sourcing Analyst</t>
  </si>
  <si>
    <t>Tax Associate</t>
  </si>
  <si>
    <t>Senior Fiancial Analyst</t>
  </si>
  <si>
    <t>Rs. 21500</t>
  </si>
  <si>
    <t>Senior Data Associate</t>
  </si>
  <si>
    <t>Business Analyst II</t>
  </si>
  <si>
    <t>Sales / Finance Manager</t>
  </si>
  <si>
    <t>9,50,000</t>
  </si>
  <si>
    <t>Associate Manager, Drug Safety Operations</t>
  </si>
  <si>
    <t>15000inr</t>
  </si>
  <si>
    <t xml:space="preserve">Project Lead </t>
  </si>
  <si>
    <t>INR800000</t>
  </si>
  <si>
    <t xml:space="preserve">Financial Analyst </t>
  </si>
  <si>
    <t>bUSINESS aNALYST</t>
  </si>
  <si>
    <t>Customer Service</t>
  </si>
  <si>
    <t>CHF140000</t>
  </si>
  <si>
    <t>CHF</t>
  </si>
  <si>
    <t>Projektleiter</t>
  </si>
  <si>
    <t>Pricing Manager</t>
  </si>
  <si>
    <t>Compliance Officer</t>
  </si>
  <si>
    <t>Data Management Solutions Supervisor</t>
  </si>
  <si>
    <t>Officer</t>
  </si>
  <si>
    <t>1.40 lac</t>
  </si>
  <si>
    <t>magic</t>
  </si>
  <si>
    <t>account</t>
  </si>
  <si>
    <t>purchasing manager</t>
  </si>
  <si>
    <t>equity research trainee</t>
  </si>
  <si>
    <t xml:space="preserve">project engineer </t>
  </si>
  <si>
    <t>Teacher</t>
  </si>
  <si>
    <t>regional sales manager</t>
  </si>
  <si>
    <t>croatia</t>
  </si>
  <si>
    <t>Â£22300</t>
  </si>
  <si>
    <t>Analysis &amp; insight consultant</t>
  </si>
  <si>
    <t>Â£31185</t>
  </si>
  <si>
    <t>Data Team Leader</t>
  </si>
  <si>
    <t>assistant account manager</t>
  </si>
  <si>
    <t>Scientist III</t>
  </si>
  <si>
    <t>Â£26500</t>
  </si>
  <si>
    <t>Compliance Manager</t>
  </si>
  <si>
    <t>Development Analyst</t>
  </si>
  <si>
    <t>computer operator</t>
  </si>
  <si>
    <t>ECommerce Manager</t>
  </si>
  <si>
    <t>Machine Scheduler</t>
  </si>
  <si>
    <t>$65,000 US</t>
  </si>
  <si>
    <t>Sr Financial Systems Analyst</t>
  </si>
  <si>
    <t>SFA</t>
  </si>
  <si>
    <t>Ð˜Ð¨ Ð¤Ñ‚Ñ„Ð´Ð½Ñ‹Ðµ</t>
  </si>
  <si>
    <t>ba</t>
  </si>
  <si>
    <t>Lead Financial Analyst</t>
  </si>
  <si>
    <t>Senior Associate Engineer</t>
  </si>
  <si>
    <t>Associate Manager</t>
  </si>
  <si>
    <t>Manager MIS &amp; Analytics</t>
  </si>
  <si>
    <t>aud145000</t>
  </si>
  <si>
    <t>Sales Cordinator</t>
  </si>
  <si>
    <t>Sr Executive</t>
  </si>
  <si>
    <t>4.5 Laks</t>
  </si>
  <si>
    <t>Manager, Operations</t>
  </si>
  <si>
    <t>IT Trainer</t>
  </si>
  <si>
    <t>administrator</t>
  </si>
  <si>
    <t>$214,000  USD</t>
  </si>
  <si>
    <t>Assistant Corporate Controller</t>
  </si>
  <si>
    <t>Data Integration Engenieer</t>
  </si>
  <si>
    <t>purchasing operations administrator</t>
  </si>
  <si>
    <t>Planning and Logistics Coordinator</t>
  </si>
  <si>
    <t>1600â‚¬ net monthly</t>
  </si>
  <si>
    <t>bank clerk</t>
  </si>
  <si>
    <t>Financial Modeler</t>
  </si>
  <si>
    <t>Personal Assistant</t>
  </si>
  <si>
    <t>Hong Kong</t>
  </si>
  <si>
    <t>INR 10 lacs p.a.</t>
  </si>
  <si>
    <t>Mnanager- Customer Project finance &amp; recovery</t>
  </si>
  <si>
    <t xml:space="preserve">Lead </t>
  </si>
  <si>
    <t>36000 British pounds</t>
  </si>
  <si>
    <t>Senior officer data reporting</t>
  </si>
  <si>
    <t>AM</t>
  </si>
  <si>
    <t>Rates Analyst</t>
  </si>
  <si>
    <t>Project Controller</t>
  </si>
  <si>
    <t>accoutant</t>
  </si>
  <si>
    <t>Programme Officer</t>
  </si>
  <si>
    <t>Digital Media Analyst</t>
  </si>
  <si>
    <t>Research Support Specialist</t>
  </si>
  <si>
    <t>US$ 85000</t>
  </si>
  <si>
    <t>Chief Financial Officer</t>
  </si>
  <si>
    <t>Â£33500</t>
  </si>
  <si>
    <t>Senior Manufacturing Engineer</t>
  </si>
  <si>
    <t>Customer Experence Engineer</t>
  </si>
  <si>
    <t>Baltic</t>
  </si>
  <si>
    <t>Manager - Controlling</t>
  </si>
  <si>
    <t>Sr. System Analyst</t>
  </si>
  <si>
    <t>Sr.Manager</t>
  </si>
  <si>
    <t>EUR 90000</t>
  </si>
  <si>
    <t>mainland Europe (Euro zone)</t>
  </si>
  <si>
    <t>$US16.110,72</t>
  </si>
  <si>
    <t>INFORMATION ANALIST</t>
  </si>
  <si>
    <t>COLOMBIA</t>
  </si>
  <si>
    <t>HR Supervisor</t>
  </si>
  <si>
    <t>Marketing Initatities Analyst</t>
  </si>
  <si>
    <t>Sales Compensation Analyst</t>
  </si>
  <si>
    <t>materials</t>
  </si>
  <si>
    <t>Actuarial Specialist</t>
  </si>
  <si>
    <t>Marketing Database Analyst</t>
  </si>
  <si>
    <t>INR 360000</t>
  </si>
  <si>
    <t>INR 50000</t>
  </si>
  <si>
    <t>Manager- Customer Support</t>
  </si>
  <si>
    <t>3.5 lac</t>
  </si>
  <si>
    <t>3r23regedf</t>
  </si>
  <si>
    <t>Revenue Focus Manager</t>
  </si>
  <si>
    <t>technical analyst</t>
  </si>
  <si>
    <t>US$100,000</t>
  </si>
  <si>
    <t>Senior Manager MIS</t>
  </si>
  <si>
    <t>AUD63000</t>
  </si>
  <si>
    <t>Financial Modelling adviser</t>
  </si>
  <si>
    <t>pm</t>
  </si>
  <si>
    <t>DK</t>
  </si>
  <si>
    <t>AML Analyst</t>
  </si>
  <si>
    <t xml:space="preserve">analyst </t>
  </si>
  <si>
    <t>$AUD 76300</t>
  </si>
  <si>
    <t>manager purchase</t>
  </si>
  <si>
    <t>Process Analyst</t>
  </si>
  <si>
    <t>60k usd</t>
  </si>
  <si>
    <t>buyer</t>
  </si>
  <si>
    <t>Inventory Analyst</t>
  </si>
  <si>
    <t>operator</t>
  </si>
  <si>
    <t>52,224.00ETB</t>
  </si>
  <si>
    <t>ETB</t>
  </si>
  <si>
    <t>Project Costing &amp;Dashboard reporting</t>
  </si>
  <si>
    <t>Ethiopia</t>
  </si>
  <si>
    <t>Marketing Analyst Co-op</t>
  </si>
  <si>
    <t>abc</t>
  </si>
  <si>
    <t>Rs23000/month</t>
  </si>
  <si>
    <t>MIS specialist</t>
  </si>
  <si>
    <t>research associate</t>
  </si>
  <si>
    <t>Monitoring and Evaluation Officer</t>
  </si>
  <si>
    <t>Vice President - Finance</t>
  </si>
  <si>
    <t xml:space="preserve">Operations Analyst </t>
  </si>
  <si>
    <t>Poultry Analyst</t>
  </si>
  <si>
    <t>Customer Resolution</t>
  </si>
  <si>
    <t>Business Analist</t>
  </si>
  <si>
    <t>south africa</t>
  </si>
  <si>
    <t>Oman</t>
  </si>
  <si>
    <t>eorl</t>
  </si>
  <si>
    <t>Corporate Trainer</t>
  </si>
  <si>
    <t>Administrative Coordinator</t>
  </si>
  <si>
    <t>Unique ID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</si>
  <si>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</si>
  <si>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</si>
  <si>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</si>
  <si>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</si>
  <si>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</si>
  <si>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</si>
  <si>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</si>
  <si>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</si>
  <si>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</si>
  <si>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</si>
  <si>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</si>
  <si>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</si>
  <si>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</si>
  <si>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</si>
  <si>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</si>
  <si>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</si>
  <si>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</si>
  <si>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</si>
  <si>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</si>
  <si>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</si>
  <si>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</si>
  <si>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</si>
  <si>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</si>
  <si>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</si>
  <si>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</si>
  <si>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</si>
  <si>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ID0028</t>
  </si>
  <si>
    <t>ID0029</t>
  </si>
  <si>
    <t>ID0030</t>
  </si>
  <si>
    <t>ID0031</t>
  </si>
  <si>
    <t>ID0032</t>
  </si>
  <si>
    <t>ID0033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</si>
  <si>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</si>
  <si>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</si>
  <si>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</si>
  <si>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</si>
  <si>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</si>
  <si>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</si>
  <si>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</si>
  <si>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</si>
  <si>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</si>
  <si>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</si>
  <si>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</si>
  <si>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</si>
  <si>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</si>
  <si>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</si>
  <si>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</si>
  <si>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</si>
  <si>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</si>
  <si>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</si>
  <si>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</si>
  <si>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</si>
  <si>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</si>
  <si>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</si>
  <si>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</si>
  <si>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</si>
  <si>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</si>
  <si>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</si>
  <si>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</si>
  <si>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</si>
  <si>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</si>
  <si>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</si>
  <si>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</si>
  <si>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</si>
  <si>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</si>
  <si>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</si>
  <si>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</si>
  <si>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</si>
  <si>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</si>
  <si>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</si>
  <si>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</si>
  <si>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</si>
  <si>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</si>
  <si>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</si>
  <si>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</si>
  <si>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</si>
  <si>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</si>
  <si>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</si>
  <si>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</si>
  <si>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</si>
  <si>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</si>
  <si>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</si>
  <si>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</si>
  <si>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</si>
  <si>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</si>
  <si>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</si>
  <si>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</si>
  <si>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</si>
  <si>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</si>
  <si>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</si>
  <si>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</si>
  <si>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</si>
  <si>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</si>
  <si>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</si>
  <si>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</si>
  <si>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</si>
  <si>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</si>
  <si>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</si>
  <si>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</si>
  <si>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</si>
  <si>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</si>
  <si>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</si>
  <si>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</si>
  <si>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</si>
  <si>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</si>
  <si>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</si>
  <si>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</si>
  <si>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</si>
  <si>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</si>
  <si>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</si>
  <si>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</si>
  <si>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</si>
  <si>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</si>
  <si>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</si>
  <si>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</si>
  <si>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</si>
  <si>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</si>
  <si>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</si>
  <si>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</si>
  <si>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</si>
  <si>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</si>
  <si>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</si>
  <si>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</si>
  <si>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</si>
  <si>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</si>
  <si>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</si>
  <si>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</si>
  <si>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</si>
  <si>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</si>
  <si>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</si>
  <si>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</si>
  <si>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</si>
  <si>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</si>
  <si>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</si>
  <si>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</si>
  <si>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</si>
  <si>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</si>
  <si>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</si>
  <si>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</si>
  <si>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</si>
  <si>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</si>
  <si>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</si>
  <si>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</si>
  <si>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</si>
  <si>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</si>
  <si>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</si>
  <si>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</si>
  <si>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</si>
  <si>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</si>
  <si>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</si>
  <si>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</si>
  <si>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</si>
  <si>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</si>
  <si>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</si>
  <si>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</si>
  <si>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</si>
  <si>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</si>
  <si>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</si>
  <si>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</si>
  <si>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</si>
  <si>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</si>
  <si>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</si>
  <si>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</si>
  <si>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</si>
  <si>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</si>
  <si>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</si>
  <si>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</si>
  <si>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</si>
  <si>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</si>
  <si>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</si>
  <si>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</si>
  <si>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</si>
  <si>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</si>
  <si>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</si>
  <si>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</si>
  <si>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</si>
  <si>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</si>
  <si>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</si>
  <si>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</si>
  <si>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</si>
  <si>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</si>
  <si>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</si>
  <si>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</si>
  <si>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</si>
  <si>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</si>
  <si>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</si>
  <si>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</si>
  <si>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ID0192</t>
  </si>
  <si>
    <t>ID0193</t>
  </si>
  <si>
    <t>ID0194</t>
  </si>
  <si>
    <t>ID0195</t>
  </si>
  <si>
    <t>ID0196</t>
  </si>
  <si>
    <t>ID0197</t>
  </si>
  <si>
    <t>ID0198</t>
  </si>
  <si>
    <t>ID0200</t>
  </si>
  <si>
    <t>ID0201</t>
  </si>
  <si>
    <t>ID0202</t>
  </si>
  <si>
    <t>ID0203</t>
  </si>
  <si>
    <t>ID0204</t>
  </si>
  <si>
    <t>ID0205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</si>
  <si>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</si>
  <si>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</si>
  <si>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</si>
  <si>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</si>
  <si>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</si>
  <si>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</si>
  <si>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</si>
  <si>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</si>
  <si>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</si>
  <si>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</si>
  <si>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</si>
  <si>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</si>
  <si>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</si>
  <si>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</si>
  <si>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</si>
  <si>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</si>
  <si>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</si>
  <si>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</si>
  <si>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</si>
  <si>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</si>
  <si>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</si>
  <si>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</si>
  <si>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</si>
  <si>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</si>
  <si>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</si>
  <si>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</si>
  <si>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</si>
  <si>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</si>
  <si>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</si>
  <si>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</si>
  <si>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</si>
  <si>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</si>
  <si>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</si>
  <si>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</si>
  <si>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</si>
  <si>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</si>
  <si>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</si>
  <si>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</si>
  <si>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</si>
  <si>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</si>
  <si>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</si>
  <si>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</si>
  <si>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</si>
  <si>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</si>
  <si>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</si>
  <si>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</si>
  <si>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</si>
  <si>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</si>
  <si>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</si>
  <si>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</si>
  <si>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</si>
  <si>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</si>
  <si>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</si>
  <si>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</si>
  <si>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</si>
  <si>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</si>
  <si>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</si>
  <si>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</si>
  <si>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</si>
  <si>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</si>
  <si>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</si>
  <si>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</si>
  <si>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</si>
  <si>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</si>
  <si>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</si>
  <si>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</si>
  <si>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</si>
  <si>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</si>
  <si>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</si>
  <si>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</si>
  <si>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</si>
  <si>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</si>
  <si>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</si>
  <si>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</si>
  <si>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</si>
  <si>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</si>
  <si>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</si>
  <si>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</si>
  <si>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</si>
  <si>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</si>
  <si>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</si>
  <si>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</si>
  <si>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</si>
  <si>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</si>
  <si>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</si>
  <si>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</si>
  <si>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</si>
  <si>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</si>
  <si>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</si>
  <si>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</si>
  <si>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</si>
  <si>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</si>
  <si>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</si>
  <si>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</si>
  <si>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</si>
  <si>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</si>
  <si>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</si>
  <si>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</si>
  <si>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</si>
  <si>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</si>
  <si>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</si>
  <si>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</si>
  <si>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</si>
  <si>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</si>
  <si>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</si>
  <si>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</si>
  <si>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</si>
  <si>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</si>
  <si>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</si>
  <si>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</si>
  <si>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</si>
  <si>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</si>
  <si>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</si>
  <si>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</si>
  <si>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</si>
  <si>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</si>
  <si>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</si>
  <si>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</si>
  <si>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</si>
  <si>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</si>
  <si>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</si>
  <si>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</si>
  <si>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</si>
  <si>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</si>
  <si>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</si>
  <si>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</si>
  <si>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</si>
  <si>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</si>
  <si>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</si>
  <si>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</si>
  <si>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</si>
  <si>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</si>
  <si>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</si>
  <si>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</si>
  <si>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</si>
  <si>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</si>
  <si>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</si>
  <si>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</si>
  <si>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</si>
  <si>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</si>
  <si>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</si>
  <si>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</si>
  <si>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</si>
  <si>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</si>
  <si>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</si>
  <si>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</si>
  <si>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</si>
  <si>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</si>
  <si>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</si>
  <si>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</si>
  <si>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</si>
  <si>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</si>
  <si>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</si>
  <si>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</si>
  <si>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</si>
  <si>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</si>
  <si>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</si>
  <si>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</si>
  <si>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</si>
  <si>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</si>
  <si>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</si>
  <si>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</si>
  <si>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</si>
  <si>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</si>
  <si>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</si>
  <si>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</si>
  <si>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</si>
  <si>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</si>
  <si>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</si>
  <si>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</si>
  <si>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</si>
  <si>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</si>
  <si>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</si>
  <si>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</si>
  <si>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</si>
  <si>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</si>
  <si>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</si>
  <si>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</si>
  <si>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</si>
  <si>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</si>
  <si>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</si>
  <si>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</si>
  <si>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</si>
  <si>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</si>
  <si>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</si>
  <si>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</si>
  <si>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</si>
  <si>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</si>
  <si>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</si>
  <si>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</si>
  <si>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</si>
  <si>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</si>
  <si>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</si>
  <si>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</si>
  <si>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</si>
  <si>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</si>
  <si>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</si>
  <si>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</si>
  <si>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</si>
  <si>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</si>
  <si>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</si>
  <si>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</si>
  <si>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</si>
  <si>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</si>
  <si>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</si>
  <si>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</si>
  <si>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</si>
  <si>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</si>
  <si>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</si>
  <si>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</si>
  <si>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</si>
  <si>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</si>
  <si>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</si>
  <si>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</si>
  <si>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</si>
  <si>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</si>
  <si>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</si>
  <si>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</si>
  <si>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</si>
  <si>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</si>
  <si>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</si>
  <si>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</si>
  <si>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</si>
  <si>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</si>
  <si>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</si>
  <si>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</si>
  <si>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</si>
  <si>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</si>
  <si>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</si>
  <si>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</si>
  <si>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</si>
  <si>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</si>
  <si>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</si>
  <si>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</si>
  <si>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</si>
  <si>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</si>
  <si>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</si>
  <si>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</si>
  <si>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</si>
  <si>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</si>
  <si>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</si>
  <si>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</si>
  <si>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</si>
  <si>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</si>
  <si>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</si>
  <si>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</si>
  <si>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</si>
  <si>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</si>
  <si>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</si>
  <si>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</si>
  <si>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</si>
  <si>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</si>
  <si>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</si>
  <si>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</si>
  <si>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</si>
  <si>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</si>
  <si>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</si>
  <si>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</si>
  <si>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</si>
  <si>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</si>
  <si>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</si>
  <si>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</si>
  <si>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</si>
  <si>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</si>
  <si>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</si>
  <si>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</si>
  <si>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ID0476</t>
  </si>
  <si>
    <t>ID0477</t>
  </si>
  <si>
    <t>ID0478</t>
  </si>
  <si>
    <t>ID0479</t>
  </si>
  <si>
    <t>ID0480</t>
  </si>
  <si>
    <t>ID0481</t>
  </si>
  <si>
    <t>ID0482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</si>
  <si>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</si>
  <si>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</si>
  <si>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</si>
  <si>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</si>
  <si>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</si>
  <si>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</si>
  <si>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</si>
  <si>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</si>
  <si>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</si>
  <si>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</si>
  <si>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</si>
  <si>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</si>
  <si>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</si>
  <si>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</si>
  <si>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</si>
  <si>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</si>
  <si>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</si>
  <si>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</si>
  <si>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</si>
  <si>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</si>
  <si>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</si>
  <si>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</si>
  <si>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</si>
  <si>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</si>
  <si>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</si>
  <si>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</si>
  <si>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</si>
  <si>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</si>
  <si>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</si>
  <si>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</si>
  <si>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</si>
  <si>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</si>
  <si>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</si>
  <si>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</si>
  <si>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</si>
  <si>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</si>
  <si>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</si>
  <si>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</si>
  <si>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</si>
  <si>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</si>
  <si>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</si>
  <si>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</si>
  <si>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</si>
  <si>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</si>
  <si>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</si>
  <si>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</si>
  <si>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</si>
  <si>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</si>
  <si>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</si>
  <si>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</si>
  <si>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</si>
  <si>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</si>
  <si>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</si>
  <si>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</si>
  <si>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</si>
  <si>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</si>
  <si>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</si>
  <si>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</si>
  <si>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</si>
  <si>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</si>
  <si>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</si>
  <si>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</si>
  <si>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</si>
  <si>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</si>
  <si>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</si>
  <si>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</si>
  <si>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</si>
  <si>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</si>
  <si>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</si>
  <si>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</si>
  <si>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</si>
  <si>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</si>
  <si>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</si>
  <si>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</si>
  <si>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</si>
  <si>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</si>
  <si>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</si>
  <si>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</si>
  <si>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</si>
  <si>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</si>
  <si>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</si>
  <si>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</si>
  <si>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</si>
  <si>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</si>
  <si>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</si>
  <si>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</si>
  <si>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</si>
  <si>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</si>
  <si>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</si>
  <si>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</si>
  <si>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</si>
  <si>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</si>
  <si>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</si>
  <si>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</si>
  <si>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</si>
  <si>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</si>
  <si>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</si>
  <si>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</si>
  <si>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</si>
  <si>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</si>
  <si>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</si>
  <si>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</si>
  <si>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</si>
  <si>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</si>
  <si>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</si>
  <si>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</si>
  <si>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</si>
  <si>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</si>
  <si>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</si>
  <si>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</si>
  <si>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</si>
  <si>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</si>
  <si>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</si>
  <si>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</si>
  <si>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</si>
  <si>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</si>
  <si>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</si>
  <si>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</si>
  <si>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</si>
  <si>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</si>
  <si>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</si>
  <si>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ID0608</t>
  </si>
  <si>
    <t>ID0609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</si>
  <si>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</si>
  <si>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</si>
  <si>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</si>
  <si>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</si>
  <si>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</si>
  <si>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</si>
  <si>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</si>
  <si>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</si>
  <si>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</si>
  <si>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</si>
  <si>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</si>
  <si>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</si>
  <si>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</si>
  <si>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</si>
  <si>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</si>
  <si>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</si>
  <si>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</si>
  <si>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</si>
  <si>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</si>
  <si>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</si>
  <si>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</si>
  <si>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</si>
  <si>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</si>
  <si>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</si>
  <si>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</si>
  <si>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</si>
  <si>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</si>
  <si>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</si>
  <si>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</si>
  <si>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</si>
  <si>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</si>
  <si>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</si>
  <si>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</si>
  <si>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</si>
  <si>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</si>
  <si>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</si>
  <si>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</si>
  <si>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</si>
  <si>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</si>
  <si>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</si>
  <si>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</si>
  <si>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</si>
  <si>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</si>
  <si>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</si>
  <si>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</si>
  <si>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</si>
  <si>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</si>
  <si>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</si>
  <si>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</si>
  <si>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</si>
  <si>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</si>
  <si>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</si>
  <si>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</si>
  <si>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</si>
  <si>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</si>
  <si>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</si>
  <si>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</si>
  <si>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</si>
  <si>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</si>
  <si>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</si>
  <si>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</si>
  <si>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</si>
  <si>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</si>
  <si>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</si>
  <si>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</si>
  <si>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</si>
  <si>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</si>
  <si>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</si>
  <si>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</si>
  <si>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</si>
  <si>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</si>
  <si>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</si>
  <si>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</si>
  <si>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</si>
  <si>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</si>
  <si>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</si>
  <si>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</si>
  <si>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</si>
  <si>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</si>
  <si>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</si>
  <si>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</si>
  <si>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</si>
  <si>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</si>
  <si>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</si>
  <si>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</si>
  <si>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</si>
  <si>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</si>
  <si>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</si>
  <si>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</si>
  <si>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</si>
  <si>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</si>
  <si>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</si>
  <si>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</si>
  <si>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</si>
  <si>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</si>
  <si>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</si>
  <si>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</si>
  <si>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</si>
  <si>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</si>
  <si>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</si>
  <si>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</si>
  <si>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</si>
  <si>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</si>
  <si>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</si>
  <si>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</si>
  <si>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</si>
  <si>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</si>
  <si>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</si>
  <si>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</si>
  <si>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</si>
  <si>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</si>
  <si>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</si>
  <si>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</si>
  <si>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</si>
  <si>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</si>
  <si>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</si>
  <si>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</si>
  <si>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</si>
  <si>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</si>
  <si>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</si>
  <si>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</si>
  <si>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</si>
  <si>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</si>
  <si>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</si>
  <si>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</si>
  <si>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</si>
  <si>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</si>
  <si>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</si>
  <si>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</si>
  <si>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</si>
  <si>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</si>
  <si>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</si>
  <si>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</si>
  <si>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</si>
  <si>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</si>
  <si>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</si>
  <si>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</si>
  <si>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</si>
  <si>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</si>
  <si>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</si>
  <si>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</si>
  <si>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</si>
  <si>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</si>
  <si>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</si>
  <si>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</si>
  <si>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</si>
  <si>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</si>
  <si>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</si>
  <si>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</si>
  <si>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</si>
  <si>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</si>
  <si>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</si>
  <si>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</si>
  <si>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</si>
  <si>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</si>
  <si>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</si>
  <si>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</si>
  <si>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</si>
  <si>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</si>
  <si>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</si>
  <si>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</si>
  <si>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</si>
  <si>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</si>
  <si>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</si>
  <si>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</si>
  <si>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</si>
  <si>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</si>
  <si>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</si>
  <si>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</si>
  <si>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</si>
  <si>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</si>
  <si>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</si>
  <si>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</si>
  <si>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</si>
  <si>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</si>
  <si>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</si>
  <si>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</si>
  <si>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</si>
  <si>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</si>
  <si>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</si>
  <si>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</si>
  <si>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</si>
  <si>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</si>
  <si>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</si>
  <si>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</si>
  <si>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</si>
  <si>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</si>
  <si>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</si>
  <si>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</si>
  <si>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</si>
  <si>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</si>
  <si>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</si>
  <si>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</si>
  <si>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</si>
  <si>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</si>
  <si>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</si>
  <si>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</si>
  <si>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</si>
  <si>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</si>
  <si>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</si>
  <si>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</si>
  <si>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</si>
  <si>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</si>
  <si>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</si>
  <si>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</si>
  <si>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</si>
  <si>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</si>
  <si>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</si>
  <si>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</si>
  <si>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</si>
  <si>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</si>
  <si>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</si>
  <si>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</si>
  <si>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</si>
  <si>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</si>
  <si>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</si>
  <si>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</si>
  <si>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</si>
  <si>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</si>
  <si>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</si>
  <si>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</si>
  <si>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</si>
  <si>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</si>
  <si>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</si>
  <si>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</si>
  <si>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</si>
  <si>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</si>
  <si>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</si>
  <si>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</si>
  <si>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</si>
  <si>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</si>
  <si>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</si>
  <si>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</si>
  <si>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</si>
  <si>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</si>
  <si>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</si>
  <si>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</si>
  <si>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</si>
  <si>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</si>
  <si>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</si>
  <si>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</si>
  <si>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</si>
  <si>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</si>
  <si>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</si>
  <si>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</si>
  <si>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</si>
  <si>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</si>
  <si>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</si>
  <si>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</si>
  <si>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</si>
  <si>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</si>
  <si>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</si>
  <si>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</si>
  <si>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</si>
  <si>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</si>
  <si>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</si>
  <si>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</si>
  <si>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</si>
  <si>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</si>
  <si>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</si>
  <si>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</si>
  <si>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</si>
  <si>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</si>
  <si>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</si>
  <si>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</si>
  <si>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</si>
  <si>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</si>
  <si>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</si>
  <si>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</si>
  <si>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</si>
  <si>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</si>
  <si>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</si>
  <si>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</si>
  <si>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</si>
  <si>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</si>
  <si>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</si>
  <si>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</si>
  <si>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</si>
  <si>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</si>
  <si>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</si>
  <si>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</si>
  <si>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</si>
  <si>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</si>
  <si>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</si>
  <si>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</si>
  <si>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</si>
  <si>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</si>
  <si>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</si>
  <si>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</si>
  <si>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</si>
  <si>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</si>
  <si>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</si>
  <si>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</si>
  <si>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</si>
  <si>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</si>
  <si>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</si>
  <si>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</si>
  <si>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</si>
  <si>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</si>
  <si>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</si>
  <si>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</si>
  <si>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</si>
  <si>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</si>
  <si>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</si>
  <si>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</si>
  <si>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</si>
  <si>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</si>
  <si>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</si>
  <si>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</si>
  <si>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</si>
  <si>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</si>
  <si>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</si>
  <si>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</si>
  <si>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</si>
  <si>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</si>
  <si>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</si>
  <si>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</si>
  <si>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</si>
  <si>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</si>
  <si>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</si>
  <si>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</si>
  <si>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</si>
  <si>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</si>
  <si>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</si>
  <si>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</si>
  <si>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ID0943</t>
  </si>
  <si>
    <t>ID0944</t>
  </si>
  <si>
    <t>ID0945</t>
  </si>
  <si>
    <t>ID0946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</si>
  <si>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</si>
  <si>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</si>
  <si>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</si>
  <si>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</si>
  <si>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</si>
  <si>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</si>
  <si>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</si>
  <si>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</si>
  <si>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</si>
  <si>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</si>
  <si>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</si>
  <si>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</si>
  <si>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</si>
  <si>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</si>
  <si>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</si>
  <si>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</si>
  <si>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</si>
  <si>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</si>
  <si>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</si>
  <si>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</si>
  <si>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</si>
  <si>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</si>
  <si>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</si>
  <si>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</si>
  <si>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</si>
  <si>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</si>
  <si>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</si>
  <si>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</si>
  <si>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</si>
  <si>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</si>
  <si>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</si>
  <si>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</si>
  <si>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</si>
  <si>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</si>
  <si>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</si>
  <si>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</si>
  <si>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</si>
  <si>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</si>
  <si>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</si>
  <si>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</si>
  <si>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</si>
  <si>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</si>
  <si>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</si>
  <si>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</si>
  <si>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</si>
  <si>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</si>
  <si>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</si>
  <si>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</si>
  <si>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</si>
  <si>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</si>
  <si>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</si>
  <si>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</si>
  <si>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</si>
  <si>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</si>
  <si>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</si>
  <si>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</si>
  <si>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</si>
  <si>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</si>
  <si>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</si>
  <si>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</si>
  <si>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</si>
  <si>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</si>
  <si>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</si>
  <si>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</si>
  <si>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</si>
  <si>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</si>
  <si>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</si>
  <si>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</si>
  <si>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</si>
  <si>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</si>
  <si>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</si>
  <si>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</si>
  <si>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</si>
  <si>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</si>
  <si>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</si>
  <si>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</si>
  <si>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</si>
  <si>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</si>
  <si>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</si>
  <si>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</si>
  <si>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</si>
  <si>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</si>
  <si>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</si>
  <si>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</si>
  <si>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</si>
  <si>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</si>
  <si>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</si>
  <si>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</si>
  <si>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</si>
  <si>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</si>
  <si>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</si>
  <si>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</si>
  <si>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</si>
  <si>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</si>
  <si>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</si>
  <si>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</si>
  <si>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</si>
  <si>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</si>
  <si>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</si>
  <si>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</si>
  <si>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</si>
  <si>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</si>
  <si>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</si>
  <si>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</si>
  <si>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</si>
  <si>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</si>
  <si>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</si>
  <si>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</si>
  <si>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</si>
  <si>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</si>
  <si>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</si>
  <si>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</si>
  <si>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</si>
  <si>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</si>
  <si>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</si>
  <si>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</si>
  <si>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</si>
  <si>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</si>
  <si>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</si>
  <si>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</si>
  <si>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</si>
  <si>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</si>
  <si>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</si>
  <si>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</si>
  <si>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</si>
  <si>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</si>
  <si>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</si>
  <si>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</si>
  <si>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</si>
  <si>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</si>
  <si>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</si>
  <si>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</si>
  <si>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</si>
  <si>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</si>
  <si>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</si>
  <si>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</si>
  <si>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</si>
  <si>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</si>
  <si>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</si>
  <si>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</si>
  <si>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</si>
  <si>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</si>
  <si>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</si>
  <si>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</si>
  <si>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</si>
  <si>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</si>
  <si>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</si>
  <si>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</si>
  <si>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</si>
  <si>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</si>
  <si>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</si>
  <si>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</si>
  <si>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</si>
  <si>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</si>
  <si>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</si>
  <si>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</si>
  <si>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</si>
  <si>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</si>
  <si>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</si>
  <si>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</si>
  <si>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</si>
  <si>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</si>
  <si>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</si>
  <si>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</si>
  <si>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</si>
  <si>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</si>
  <si>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</si>
  <si>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</si>
  <si>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</si>
  <si>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</si>
  <si>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</si>
  <si>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</si>
  <si>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</si>
  <si>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</si>
  <si>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</si>
  <si>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</si>
  <si>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</si>
  <si>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</si>
  <si>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</si>
  <si>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</si>
  <si>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</si>
  <si>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</si>
  <si>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</si>
  <si>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</si>
  <si>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</si>
  <si>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</si>
  <si>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</si>
  <si>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</si>
  <si>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</si>
  <si>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</si>
  <si>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</si>
  <si>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</si>
  <si>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</si>
  <si>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</si>
  <si>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</si>
  <si>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</si>
  <si>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</si>
  <si>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</si>
  <si>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</si>
  <si>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</si>
  <si>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</si>
  <si>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</si>
  <si>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</si>
  <si>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</si>
  <si>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</si>
  <si>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</si>
  <si>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</si>
  <si>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</si>
  <si>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</si>
  <si>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</si>
  <si>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</si>
  <si>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</si>
  <si>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</si>
  <si>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</si>
  <si>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</si>
  <si>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</si>
  <si>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</si>
  <si>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</si>
  <si>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</si>
  <si>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</si>
  <si>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</si>
  <si>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</si>
  <si>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</si>
  <si>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</si>
  <si>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</si>
  <si>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</si>
  <si>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</si>
  <si>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</si>
  <si>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</si>
  <si>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</si>
  <si>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</si>
  <si>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</si>
  <si>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</si>
  <si>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</si>
  <si>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</si>
  <si>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</si>
  <si>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</si>
  <si>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</si>
  <si>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</si>
  <si>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</si>
  <si>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</si>
  <si>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</si>
  <si>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</si>
  <si>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</si>
  <si>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</si>
  <si>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</si>
  <si>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</si>
  <si>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</si>
  <si>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</si>
  <si>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</si>
  <si>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</si>
  <si>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</si>
  <si>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</si>
  <si>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</si>
  <si>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</si>
  <si>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</si>
  <si>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</si>
  <si>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</si>
  <si>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</si>
  <si>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</si>
  <si>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</si>
  <si>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</si>
  <si>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</si>
  <si>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</si>
  <si>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</si>
  <si>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</si>
  <si>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</si>
  <si>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</si>
  <si>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</si>
  <si>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</si>
  <si>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</si>
  <si>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</si>
  <si>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</si>
  <si>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</si>
  <si>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</si>
  <si>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</si>
  <si>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</si>
  <si>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</si>
  <si>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</si>
  <si>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</si>
  <si>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</si>
  <si>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</si>
  <si>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</si>
  <si>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</si>
  <si>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</si>
  <si>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</si>
  <si>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</si>
  <si>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</si>
  <si>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</si>
  <si>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</si>
  <si>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</si>
  <si>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</si>
  <si>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</si>
  <si>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</si>
  <si>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</si>
  <si>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</si>
  <si>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</si>
  <si>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</si>
  <si>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</si>
  <si>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</si>
  <si>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</si>
  <si>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</si>
  <si>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</si>
  <si>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</si>
  <si>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</si>
  <si>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</si>
  <si>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</si>
  <si>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</si>
  <si>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</si>
  <si>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</si>
  <si>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</si>
  <si>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</si>
  <si>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</si>
  <si>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</si>
  <si>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</si>
  <si>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ID1270</t>
  </si>
  <si>
    <t>ID1271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</si>
  <si>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</si>
  <si>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</si>
  <si>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</si>
  <si>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</si>
  <si>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</si>
  <si>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</si>
  <si>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</si>
  <si>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</si>
  <si>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</si>
  <si>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</si>
  <si>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</si>
  <si>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</si>
  <si>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</si>
  <si>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</si>
  <si>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</si>
  <si>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</si>
  <si>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</si>
  <si>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</si>
  <si>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</si>
  <si>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</si>
  <si>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ID1294</t>
  </si>
  <si>
    <t>ID1295</t>
  </si>
  <si>
    <t>ID1296</t>
  </si>
  <si>
    <t>ID1297</t>
  </si>
  <si>
    <t>ID1298</t>
  </si>
  <si>
    <t>ID1299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</si>
  <si>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</si>
  <si>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</si>
  <si>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</si>
  <si>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</si>
  <si>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</si>
  <si>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</si>
  <si>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</si>
  <si>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</si>
  <si>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</si>
  <si>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</si>
  <si>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</si>
  <si>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</si>
  <si>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</si>
  <si>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</si>
  <si>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</si>
  <si>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</si>
  <si>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</si>
  <si>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</si>
  <si>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</si>
  <si>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</si>
  <si>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</si>
  <si>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</si>
  <si>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</si>
  <si>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</si>
  <si>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</si>
  <si>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</si>
  <si>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</si>
  <si>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</si>
  <si>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</si>
  <si>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</si>
  <si>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</si>
  <si>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</si>
  <si>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</si>
  <si>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</si>
  <si>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</si>
  <si>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</si>
  <si>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</si>
  <si>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</si>
  <si>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</si>
  <si>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</si>
  <si>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</si>
  <si>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</si>
  <si>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</si>
  <si>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</si>
  <si>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</si>
  <si>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</si>
  <si>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</si>
  <si>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</si>
  <si>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</si>
  <si>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</si>
  <si>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</si>
  <si>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</si>
  <si>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</si>
  <si>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</si>
  <si>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</si>
  <si>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</si>
  <si>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</si>
  <si>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</si>
  <si>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</si>
  <si>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</si>
  <si>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</si>
  <si>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</si>
  <si>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</si>
  <si>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</si>
  <si>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</si>
  <si>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</si>
  <si>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</si>
  <si>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</si>
  <si>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</si>
  <si>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</si>
  <si>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</si>
  <si>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</si>
  <si>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</si>
  <si>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</si>
  <si>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</si>
  <si>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</si>
  <si>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</si>
  <si>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</si>
  <si>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</si>
  <si>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</si>
  <si>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</si>
  <si>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</si>
  <si>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</si>
  <si>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</si>
  <si>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</si>
  <si>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</si>
  <si>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</si>
  <si>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</si>
  <si>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</si>
  <si>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</si>
  <si>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</si>
  <si>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</si>
  <si>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</si>
  <si>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</si>
  <si>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</si>
  <si>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</si>
  <si>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</si>
  <si>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</si>
  <si>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</si>
  <si>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</si>
  <si>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</si>
  <si>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</si>
  <si>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</si>
  <si>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</si>
  <si>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</si>
  <si>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</si>
  <si>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</si>
  <si>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</si>
  <si>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</si>
  <si>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</si>
  <si>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</si>
  <si>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</si>
  <si>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</si>
  <si>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</si>
  <si>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</si>
  <si>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</si>
  <si>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</si>
  <si>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</si>
  <si>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</si>
  <si>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</si>
  <si>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</si>
  <si>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</si>
  <si>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</si>
  <si>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</si>
  <si>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</si>
  <si>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</si>
  <si>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</si>
  <si>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</si>
  <si>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</si>
  <si>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</si>
  <si>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</si>
  <si>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</si>
  <si>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</si>
  <si>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</si>
  <si>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</si>
  <si>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</si>
  <si>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</si>
  <si>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</si>
  <si>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</si>
  <si>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</si>
  <si>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</si>
  <si>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</si>
  <si>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</si>
  <si>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</si>
  <si>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</si>
  <si>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</si>
  <si>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</si>
  <si>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</si>
  <si>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</si>
  <si>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</si>
  <si>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</si>
  <si>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</si>
  <si>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</si>
  <si>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</si>
  <si>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</si>
  <si>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</si>
  <si>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</si>
  <si>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</si>
  <si>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</si>
  <si>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</si>
  <si>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</si>
  <si>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</si>
  <si>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</si>
  <si>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</si>
  <si>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</si>
  <si>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</si>
  <si>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</si>
  <si>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</si>
  <si>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</si>
  <si>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</si>
  <si>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</si>
  <si>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</si>
  <si>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</si>
  <si>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</si>
  <si>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</si>
  <si>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</si>
  <si>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</si>
  <si>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</si>
  <si>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</si>
  <si>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</si>
  <si>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</si>
  <si>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</si>
  <si>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</si>
  <si>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</si>
  <si>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</si>
  <si>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</si>
  <si>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</si>
  <si>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</si>
  <si>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</si>
  <si>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</si>
  <si>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</si>
  <si>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</si>
  <si>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</si>
  <si>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</si>
  <si>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</si>
  <si>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</si>
  <si>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</si>
  <si>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</si>
  <si>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</si>
  <si>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</si>
  <si>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</si>
  <si>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</si>
  <si>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</si>
  <si>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</si>
  <si>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</si>
  <si>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</si>
  <si>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</si>
  <si>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</si>
  <si>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</si>
  <si>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</si>
  <si>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</si>
  <si>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</si>
  <si>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</si>
  <si>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</si>
  <si>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</si>
  <si>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</si>
  <si>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</si>
  <si>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</si>
  <si>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</si>
  <si>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</si>
  <si>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</si>
  <si>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</si>
  <si>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</si>
  <si>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</si>
  <si>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</si>
  <si>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</si>
  <si>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</si>
  <si>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</si>
  <si>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</si>
  <si>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</si>
  <si>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</si>
  <si>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</si>
  <si>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</si>
  <si>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</si>
  <si>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</si>
  <si>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</si>
  <si>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</si>
  <si>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</si>
  <si>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</si>
  <si>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</si>
  <si>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</si>
  <si>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</si>
  <si>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</si>
  <si>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</si>
  <si>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</si>
  <si>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</si>
  <si>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</si>
  <si>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</si>
  <si>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</si>
  <si>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</si>
  <si>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</si>
  <si>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</si>
  <si>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</si>
  <si>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</si>
  <si>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</si>
  <si>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</si>
  <si>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</si>
  <si>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</si>
  <si>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</si>
  <si>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</si>
  <si>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</si>
  <si>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</si>
  <si>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</si>
  <si>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</si>
  <si>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</si>
  <si>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</si>
  <si>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</si>
  <si>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</si>
  <si>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</si>
  <si>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</si>
  <si>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</si>
  <si>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</si>
  <si>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</si>
  <si>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</si>
  <si>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</si>
  <si>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</si>
  <si>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</si>
  <si>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</si>
  <si>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</si>
  <si>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</si>
  <si>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</si>
  <si>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</si>
  <si>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</si>
  <si>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</si>
  <si>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</si>
  <si>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</si>
  <si>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</si>
  <si>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</si>
  <si>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</si>
  <si>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</si>
  <si>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</si>
  <si>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</si>
  <si>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</si>
  <si>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</si>
  <si>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</si>
  <si>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</si>
  <si>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</si>
  <si>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</si>
  <si>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</si>
  <si>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</si>
  <si>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</si>
  <si>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</si>
  <si>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</si>
  <si>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</si>
  <si>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</si>
  <si>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</si>
  <si>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</si>
  <si>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</si>
  <si>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</si>
  <si>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</si>
  <si>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</si>
  <si>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</si>
  <si>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</si>
  <si>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</si>
  <si>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</si>
  <si>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</si>
  <si>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</si>
  <si>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</si>
  <si>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</si>
  <si>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</si>
  <si>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</si>
  <si>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</si>
  <si>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</si>
  <si>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</si>
  <si>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</si>
  <si>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</si>
  <si>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</si>
  <si>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</si>
  <si>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</si>
  <si>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</si>
  <si>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</si>
  <si>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</si>
  <si>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</si>
  <si>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</si>
  <si>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</si>
  <si>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</si>
  <si>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</si>
  <si>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</si>
  <si>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</si>
  <si>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</si>
  <si>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</si>
  <si>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</si>
  <si>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</si>
  <si>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</si>
  <si>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</si>
  <si>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</si>
  <si>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</si>
  <si>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</si>
  <si>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</si>
  <si>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</si>
  <si>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</si>
  <si>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</si>
  <si>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</si>
  <si>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</si>
  <si>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</si>
  <si>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</si>
  <si>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</si>
  <si>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</si>
  <si>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</si>
  <si>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</si>
  <si>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</si>
  <si>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</si>
  <si>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</si>
  <si>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</si>
  <si>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</si>
  <si>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</si>
  <si>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</si>
  <si>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</si>
  <si>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</si>
  <si>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</si>
  <si>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</si>
  <si>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</si>
  <si>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</si>
  <si>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</si>
  <si>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</si>
  <si>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</si>
  <si>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</si>
  <si>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</si>
  <si>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</si>
  <si>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</si>
  <si>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</si>
  <si>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</si>
  <si>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</si>
  <si>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</si>
  <si>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</si>
  <si>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</si>
  <si>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</si>
  <si>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</si>
  <si>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</si>
  <si>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</si>
  <si>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</si>
  <si>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</si>
  <si>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</si>
  <si>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</si>
  <si>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</si>
  <si>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</si>
  <si>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</si>
  <si>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</si>
  <si>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</si>
  <si>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ID1710</t>
  </si>
  <si>
    <t>ID1711</t>
  </si>
  <si>
    <t>ID1712</t>
  </si>
  <si>
    <t>ID1713</t>
  </si>
  <si>
    <t>ID1714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</si>
  <si>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</si>
  <si>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</si>
  <si>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</si>
  <si>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</si>
  <si>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</si>
  <si>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</si>
  <si>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</si>
  <si>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</si>
  <si>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</si>
  <si>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</si>
  <si>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</si>
  <si>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</si>
  <si>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</si>
  <si>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</si>
  <si>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</si>
  <si>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</si>
  <si>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</si>
  <si>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</si>
  <si>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</si>
  <si>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</si>
  <si>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</si>
  <si>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</si>
  <si>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</si>
  <si>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</si>
  <si>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</si>
  <si>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</si>
  <si>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</si>
  <si>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</si>
  <si>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</si>
  <si>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</si>
  <si>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</si>
  <si>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</si>
  <si>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</si>
  <si>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</si>
  <si>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</si>
  <si>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</si>
  <si>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</si>
  <si>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</si>
  <si>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</si>
  <si>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</si>
  <si>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</si>
  <si>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</si>
  <si>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</si>
  <si>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</si>
  <si>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</si>
  <si>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</si>
  <si>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</si>
  <si>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</si>
  <si>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</si>
  <si>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</si>
  <si>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</si>
  <si>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</si>
  <si>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</si>
  <si>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</si>
  <si>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</si>
  <si>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</si>
  <si>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</si>
  <si>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</si>
  <si>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</si>
  <si>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</si>
  <si>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</si>
  <si>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</si>
  <si>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</si>
  <si>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</si>
  <si>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</si>
  <si>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</si>
  <si>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</si>
  <si>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</si>
  <si>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</si>
  <si>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</si>
  <si>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</si>
  <si>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</si>
  <si>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</si>
  <si>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</si>
  <si>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</si>
  <si>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</si>
  <si>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</si>
  <si>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</si>
  <si>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</si>
  <si>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</si>
  <si>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</si>
  <si>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</si>
  <si>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</si>
  <si>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</si>
  <si>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</si>
  <si>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</si>
  <si>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</si>
  <si>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</si>
  <si>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</si>
  <si>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</si>
  <si>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</si>
  <si>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</si>
  <si>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</si>
  <si>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</si>
  <si>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</si>
  <si>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</si>
  <si>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</si>
  <si>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</si>
  <si>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</si>
  <si>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</si>
  <si>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</si>
  <si>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</si>
  <si>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</si>
  <si>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</si>
  <si>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</si>
  <si>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</si>
  <si>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</si>
  <si>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</si>
  <si>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</si>
  <si>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</si>
  <si>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</si>
  <si>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</si>
  <si>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</si>
  <si>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</si>
  <si>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</si>
  <si>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</si>
  <si>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</si>
  <si>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</si>
  <si>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</si>
  <si>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</si>
  <si>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</si>
  <si>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</si>
  <si>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</si>
  <si>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</si>
  <si>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</si>
  <si>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</si>
  <si>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</si>
  <si>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</si>
  <si>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</si>
  <si>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</si>
  <si>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</si>
  <si>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</si>
  <si>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</si>
  <si>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</si>
  <si>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</si>
  <si>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</si>
  <si>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</si>
  <si>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</si>
  <si>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</si>
  <si>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</si>
  <si>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</si>
  <si>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</si>
  <si>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</si>
  <si>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</si>
  <si>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</si>
  <si>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</si>
  <si>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</si>
  <si>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</si>
  <si>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</si>
  <si>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</si>
  <si>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</si>
  <si>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</si>
  <si>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</si>
  <si>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</si>
  <si>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</si>
  <si>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</si>
  <si>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</si>
  <si>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</si>
  <si>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</si>
  <si>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</si>
  <si>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</si>
  <si>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</si>
  <si>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</si>
  <si>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</si>
  <si>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</si>
  <si>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</si>
  <si>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</si>
  <si>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</si>
  <si>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</si>
  <si>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</si>
  <si>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</si>
  <si>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</si>
  <si>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</si>
  <si>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</si>
  <si>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</si>
  <si>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</si>
  <si>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</si>
  <si>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</si>
  <si>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</si>
  <si>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</si>
  <si>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</si>
  <si>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</si>
  <si>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</si>
  <si>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</si>
  <si>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</si>
  <si>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</si>
  <si>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</si>
  <si>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</si>
  <si>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</si>
  <si>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</si>
  <si>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</si>
  <si>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</si>
  <si>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</si>
  <si>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</si>
  <si>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</si>
  <si>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</si>
  <si>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</si>
  <si>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</si>
  <si>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</si>
  <si>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</si>
  <si>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</si>
  <si>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</si>
  <si>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</si>
  <si>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ID1924</t>
  </si>
  <si>
    <t>ID1925</t>
  </si>
  <si>
    <t>ID1927</t>
  </si>
  <si>
    <t>ID1928</t>
  </si>
  <si>
    <t>ID1929</t>
  </si>
  <si>
    <t>ID1930</t>
  </si>
  <si>
    <t>ID1931</t>
  </si>
  <si>
    <t>ID1932</t>
  </si>
  <si>
    <t>in USD</t>
  </si>
  <si>
    <t>Value of 1 American Dollar</t>
  </si>
  <si>
    <t xml:space="preserve">     Argentine Peso </t>
  </si>
  <si>
    <t>ARS</t>
  </si>
  <si>
    <t xml:space="preserve">     Australian Dollar </t>
  </si>
  <si>
    <t xml:space="preserve">     Botswana Pula </t>
  </si>
  <si>
    <t>BWP</t>
  </si>
  <si>
    <t xml:space="preserve">     Brazilian Real </t>
  </si>
  <si>
    <t>BRL</t>
  </si>
  <si>
    <t xml:space="preserve">     British Pound </t>
  </si>
  <si>
    <t xml:space="preserve">     Brunei dollar </t>
  </si>
  <si>
    <t>BND</t>
  </si>
  <si>
    <t xml:space="preserve">     Bulgarian Lev </t>
  </si>
  <si>
    <t>BGN</t>
  </si>
  <si>
    <t xml:space="preserve">     Canadian Dollar </t>
  </si>
  <si>
    <t xml:space="preserve">     Chilean Peso </t>
  </si>
  <si>
    <t>CLP</t>
  </si>
  <si>
    <t xml:space="preserve">     Chinese Yuan </t>
  </si>
  <si>
    <t>CNY</t>
  </si>
  <si>
    <t xml:space="preserve">     Colombian Peso </t>
  </si>
  <si>
    <t>COP</t>
  </si>
  <si>
    <t xml:space="preserve">     Croatian Kuna </t>
  </si>
  <si>
    <t>HRK</t>
  </si>
  <si>
    <t xml:space="preserve">     Danish Krone </t>
  </si>
  <si>
    <t xml:space="preserve">     Euro </t>
  </si>
  <si>
    <t xml:space="preserve">     Hong Kong Dollar </t>
  </si>
  <si>
    <t>HKD</t>
  </si>
  <si>
    <t xml:space="preserve">     Hungarian Forint </t>
  </si>
  <si>
    <t>HUF</t>
  </si>
  <si>
    <t xml:space="preserve">     Iceland Krona </t>
  </si>
  <si>
    <t>ISK</t>
  </si>
  <si>
    <t xml:space="preserve">     Indian Rupee </t>
  </si>
  <si>
    <t xml:space="preserve">     Indonesian Rupiah </t>
  </si>
  <si>
    <t xml:space="preserve">     Israeli New Shekel </t>
  </si>
  <si>
    <t>ILS</t>
  </si>
  <si>
    <t xml:space="preserve">     Japanese Yen </t>
  </si>
  <si>
    <t xml:space="preserve">     Kazakhstani Tenge </t>
  </si>
  <si>
    <t>KZT</t>
  </si>
  <si>
    <t xml:space="preserve">     Kuwaiti Dinar </t>
  </si>
  <si>
    <t>KWD</t>
  </si>
  <si>
    <t xml:space="preserve">     Latvian Lat </t>
  </si>
  <si>
    <t>LVL</t>
  </si>
  <si>
    <t xml:space="preserve">     Libyan Dinar </t>
  </si>
  <si>
    <t>LYD</t>
  </si>
  <si>
    <t xml:space="preserve">     Lithuanian Litas </t>
  </si>
  <si>
    <t>LTL</t>
  </si>
  <si>
    <t xml:space="preserve">     Malaysian Ringgit </t>
  </si>
  <si>
    <t>MYR</t>
  </si>
  <si>
    <t xml:space="preserve">     Mauritius Rupee </t>
  </si>
  <si>
    <t>MUR</t>
  </si>
  <si>
    <t xml:space="preserve">     Mexican Peso </t>
  </si>
  <si>
    <t xml:space="preserve">     Nepalese Rupee </t>
  </si>
  <si>
    <t>NPR</t>
  </si>
  <si>
    <t xml:space="preserve">     New Zealand Dollar </t>
  </si>
  <si>
    <t xml:space="preserve">     Norwegian Kroner </t>
  </si>
  <si>
    <t xml:space="preserve">     Omani Rial </t>
  </si>
  <si>
    <t>OMR</t>
  </si>
  <si>
    <t xml:space="preserve">     Pakistan Rupee </t>
  </si>
  <si>
    <t xml:space="preserve">     Philippine Peso </t>
  </si>
  <si>
    <t>PHP</t>
  </si>
  <si>
    <t xml:space="preserve">     Qatari Rial </t>
  </si>
  <si>
    <t>QAR</t>
  </si>
  <si>
    <t xml:space="preserve">     Romanian Leu </t>
  </si>
  <si>
    <t xml:space="preserve">     Russian Ruble </t>
  </si>
  <si>
    <t>RUB</t>
  </si>
  <si>
    <t xml:space="preserve">     Saudi Riyal </t>
  </si>
  <si>
    <t>SAR</t>
  </si>
  <si>
    <t xml:space="preserve">     Singapore Dollar </t>
  </si>
  <si>
    <t xml:space="preserve">     South African Rand </t>
  </si>
  <si>
    <t xml:space="preserve">     South Korean Won </t>
  </si>
  <si>
    <t>KRW</t>
  </si>
  <si>
    <t xml:space="preserve">     Sri Lanka Rupee </t>
  </si>
  <si>
    <t xml:space="preserve">     Swedish Krona </t>
  </si>
  <si>
    <t xml:space="preserve">     Swiss Franc </t>
  </si>
  <si>
    <t xml:space="preserve">     Taiwan Dollar </t>
  </si>
  <si>
    <t>TWD</t>
  </si>
  <si>
    <t xml:space="preserve">     Thai Baht </t>
  </si>
  <si>
    <t>THB</t>
  </si>
  <si>
    <t xml:space="preserve">     Trinidad/Tobago Dollar </t>
  </si>
  <si>
    <t>TTD</t>
  </si>
  <si>
    <t xml:space="preserve">     Turkish Lira </t>
  </si>
  <si>
    <t>TRY</t>
  </si>
  <si>
    <t xml:space="preserve">     Venezuelan Bolivar </t>
  </si>
  <si>
    <t>VEF</t>
  </si>
  <si>
    <t>Source: Xrates on 6/21/2012</t>
  </si>
  <si>
    <t>UAE Dirham</t>
  </si>
  <si>
    <t>clean Salary (in local currency)</t>
  </si>
  <si>
    <t>Salary in USD</t>
  </si>
  <si>
    <t>Bangladesh Takha</t>
  </si>
  <si>
    <t>Costarican CRC</t>
  </si>
  <si>
    <t>Costarican</t>
  </si>
  <si>
    <t>Egyptian Pound</t>
  </si>
  <si>
    <t>NAIRA</t>
  </si>
  <si>
    <t>Nigerian Naira</t>
  </si>
  <si>
    <t>DOP</t>
  </si>
  <si>
    <t>Dominican Peso</t>
  </si>
  <si>
    <t>Polish Zloty</t>
  </si>
  <si>
    <t>Kenyan Shilling</t>
  </si>
  <si>
    <t>Mongolian Tughrik</t>
  </si>
  <si>
    <t>Mongolian</t>
  </si>
  <si>
    <t>Moroccan Dirham</t>
  </si>
  <si>
    <t>Ethiopian Birr</t>
  </si>
  <si>
    <t>Excel Salary Survey Data</t>
  </si>
  <si>
    <t>Note: Experience data is not available for first few hundred rows.</t>
  </si>
  <si>
    <t>Years of Experience</t>
  </si>
  <si>
    <t>and xe.com</t>
  </si>
  <si>
    <t>Job Type</t>
  </si>
  <si>
    <t>Reporting</t>
  </si>
  <si>
    <t>Misc.</t>
  </si>
  <si>
    <t>CXO or Top Mgmt.</t>
  </si>
  <si>
    <t>Actual</t>
  </si>
  <si>
    <t>Mapping</t>
  </si>
  <si>
    <t>clean Country</t>
  </si>
  <si>
    <t>Country Mapping</t>
  </si>
  <si>
    <t>Currency Mapping</t>
  </si>
  <si>
    <t>Mapping Sheet</t>
  </si>
  <si>
    <t>Andorra</t>
  </si>
  <si>
    <t>Belarus</t>
  </si>
  <si>
    <t>Bosnia and Herzegovina</t>
  </si>
  <si>
    <t>Cyprus</t>
  </si>
  <si>
    <t>Latvia</t>
  </si>
  <si>
    <t>Liechtenstein</t>
  </si>
  <si>
    <t>Luxembourg</t>
  </si>
  <si>
    <t>Macedonia</t>
  </si>
  <si>
    <t>Malta</t>
  </si>
  <si>
    <t>Moldova</t>
  </si>
  <si>
    <t>Monaco</t>
  </si>
  <si>
    <t>San Marino</t>
  </si>
  <si>
    <t>Serbia and Montenegro</t>
  </si>
  <si>
    <t>North America</t>
  </si>
  <si>
    <t>South America</t>
  </si>
  <si>
    <t>Africa</t>
  </si>
  <si>
    <t>Antigua and Barbuda</t>
  </si>
  <si>
    <t>The Bahamas</t>
  </si>
  <si>
    <t>Barbados</t>
  </si>
  <si>
    <t>Belize</t>
  </si>
  <si>
    <t>Cuba</t>
  </si>
  <si>
    <t>El Salvador</t>
  </si>
  <si>
    <t>Greenland (Kalaallit Nunaat)</t>
  </si>
  <si>
    <t>Grenada</t>
  </si>
  <si>
    <t>Guatemala</t>
  </si>
  <si>
    <t>Haiti</t>
  </si>
  <si>
    <t>Honduras</t>
  </si>
  <si>
    <t>Jamaica</t>
  </si>
  <si>
    <t>Nicaragua</t>
  </si>
  <si>
    <t>Saint Kitts and Nevis</t>
  </si>
  <si>
    <t>Saint Lucia</t>
  </si>
  <si>
    <t>Saint Vincent and the Grenadines</t>
  </si>
  <si>
    <t>Trinidad and Tobago</t>
  </si>
  <si>
    <t>Chile</t>
  </si>
  <si>
    <t>Ecuador</t>
  </si>
  <si>
    <t>French Guiana</t>
  </si>
  <si>
    <t>Suriname</t>
  </si>
  <si>
    <t>Venezuela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</si>
  <si>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</si>
  <si>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</si>
  <si>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</si>
  <si>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</si>
  <si>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</si>
  <si>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</si>
  <si>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</si>
  <si>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</si>
  <si>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</si>
  <si>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</si>
  <si>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</si>
  <si>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Congo, Republic of</t>
  </si>
  <si>
    <t>Congo, Democratic Republic of The</t>
  </si>
  <si>
    <t>Cote d'Ivoire</t>
  </si>
  <si>
    <t>Djibouti</t>
  </si>
  <si>
    <t>Equatorial Guinea</t>
  </si>
  <si>
    <t>Eritrea</t>
  </si>
  <si>
    <t>Gabon</t>
  </si>
  <si>
    <t>The Gambia</t>
  </si>
  <si>
    <t>Guinea</t>
  </si>
  <si>
    <t>Guinea-Bissau</t>
  </si>
  <si>
    <t>Ivory Coast (Cote d'Ivoire)</t>
  </si>
  <si>
    <t>Liberia</t>
  </si>
  <si>
    <t>Madagascar</t>
  </si>
  <si>
    <t>Malawi</t>
  </si>
  <si>
    <t>Mali</t>
  </si>
  <si>
    <t>Mauritania</t>
  </si>
  <si>
    <t>Mozambique</t>
  </si>
  <si>
    <t>Namibia</t>
  </si>
  <si>
    <t>Niger</t>
  </si>
  <si>
    <t>Rwanda</t>
  </si>
  <si>
    <t>Sao Tome and Principe</t>
  </si>
  <si>
    <t>Senegal</t>
  </si>
  <si>
    <t>Seychelles</t>
  </si>
  <si>
    <t>Sierra Leone</t>
  </si>
  <si>
    <t>Sudan</t>
  </si>
  <si>
    <t>Swaziland</t>
  </si>
  <si>
    <t>Tanzania</t>
  </si>
  <si>
    <t>Togo</t>
  </si>
  <si>
    <t>Afghanistan</t>
  </si>
  <si>
    <t>Bahrain</t>
  </si>
  <si>
    <t>Brunei</t>
  </si>
  <si>
    <t>Burma (Myanmar)</t>
  </si>
  <si>
    <t>Georgia</t>
  </si>
  <si>
    <t>Iraq</t>
  </si>
  <si>
    <t>Jordan</t>
  </si>
  <si>
    <t>Kazakhstan</t>
  </si>
  <si>
    <t>Korea, North</t>
  </si>
  <si>
    <t>Korea, South</t>
  </si>
  <si>
    <t>Kyrgyzstan</t>
  </si>
  <si>
    <t>Laos</t>
  </si>
  <si>
    <t>Lebanon</t>
  </si>
  <si>
    <t>Maldives</t>
  </si>
  <si>
    <t>Nepal</t>
  </si>
  <si>
    <t>Syria</t>
  </si>
  <si>
    <t>Taiwan</t>
  </si>
  <si>
    <t>Tajikistan</t>
  </si>
  <si>
    <t>Turkmenistan</t>
  </si>
  <si>
    <t>Uzbekistan</t>
  </si>
  <si>
    <t>Yemen</t>
  </si>
  <si>
    <t>Oceania</t>
  </si>
  <si>
    <t>Region</t>
  </si>
  <si>
    <t>Survey Data</t>
  </si>
  <si>
    <t>Bar Graph ( % )</t>
  </si>
  <si>
    <t>VietNam</t>
  </si>
  <si>
    <t>Filter Sort</t>
  </si>
  <si>
    <t>Double</t>
  </si>
  <si>
    <t>Countries</t>
  </si>
  <si>
    <t>Appearance</t>
  </si>
  <si>
    <t>Top  Ranking</t>
  </si>
  <si>
    <t>Qty. Count</t>
  </si>
  <si>
    <t>By : SH Yeo</t>
  </si>
  <si>
    <t>Salary (USD)</t>
  </si>
  <si>
    <t>Position</t>
  </si>
  <si>
    <t>Job Nature</t>
  </si>
  <si>
    <t>Salary (USD) Average</t>
  </si>
  <si>
    <t>Code</t>
  </si>
  <si>
    <t>Excel Users vs. Salary Survey Summary</t>
  </si>
  <si>
    <t>Salary (Country) Average</t>
  </si>
  <si>
    <t>-</t>
  </si>
  <si>
    <t>3] Professional Level vs. Salary</t>
  </si>
  <si>
    <t>Bar Graph (%)</t>
  </si>
  <si>
    <r>
      <rPr>
        <b/>
        <i/>
        <sz val="11"/>
        <color theme="1"/>
        <rFont val="Calibri"/>
        <family val="2"/>
        <scheme val="minor"/>
      </rPr>
      <t>Select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</rPr>
      <t>→</t>
    </r>
  </si>
  <si>
    <t>2] Top 6 Country in Each Region</t>
  </si>
  <si>
    <t>Hours of a Day</t>
  </si>
  <si>
    <t>%</t>
  </si>
  <si>
    <t>All the 8 Hours</t>
  </si>
  <si>
    <t>Qty</t>
  </si>
  <si>
    <t>Not Excel User</t>
  </si>
  <si>
    <t>1 to 2 Hr / Day</t>
  </si>
  <si>
    <t>2 to 3 Hr / Day</t>
  </si>
  <si>
    <t>4 to 6 Hr / Day</t>
  </si>
  <si>
    <t>Hrs Use</t>
  </si>
  <si>
    <t>Annual Pay (AVE)</t>
  </si>
  <si>
    <t>5] Job Type vs. Excel Usage (Hrs.)</t>
  </si>
  <si>
    <t>Hours / Day</t>
  </si>
  <si>
    <t>No. of User in Survey</t>
  </si>
  <si>
    <t>4] Professional vs. Survey User</t>
  </si>
  <si>
    <t>1 - 2 year</t>
  </si>
  <si>
    <t>2 - 3 year</t>
  </si>
  <si>
    <t>3 - 4 year</t>
  </si>
  <si>
    <t>4 - 5 year</t>
  </si>
  <si>
    <t>5 - 10 year</t>
  </si>
  <si>
    <t>11 - 19 year</t>
  </si>
  <si>
    <t>20 - 29 year</t>
  </si>
  <si>
    <t>30 - 40 year</t>
  </si>
  <si>
    <t>&lt;   1 year</t>
  </si>
  <si>
    <t>Top Countries</t>
  </si>
  <si>
    <t>Percent (%)</t>
  </si>
  <si>
    <t>Unknown / Others</t>
  </si>
  <si>
    <t>Total Count</t>
  </si>
  <si>
    <t>Experiences</t>
  </si>
  <si>
    <t>6] Years Experiences ( Top 10 Country )</t>
  </si>
  <si>
    <t>1] Survey Data vs. Global 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</si>
</sst>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\ mmmm\ yyyy\,\ h:mm\ AM/PM"/>
    <numFmt numFmtId="165" formatCode="#,##0.00;[Red]#,##0.00"/>
    <numFmt numFmtId="166" formatCode="#,##0;[Red]#,##0"/>
    <numFmt numFmtId="167" formatCode="[$USD]\ #,##0"/>
    <numFmt numFmtId="168" formatCode="_(* #,##0_);_(* \(#,##0\);_(* &quot;-&quot;??_);_(@_)"/>
    <numFmt numFmtId="169" formatCode="[$USD]\ #,##0;[Red][$USD]\ #,##0"/>
    <numFmt numFmtId="170" formatCode="_(* #,##0.0_);_(* \(#,##0.0\);_(* &quot;-&quot;??_);_(@_)"/>
  </numFmts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22"/>
      <color theme="1"/>
      <name val="Calibri"/>
      <family val="2"/>
      <scheme val="minor"/>
    </font>
    <font>
      <b/>
      <i/>
      <sz val="15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226">
    <xf numFmtId="0" fontId="0" fillId="0" borderId="0" xfId="0"/>
    <xf numFmtId="164" fontId="0" fillId="0" borderId="0" xfId="0" applyNumberFormat="1" applyAlignment="1">
      <alignment horizontal="left"/>
    </xf>
    <xf numFmtId="0" fontId="1" fillId="0" borderId="0" xfId="1"/>
    <xf numFmtId="0" fontId="4" fillId="0" borderId="0" xfId="0" applyFont="1"/>
    <xf numFmtId="0" fontId="0" fillId="0" borderId="0" xfId="0" applyAlignment="1">
      <alignment horizontal="left" indent="1"/>
    </xf>
    <xf numFmtId="0" fontId="5" fillId="2" borderId="0" xfId="0" applyFont="1" applyFill="1"/>
    <xf numFmtId="0" fontId="0" fillId="0" borderId="1" xfId="0" applyBorder="1"/>
    <xf numFmtId="0" fontId="5" fillId="2" borderId="1" xfId="0" applyFont="1" applyFill="1" applyBorder="1"/>
    <xf numFmtId="0" fontId="0" fillId="0" borderId="0" xfId="0" applyBorder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1" applyFont="1" applyAlignment="1">
      <alignment horizontal="left" vertical="center"/>
    </xf>
    <xf numFmtId="0" fontId="0" fillId="0" borderId="0" xfId="1" applyFont="1" applyAlignment="1">
      <alignment horizontal="left" vertical="center"/>
    </xf>
    <xf numFmtId="0" fontId="0" fillId="0" borderId="0" xfId="0" applyFill="1"/>
    <xf numFmtId="0" fontId="1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7" fillId="0" borderId="0" xfId="1" applyFont="1" applyFill="1" applyAlignment="1">
      <alignment horizontal="left" vertical="center"/>
    </xf>
    <xf numFmtId="0" fontId="0" fillId="0" borderId="3" xfId="0" applyFill="1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0" fillId="0" borderId="7" xfId="0" applyBorder="1"/>
    <xf numFmtId="0" fontId="0" fillId="0" borderId="13" xfId="0" applyBorder="1"/>
    <xf numFmtId="0" fontId="0" fillId="0" borderId="9" xfId="0" applyBorder="1"/>
    <xf numFmtId="0" fontId="0" fillId="0" borderId="11" xfId="0" applyBorder="1"/>
    <xf numFmtId="0" fontId="0" fillId="0" borderId="2" xfId="0" applyBorder="1"/>
    <xf numFmtId="0" fontId="0" fillId="5" borderId="0" xfId="0" applyFill="1"/>
    <xf numFmtId="0" fontId="0" fillId="0" borderId="0" xfId="0" applyFill="1" applyAlignment="1"/>
    <xf numFmtId="0" fontId="0" fillId="0" borderId="0" xfId="0" applyFill="1" applyBorder="1" applyAlignment="1"/>
    <xf numFmtId="0" fontId="0" fillId="0" borderId="3" xfId="0" applyFill="1" applyBorder="1" applyAlignment="1">
      <alignment horizontal="center"/>
    </xf>
    <xf numFmtId="0" fontId="12" fillId="0" borderId="0" xfId="0" applyFont="1" applyFill="1" applyBorder="1" applyAlignment="1"/>
    <xf numFmtId="0" fontId="0" fillId="0" borderId="0" xfId="0" applyAlignment="1">
      <alignment vertical="top"/>
    </xf>
    <xf numFmtId="0" fontId="5" fillId="3" borderId="0" xfId="0" applyFont="1" applyFill="1" applyAlignment="1">
      <alignment horizontal="center" vertical="top"/>
    </xf>
    <xf numFmtId="0" fontId="8" fillId="3" borderId="0" xfId="0" applyFont="1" applyFill="1" applyAlignment="1">
      <alignment horizontal="center" vertical="top"/>
    </xf>
    <xf numFmtId="0" fontId="0" fillId="0" borderId="14" xfId="0" applyFill="1" applyBorder="1" applyAlignment="1"/>
    <xf numFmtId="2" fontId="0" fillId="0" borderId="3" xfId="0" applyNumberFormat="1" applyBorder="1"/>
    <xf numFmtId="0" fontId="8" fillId="3" borderId="0" xfId="0" applyFont="1" applyFill="1" applyAlignment="1">
      <alignment vertical="top"/>
    </xf>
    <xf numFmtId="0" fontId="0" fillId="0" borderId="0" xfId="0" applyAlignment="1"/>
    <xf numFmtId="0" fontId="0" fillId="0" borderId="0" xfId="0" applyAlignment="1">
      <alignment horizontal="right" indent="1"/>
    </xf>
    <xf numFmtId="0" fontId="11" fillId="3" borderId="0" xfId="0" applyFont="1" applyFill="1"/>
    <xf numFmtId="0" fontId="0" fillId="0" borderId="13" xfId="0" applyFill="1" applyBorder="1"/>
    <xf numFmtId="0" fontId="11" fillId="3" borderId="0" xfId="0" applyFont="1" applyFill="1" applyAlignment="1">
      <alignment horizontal="right"/>
    </xf>
    <xf numFmtId="0" fontId="0" fillId="0" borderId="15" xfId="0" applyFont="1" applyFill="1" applyBorder="1"/>
    <xf numFmtId="0" fontId="0" fillId="0" borderId="15" xfId="0" applyFont="1" applyFill="1" applyBorder="1" applyAlignment="1">
      <alignment horizontal="left" indent="1"/>
    </xf>
    <xf numFmtId="0" fontId="0" fillId="0" borderId="0" xfId="0" applyFill="1" applyAlignment="1">
      <alignment horizontal="left" indent="1"/>
    </xf>
    <xf numFmtId="165" fontId="11" fillId="3" borderId="0" xfId="0" applyNumberFormat="1" applyFont="1" applyFill="1" applyAlignment="1">
      <alignment horizontal="right"/>
    </xf>
    <xf numFmtId="165" fontId="0" fillId="0" borderId="15" xfId="0" applyNumberFormat="1" applyFont="1" applyFill="1" applyBorder="1"/>
    <xf numFmtId="165" fontId="0" fillId="0" borderId="0" xfId="0" applyNumberFormat="1" applyFill="1"/>
    <xf numFmtId="165" fontId="0" fillId="0" borderId="0" xfId="0" applyNumberFormat="1"/>
    <xf numFmtId="165" fontId="11" fillId="3" borderId="0" xfId="0" applyNumberFormat="1" applyFont="1" applyFill="1" applyAlignment="1">
      <alignment horizontal="right" wrapText="1"/>
    </xf>
    <xf numFmtId="165" fontId="0" fillId="0" borderId="0" xfId="0" applyNumberFormat="1" applyBorder="1"/>
    <xf numFmtId="0" fontId="0" fillId="0" borderId="0" xfId="0" applyFont="1" applyFill="1" applyBorder="1"/>
    <xf numFmtId="0" fontId="5" fillId="3" borderId="0" xfId="0" applyFont="1" applyFill="1" applyAlignment="1">
      <alignment horizontal="center" vertical="top" wrapText="1"/>
    </xf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/>
    </xf>
    <xf numFmtId="0" fontId="12" fillId="0" borderId="0" xfId="0" applyFont="1" applyAlignment="1">
      <alignment horizontal="center"/>
    </xf>
    <xf numFmtId="0" fontId="11" fillId="3" borderId="16" xfId="0" applyFont="1" applyFill="1" applyBorder="1" applyAlignment="1">
      <alignment horizontal="right"/>
    </xf>
    <xf numFmtId="0" fontId="11" fillId="3" borderId="0" xfId="0" applyFont="1" applyFill="1" applyBorder="1" applyAlignment="1">
      <alignment horizontal="right"/>
    </xf>
    <xf numFmtId="0" fontId="0" fillId="7" borderId="0" xfId="0" applyFill="1"/>
    <xf numFmtId="0" fontId="0" fillId="7" borderId="0" xfId="0" applyFont="1" applyFill="1"/>
    <xf numFmtId="165" fontId="0" fillId="8" borderId="0" xfId="0" applyNumberFormat="1" applyFill="1" applyAlignment="1">
      <alignment horizontal="center"/>
    </xf>
    <xf numFmtId="0" fontId="0" fillId="0" borderId="0" xfId="0" applyFill="1" applyBorder="1"/>
    <xf numFmtId="0" fontId="0" fillId="8" borderId="0" xfId="0" applyFill="1"/>
    <xf numFmtId="166" fontId="0" fillId="5" borderId="0" xfId="0" applyNumberFormat="1" applyFill="1" applyAlignment="1">
      <alignment horizontal="center"/>
    </xf>
    <xf numFmtId="166" fontId="0" fillId="5" borderId="17" xfId="0" applyNumberFormat="1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165" fontId="0" fillId="0" borderId="0" xfId="0" applyNumberFormat="1" applyFont="1" applyFill="1" applyBorder="1"/>
    <xf numFmtId="165" fontId="0" fillId="0" borderId="0" xfId="0" applyNumberFormat="1" applyFill="1" applyBorder="1"/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1" fillId="3" borderId="18" xfId="0" applyFont="1" applyFill="1" applyBorder="1" applyAlignment="1">
      <alignment horizontal="right" vertical="top"/>
    </xf>
    <xf numFmtId="165" fontId="11" fillId="3" borderId="18" xfId="0" applyNumberFormat="1" applyFont="1" applyFill="1" applyBorder="1" applyAlignment="1">
      <alignment horizontal="right" vertical="top"/>
    </xf>
    <xf numFmtId="165" fontId="11" fillId="3" borderId="18" xfId="0" applyNumberFormat="1" applyFont="1" applyFill="1" applyBorder="1" applyAlignment="1">
      <alignment horizontal="right" vertical="top" wrapText="1"/>
    </xf>
    <xf numFmtId="165" fontId="11" fillId="3" borderId="18" xfId="0" applyNumberFormat="1" applyFont="1" applyFill="1" applyBorder="1" applyAlignment="1">
      <alignment horizontal="center" vertical="top" wrapText="1"/>
    </xf>
    <xf numFmtId="0" fontId="0" fillId="9" borderId="19" xfId="0" applyFill="1" applyBorder="1" applyAlignment="1">
      <alignment horizontal="center" vertical="top"/>
    </xf>
    <xf numFmtId="0" fontId="0" fillId="9" borderId="17" xfId="0" applyFill="1" applyBorder="1" applyAlignment="1">
      <alignment horizontal="center"/>
    </xf>
    <xf numFmtId="165" fontId="11" fillId="3" borderId="18" xfId="0" applyNumberFormat="1" applyFont="1" applyFill="1" applyBorder="1" applyAlignment="1">
      <alignment horizontal="left" vertical="top" wrapText="1" indent="1"/>
    </xf>
    <xf numFmtId="165" fontId="0" fillId="0" borderId="0" xfId="0" applyNumberFormat="1" applyAlignment="1">
      <alignment horizontal="left" indent="1"/>
    </xf>
    <xf numFmtId="4" fontId="0" fillId="9" borderId="17" xfId="0" applyNumberFormat="1" applyFill="1" applyBorder="1" applyAlignment="1">
      <alignment horizontal="center"/>
    </xf>
    <xf numFmtId="4" fontId="0" fillId="0" borderId="0" xfId="0" applyNumberFormat="1"/>
    <xf numFmtId="3" fontId="0" fillId="0" borderId="0" xfId="0" applyNumberFormat="1" applyFill="1" applyAlignment="1">
      <alignment vertical="top"/>
    </xf>
    <xf numFmtId="0" fontId="12" fillId="0" borderId="0" xfId="0" applyFont="1" applyFill="1" applyBorder="1" applyAlignment="1">
      <alignment horizontal="left" indent="1"/>
    </xf>
    <xf numFmtId="168" fontId="0" fillId="0" borderId="0" xfId="2" applyNumberFormat="1" applyFont="1" applyBorder="1"/>
    <xf numFmtId="168" fontId="0" fillId="0" borderId="0" xfId="2" applyNumberFormat="1" applyFont="1" applyFill="1" applyBorder="1"/>
    <xf numFmtId="0" fontId="0" fillId="9" borderId="0" xfId="0" applyFill="1" applyBorder="1"/>
    <xf numFmtId="165" fontId="0" fillId="9" borderId="0" xfId="0" applyNumberFormat="1" applyFont="1" applyFill="1" applyBorder="1"/>
    <xf numFmtId="0" fontId="11" fillId="3" borderId="18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8" fontId="11" fillId="3" borderId="20" xfId="2" applyNumberFormat="1" applyFont="1" applyFill="1" applyBorder="1" applyAlignment="1">
      <alignment horizontal="center"/>
    </xf>
    <xf numFmtId="168" fontId="11" fillId="3" borderId="18" xfId="2" applyNumberFormat="1" applyFont="1" applyFill="1" applyBorder="1" applyAlignment="1">
      <alignment horizontal="center"/>
    </xf>
    <xf numFmtId="168" fontId="11" fillId="3" borderId="18" xfId="2" applyNumberFormat="1" applyFont="1" applyFill="1" applyBorder="1" applyAlignment="1">
      <alignment horizontal="center" wrapText="1"/>
    </xf>
    <xf numFmtId="168" fontId="0" fillId="11" borderId="0" xfId="2" applyNumberFormat="1" applyFont="1" applyFill="1" applyBorder="1"/>
    <xf numFmtId="0" fontId="0" fillId="11" borderId="0" xfId="0" applyFill="1" applyBorder="1" applyAlignment="1">
      <alignment horizontal="right"/>
    </xf>
    <xf numFmtId="168" fontId="0" fillId="10" borderId="0" xfId="2" applyNumberFormat="1" applyFont="1" applyFill="1" applyBorder="1"/>
    <xf numFmtId="0" fontId="0" fillId="12" borderId="0" xfId="0" applyFont="1" applyFill="1" applyBorder="1" applyAlignment="1">
      <alignment horizontal="center"/>
    </xf>
    <xf numFmtId="168" fontId="0" fillId="9" borderId="0" xfId="2" applyNumberFormat="1" applyFont="1" applyFill="1" applyBorder="1"/>
    <xf numFmtId="170" fontId="0" fillId="0" borderId="0" xfId="2" applyNumberFormat="1" applyFont="1" applyBorder="1"/>
    <xf numFmtId="0" fontId="3" fillId="4" borderId="5" xfId="0" applyFont="1" applyFill="1" applyBorder="1" applyAlignment="1"/>
    <xf numFmtId="0" fontId="0" fillId="4" borderId="5" xfId="0" applyFill="1" applyBorder="1"/>
    <xf numFmtId="0" fontId="0" fillId="5" borderId="5" xfId="0" applyFill="1" applyBorder="1"/>
    <xf numFmtId="0" fontId="0" fillId="5" borderId="6" xfId="0" applyFill="1" applyBorder="1"/>
    <xf numFmtId="0" fontId="14" fillId="5" borderId="5" xfId="0" applyFont="1" applyFill="1" applyBorder="1" applyAlignment="1"/>
    <xf numFmtId="0" fontId="9" fillId="5" borderId="4" xfId="0" applyFont="1" applyFill="1" applyBorder="1" applyAlignment="1">
      <alignment vertical="center"/>
    </xf>
    <xf numFmtId="0" fontId="18" fillId="5" borderId="5" xfId="0" applyFont="1" applyFill="1" applyBorder="1" applyAlignment="1"/>
    <xf numFmtId="0" fontId="20" fillId="5" borderId="5" xfId="0" applyFont="1" applyFill="1" applyBorder="1"/>
    <xf numFmtId="0" fontId="0" fillId="0" borderId="21" xfId="0" applyFill="1" applyBorder="1"/>
    <xf numFmtId="0" fontId="0" fillId="0" borderId="24" xfId="0" applyFill="1" applyBorder="1"/>
    <xf numFmtId="0" fontId="0" fillId="0" borderId="26" xfId="0" applyFill="1" applyBorder="1"/>
    <xf numFmtId="0" fontId="0" fillId="0" borderId="23" xfId="0" applyFill="1" applyBorder="1"/>
    <xf numFmtId="0" fontId="0" fillId="0" borderId="25" xfId="0" applyFill="1" applyBorder="1"/>
    <xf numFmtId="0" fontId="0" fillId="0" borderId="28" xfId="0" applyFill="1" applyBorder="1"/>
    <xf numFmtId="0" fontId="0" fillId="0" borderId="22" xfId="0" applyFill="1" applyBorder="1"/>
    <xf numFmtId="0" fontId="6" fillId="0" borderId="0" xfId="0" applyFont="1" applyFill="1" applyBorder="1" applyAlignment="1"/>
    <xf numFmtId="0" fontId="3" fillId="0" borderId="0" xfId="0" applyFont="1" applyFill="1" applyBorder="1" applyAlignment="1"/>
    <xf numFmtId="0" fontId="9" fillId="0" borderId="0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left" indent="1"/>
    </xf>
    <xf numFmtId="0" fontId="10" fillId="0" borderId="0" xfId="0" applyFont="1" applyFill="1" applyBorder="1"/>
    <xf numFmtId="0" fontId="10" fillId="0" borderId="0" xfId="0" applyFont="1" applyFill="1" applyBorder="1" applyAlignment="1"/>
    <xf numFmtId="0" fontId="0" fillId="0" borderId="27" xfId="0" applyFill="1" applyBorder="1"/>
    <xf numFmtId="0" fontId="13" fillId="0" borderId="0" xfId="0" applyFont="1" applyFill="1" applyBorder="1" applyAlignment="1"/>
    <xf numFmtId="0" fontId="23" fillId="4" borderId="4" xfId="0" applyFont="1" applyFill="1" applyBorder="1" applyAlignment="1">
      <alignment vertic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5" fillId="13" borderId="0" xfId="0" applyFont="1" applyFill="1" applyBorder="1"/>
    <xf numFmtId="0" fontId="5" fillId="13" borderId="0" xfId="0" applyFont="1" applyFill="1" applyAlignment="1">
      <alignment horizontal="center"/>
    </xf>
    <xf numFmtId="0" fontId="5" fillId="1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168" fontId="12" fillId="0" borderId="18" xfId="2" applyNumberFormat="1" applyFont="1" applyFill="1" applyBorder="1" applyAlignment="1">
      <alignment horizontal="left"/>
    </xf>
    <xf numFmtId="1" fontId="0" fillId="0" borderId="0" xfId="0" applyNumberFormat="1" applyAlignment="1">
      <alignment horizontal="right" indent="1"/>
    </xf>
    <xf numFmtId="1" fontId="0" fillId="0" borderId="0" xfId="0" applyNumberFormat="1" applyAlignment="1">
      <alignment horizontal="right"/>
    </xf>
    <xf numFmtId="2" fontId="0" fillId="0" borderId="0" xfId="0" applyNumberFormat="1"/>
    <xf numFmtId="0" fontId="0" fillId="0" borderId="27" xfId="0" applyBorder="1"/>
    <xf numFmtId="4" fontId="0" fillId="0" borderId="0" xfId="0" applyNumberFormat="1" applyAlignment="1">
      <alignment horizontal="center"/>
    </xf>
    <xf numFmtId="3" fontId="0" fillId="0" borderId="0" xfId="0" applyNumberFormat="1"/>
    <xf numFmtId="0" fontId="0" fillId="3" borderId="0" xfId="0" applyFill="1" applyAlignment="1">
      <alignment horizontal="center"/>
    </xf>
    <xf numFmtId="0" fontId="0" fillId="14" borderId="0" xfId="0" applyFill="1" applyAlignment="1">
      <alignment horizontal="left" indent="1"/>
    </xf>
    <xf numFmtId="0" fontId="0" fillId="14" borderId="0" xfId="0" applyFill="1"/>
    <xf numFmtId="2" fontId="0" fillId="14" borderId="0" xfId="0" applyNumberFormat="1" applyFill="1" applyAlignment="1">
      <alignment horizontal="right" indent="1"/>
    </xf>
    <xf numFmtId="0" fontId="0" fillId="14" borderId="0" xfId="0" applyFill="1" applyAlignment="1">
      <alignment horizontal="right" inden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8" fillId="3" borderId="2" xfId="0" applyFont="1" applyFill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15" fillId="0" borderId="3" xfId="0" applyFont="1" applyBorder="1" applyAlignment="1">
      <alignment horizontal="left" vertical="center" indent="1"/>
    </xf>
    <xf numFmtId="0" fontId="26" fillId="3" borderId="9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1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25" fillId="0" borderId="4" xfId="0" applyFont="1" applyBorder="1" applyAlignment="1">
      <alignment horizontal="left" vertical="center" indent="2"/>
    </xf>
    <xf numFmtId="0" fontId="25" fillId="0" borderId="5" xfId="0" applyFont="1" applyBorder="1" applyAlignment="1">
      <alignment horizontal="left" vertical="center" indent="2"/>
    </xf>
    <xf numFmtId="0" fontId="25" fillId="0" borderId="6" xfId="0" applyFont="1" applyBorder="1" applyAlignment="1">
      <alignment horizontal="left" vertical="center" indent="2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left" vertical="center" wrapText="1" indent="2"/>
    </xf>
    <xf numFmtId="0" fontId="25" fillId="0" borderId="5" xfId="0" applyFont="1" applyBorder="1" applyAlignment="1">
      <alignment horizontal="left" vertical="center" wrapText="1" indent="2"/>
    </xf>
    <xf numFmtId="0" fontId="25" fillId="0" borderId="6" xfId="0" applyFont="1" applyBorder="1" applyAlignment="1">
      <alignment horizontal="left" vertical="center" wrapText="1" indent="2"/>
    </xf>
    <xf numFmtId="0" fontId="13" fillId="6" borderId="4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right" vertical="center" indent="3"/>
    </xf>
    <xf numFmtId="0" fontId="10" fillId="0" borderId="6" xfId="0" applyFont="1" applyBorder="1" applyAlignment="1">
      <alignment horizontal="right" vertical="center" indent="3"/>
    </xf>
    <xf numFmtId="0" fontId="9" fillId="0" borderId="4" xfId="0" applyFont="1" applyFill="1" applyBorder="1" applyAlignment="1">
      <alignment horizontal="left" vertical="center" indent="1"/>
    </xf>
    <xf numFmtId="0" fontId="9" fillId="0" borderId="6" xfId="0" applyFont="1" applyFill="1" applyBorder="1" applyAlignment="1">
      <alignment horizontal="left" vertical="center" indent="1"/>
    </xf>
    <xf numFmtId="0" fontId="24" fillId="0" borderId="7" xfId="0" applyFont="1" applyBorder="1" applyAlignment="1">
      <alignment horizontal="left" vertical="center" indent="1"/>
    </xf>
    <xf numFmtId="0" fontId="24" fillId="0" borderId="13" xfId="0" applyFont="1" applyBorder="1" applyAlignment="1">
      <alignment horizontal="left" vertical="center" indent="1"/>
    </xf>
    <xf numFmtId="0" fontId="24" fillId="0" borderId="8" xfId="0" applyFont="1" applyBorder="1" applyAlignment="1">
      <alignment horizontal="left" vertical="center" indent="1"/>
    </xf>
    <xf numFmtId="0" fontId="24" fillId="0" borderId="11" xfId="0" applyFont="1" applyBorder="1" applyAlignment="1">
      <alignment horizontal="left" vertical="center" indent="1"/>
    </xf>
    <xf numFmtId="0" fontId="24" fillId="0" borderId="2" xfId="0" applyFont="1" applyBorder="1" applyAlignment="1">
      <alignment horizontal="left" vertical="center" indent="1"/>
    </xf>
    <xf numFmtId="0" fontId="24" fillId="0" borderId="12" xfId="0" applyFont="1" applyBorder="1" applyAlignment="1">
      <alignment horizontal="left" vertical="center" indent="1"/>
    </xf>
    <xf numFmtId="0" fontId="0" fillId="0" borderId="13" xfId="0" applyBorder="1" applyAlignment="1">
      <alignment horizontal="left"/>
    </xf>
    <xf numFmtId="0" fontId="0" fillId="0" borderId="2" xfId="0" applyBorder="1" applyAlignment="1">
      <alignment horizontal="left"/>
    </xf>
    <xf numFmtId="169" fontId="19" fillId="0" borderId="13" xfId="2" applyNumberFormat="1" applyFont="1" applyBorder="1" applyAlignment="1">
      <alignment horizontal="left" vertical="center" indent="1"/>
    </xf>
    <xf numFmtId="169" fontId="19" fillId="0" borderId="8" xfId="2" applyNumberFormat="1" applyFont="1" applyBorder="1" applyAlignment="1">
      <alignment horizontal="left" vertical="center" indent="1"/>
    </xf>
    <xf numFmtId="169" fontId="19" fillId="0" borderId="2" xfId="2" applyNumberFormat="1" applyFont="1" applyBorder="1" applyAlignment="1">
      <alignment horizontal="left" vertical="center" indent="1"/>
    </xf>
    <xf numFmtId="169" fontId="19" fillId="0" borderId="12" xfId="2" applyNumberFormat="1" applyFont="1" applyBorder="1" applyAlignment="1">
      <alignment horizontal="left" vertical="center" indent="1"/>
    </xf>
    <xf numFmtId="0" fontId="16" fillId="3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top"/>
    </xf>
    <xf numFmtId="0" fontId="21" fillId="4" borderId="6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67" fontId="15" fillId="0" borderId="7" xfId="0" applyNumberFormat="1" applyFont="1" applyBorder="1" applyAlignment="1">
      <alignment horizontal="center" vertical="center"/>
    </xf>
    <xf numFmtId="167" fontId="15" fillId="0" borderId="8" xfId="0" applyNumberFormat="1" applyFont="1" applyBorder="1" applyAlignment="1">
      <alignment horizontal="center" vertical="center"/>
    </xf>
    <xf numFmtId="167" fontId="15" fillId="0" borderId="11" xfId="0" applyNumberFormat="1" applyFont="1" applyBorder="1" applyAlignment="1">
      <alignment horizontal="center" vertical="center"/>
    </xf>
    <xf numFmtId="167" fontId="15" fillId="0" borderId="12" xfId="0" applyNumberFormat="1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4" fontId="19" fillId="0" borderId="7" xfId="0" applyNumberFormat="1" applyFont="1" applyBorder="1" applyAlignment="1">
      <alignment horizontal="left" vertical="center" indent="1"/>
    </xf>
    <xf numFmtId="0" fontId="19" fillId="0" borderId="13" xfId="0" applyFont="1" applyBorder="1" applyAlignment="1">
      <alignment horizontal="left" vertical="center" indent="1"/>
    </xf>
    <xf numFmtId="0" fontId="19" fillId="0" borderId="8" xfId="0" applyFont="1" applyBorder="1" applyAlignment="1">
      <alignment horizontal="left" vertical="center" indent="1"/>
    </xf>
    <xf numFmtId="0" fontId="19" fillId="0" borderId="11" xfId="0" applyFont="1" applyBorder="1" applyAlignment="1">
      <alignment horizontal="left" vertical="center" indent="1"/>
    </xf>
    <xf numFmtId="0" fontId="19" fillId="0" borderId="2" xfId="0" applyFont="1" applyBorder="1" applyAlignment="1">
      <alignment horizontal="left" vertical="center" indent="1"/>
    </xf>
    <xf numFmtId="0" fontId="19" fillId="0" borderId="12" xfId="0" applyFont="1" applyBorder="1" applyAlignment="1">
      <alignment horizontal="left" vertical="center" indent="1"/>
    </xf>
    <xf numFmtId="0" fontId="15" fillId="0" borderId="13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2" fontId="15" fillId="0" borderId="9" xfId="0" applyNumberFormat="1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277">
    <dxf>
      <font>
        <color rgb="FF9C0006"/>
      </font>
      <fill>
        <patternFill>
          <bgColor rgb="FFFFC7CE"/>
        </patternFill>
      </fill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color rgb="FF9C0006"/>
      </font>
    </dxf>
    <dxf>
      <font>
        <b/>
        <i/>
        <color rgb="FFFF0000"/>
      </font>
    </dxf>
    <dxf>
      <font>
        <b/>
        <i/>
        <color rgb="FFFF0000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b/>
        <i/>
        <color rgb="FF9C0006"/>
      </font>
    </dxf>
    <dxf>
      <font>
        <b/>
        <i/>
        <color rgb="FFFF0000"/>
      </font>
    </dxf>
    <dxf>
      <font>
        <b/>
        <i/>
        <color rgb="FFFF0000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color rgb="FF9C0006"/>
      </font>
    </dxf>
    <dxf>
      <font>
        <b/>
        <i/>
        <color rgb="FFFF0000"/>
      </font>
    </dxf>
    <dxf>
      <font>
        <b/>
        <i/>
        <color rgb="FFFF0000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relativeIndent="1" justifyLastLine="0" shrinkToFit="0" readingOrder="0"/>
    </dxf>
    <dxf>
      <numFmt numFmtId="164" formatCode="d\ mmmm\ yyyy\,\ h:mm\ AM/PM"/>
      <alignment horizontal="left" vertical="bottom" textRotation="0" wrapText="0" indent="0" justifyLastLine="0" shrinkToFit="0" readingOrder="0"/>
    </dxf>
    <dxf>
      <font>
        <strike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782647809146331E-2"/>
          <c:y val="0.14850939024495416"/>
          <c:w val="0.8777795196817576"/>
          <c:h val="0.80621872265966754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solidFill>
                <a:schemeClr val="bg1">
                  <a:lumMod val="75000"/>
                </a:schemeClr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Cal!$E$1886:$E$1891</c:f>
              <c:numCache>
                <c:formatCode>0.00</c:formatCode>
                <c:ptCount val="6"/>
                <c:pt idx="0">
                  <c:v>5.1513542219861925</c:v>
                </c:pt>
                <c:pt idx="1">
                  <c:v>38.236856080722255</c:v>
                </c:pt>
                <c:pt idx="2">
                  <c:v>1.8587360594795539</c:v>
                </c:pt>
                <c:pt idx="3">
                  <c:v>1.8587360594795539</c:v>
                </c:pt>
                <c:pt idx="4">
                  <c:v>36.802973977695167</c:v>
                </c:pt>
                <c:pt idx="5">
                  <c:v>16.091343600637281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202832128"/>
        <c:axId val="202830592"/>
      </c:barChart>
      <c:valAx>
        <c:axId val="202830592"/>
        <c:scaling>
          <c:orientation val="minMax"/>
          <c:max val="50"/>
        </c:scaling>
        <c:delete val="0"/>
        <c:axPos val="b"/>
        <c:majorGridlines/>
        <c:numFmt formatCode="0" sourceLinked="0"/>
        <c:majorTickMark val="none"/>
        <c:minorTickMark val="none"/>
        <c:tickLblPos val="none"/>
        <c:spPr>
          <a:noFill/>
          <a:ln>
            <a:noFill/>
          </a:ln>
        </c:spPr>
        <c:crossAx val="202832128"/>
        <c:crosses val="autoZero"/>
        <c:crossBetween val="between"/>
        <c:majorUnit val="50"/>
      </c:valAx>
      <c:dateAx>
        <c:axId val="202832128"/>
        <c:scaling>
          <c:orientation val="minMax"/>
        </c:scaling>
        <c:delete val="0"/>
        <c:axPos val="l"/>
        <c:majorTickMark val="out"/>
        <c:minorTickMark val="none"/>
        <c:tickLblPos val="none"/>
        <c:spPr>
          <a:noFill/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02830592"/>
        <c:crosses val="autoZero"/>
        <c:auto val="0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02902812455647"/>
          <c:y val="0"/>
          <c:w val="0.83518367109410596"/>
          <c:h val="1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/>
              <c:spPr>
                <a:solidFill>
                  <a:schemeClr val="accent3">
                    <a:lumMod val="60000"/>
                    <a:lumOff val="40000"/>
                  </a:schemeClr>
                </a:solidFill>
              </c:spPr>
              <c:txPr>
                <a:bodyPr/>
                <a:lstStyle/>
                <a:p>
                  <a:pPr>
                    <a:defRPr b="1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accent3">
                  <a:lumMod val="60000"/>
                  <a:lumOff val="40000"/>
                </a:schemeClr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Cal!$P$1886:$P$1891</c:f>
              <c:strCache>
                <c:ptCount val="6"/>
                <c:pt idx="0">
                  <c:v>Germany</c:v>
                </c:pt>
                <c:pt idx="1">
                  <c:v>Portugal</c:v>
                </c:pt>
                <c:pt idx="2">
                  <c:v>UK</c:v>
                </c:pt>
                <c:pt idx="3">
                  <c:v>Netherlands</c:v>
                </c:pt>
                <c:pt idx="4">
                  <c:v>France</c:v>
                </c:pt>
                <c:pt idx="5">
                  <c:v>Spain</c:v>
                </c:pt>
              </c:strCache>
            </c:strRef>
          </c:cat>
          <c:val>
            <c:numRef>
              <c:f>Cal!$Q$1886:$Q$1891</c:f>
              <c:numCache>
                <c:formatCode>General</c:formatCode>
                <c:ptCount val="6"/>
                <c:pt idx="0">
                  <c:v>17</c:v>
                </c:pt>
                <c:pt idx="1">
                  <c:v>10</c:v>
                </c:pt>
                <c:pt idx="2">
                  <c:v>154</c:v>
                </c:pt>
                <c:pt idx="3">
                  <c:v>23</c:v>
                </c:pt>
                <c:pt idx="4">
                  <c:v>6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axId val="208605184"/>
        <c:axId val="206268672"/>
      </c:barChart>
      <c:valAx>
        <c:axId val="206268672"/>
        <c:scaling>
          <c:orientation val="minMax"/>
          <c:max val="200"/>
        </c:scaling>
        <c:delete val="0"/>
        <c:axPos val="b"/>
        <c:majorGridlines/>
        <c:numFmt formatCode="#,##0" sourceLinked="0"/>
        <c:majorTickMark val="out"/>
        <c:minorTickMark val="none"/>
        <c:tickLblPos val="none"/>
        <c:crossAx val="208605184"/>
        <c:crosses val="autoZero"/>
        <c:crossBetween val="between"/>
        <c:majorUnit val="200"/>
      </c:valAx>
      <c:catAx>
        <c:axId val="20860518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900" b="0"/>
            </a:pPr>
            <a:endParaRPr lang="en-US"/>
          </a:p>
        </c:txPr>
        <c:crossAx val="20626867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layout>
        <c:manualLayout>
          <c:xMode val="edge"/>
          <c:yMode val="edge"/>
          <c:x val="0.3466971339133425"/>
          <c:y val="3.672251283769892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345702187597261"/>
          <c:y val="1.2375196832279375E-2"/>
          <c:w val="0.83654297812402745"/>
          <c:h val="0.976100062172453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Cal!$S$1885</c:f>
              <c:strCache>
                <c:ptCount val="1"/>
                <c:pt idx="0">
                  <c:v>Analyst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Cal!$T$1886:$T$1918</c:f>
              <c:strCache>
                <c:ptCount val="33"/>
                <c:pt idx="0">
                  <c:v>Argentina</c:v>
                </c:pt>
                <c:pt idx="1">
                  <c:v>Aruba</c:v>
                </c:pt>
                <c:pt idx="2">
                  <c:v>Australia</c:v>
                </c:pt>
                <c:pt idx="3">
                  <c:v>Bermuda</c:v>
                </c:pt>
                <c:pt idx="4">
                  <c:v>Brazil</c:v>
                </c:pt>
                <c:pt idx="5">
                  <c:v>Canada</c:v>
                </c:pt>
                <c:pt idx="6">
                  <c:v>Colombia</c:v>
                </c:pt>
                <c:pt idx="7">
                  <c:v>Costa Rica</c:v>
                </c:pt>
                <c:pt idx="8">
                  <c:v>France</c:v>
                </c:pt>
                <c:pt idx="9">
                  <c:v>Germany</c:v>
                </c:pt>
                <c:pt idx="10">
                  <c:v>Guyana</c:v>
                </c:pt>
                <c:pt idx="11">
                  <c:v>India</c:v>
                </c:pt>
                <c:pt idx="12">
                  <c:v>Kenya</c:v>
                </c:pt>
                <c:pt idx="13">
                  <c:v>Mexico</c:v>
                </c:pt>
                <c:pt idx="14">
                  <c:v>Netherlands</c:v>
                </c:pt>
                <c:pt idx="15">
                  <c:v>New Zealand</c:v>
                </c:pt>
                <c:pt idx="16">
                  <c:v>Nigeria</c:v>
                </c:pt>
                <c:pt idx="17">
                  <c:v>Pakistan</c:v>
                </c:pt>
                <c:pt idx="18">
                  <c:v>Panama</c:v>
                </c:pt>
                <c:pt idx="19">
                  <c:v>Paraguay</c:v>
                </c:pt>
                <c:pt idx="20">
                  <c:v>Philippines</c:v>
                </c:pt>
                <c:pt idx="21">
                  <c:v>Portugal</c:v>
                </c:pt>
                <c:pt idx="22">
                  <c:v>Saudi Arabia</c:v>
                </c:pt>
                <c:pt idx="23">
                  <c:v>Singapore</c:v>
                </c:pt>
                <c:pt idx="24">
                  <c:v>Somalia</c:v>
                </c:pt>
                <c:pt idx="25">
                  <c:v>South Africa</c:v>
                </c:pt>
                <c:pt idx="26">
                  <c:v>Spain</c:v>
                </c:pt>
                <c:pt idx="27">
                  <c:v>UAE</c:v>
                </c:pt>
                <c:pt idx="28">
                  <c:v>UK</c:v>
                </c:pt>
                <c:pt idx="29">
                  <c:v>Uruguay</c:v>
                </c:pt>
                <c:pt idx="30">
                  <c:v>USA</c:v>
                </c:pt>
                <c:pt idx="31">
                  <c:v>Zambia</c:v>
                </c:pt>
                <c:pt idx="32">
                  <c:v>Zimbabwe</c:v>
                </c:pt>
              </c:strCache>
            </c:strRef>
          </c:cat>
          <c:val>
            <c:numRef>
              <c:f>Cal!$S$1886:$S$1918</c:f>
              <c:numCache>
                <c:formatCode>#,##0;[Red]#,##0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38</c:v>
                </c:pt>
                <c:pt idx="3">
                  <c:v>0</c:v>
                </c:pt>
                <c:pt idx="4">
                  <c:v>13</c:v>
                </c:pt>
                <c:pt idx="5">
                  <c:v>31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189</c:v>
                </c:pt>
                <c:pt idx="12">
                  <c:v>0</c:v>
                </c:pt>
                <c:pt idx="13">
                  <c:v>4</c:v>
                </c:pt>
                <c:pt idx="14">
                  <c:v>12</c:v>
                </c:pt>
                <c:pt idx="15">
                  <c:v>6</c:v>
                </c:pt>
                <c:pt idx="16">
                  <c:v>1</c:v>
                </c:pt>
                <c:pt idx="17">
                  <c:v>6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4</c:v>
                </c:pt>
                <c:pt idx="24">
                  <c:v>0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58</c:v>
                </c:pt>
                <c:pt idx="29">
                  <c:v>0</c:v>
                </c:pt>
                <c:pt idx="30">
                  <c:v>297</c:v>
                </c:pt>
                <c:pt idx="31">
                  <c:v>0</c:v>
                </c:pt>
                <c:pt idx="3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08630912"/>
        <c:axId val="208632448"/>
      </c:barChart>
      <c:catAx>
        <c:axId val="208630912"/>
        <c:scaling>
          <c:orientation val="minMax"/>
        </c:scaling>
        <c:delete val="0"/>
        <c:axPos val="l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208632448"/>
        <c:crosses val="autoZero"/>
        <c:auto val="0"/>
        <c:lblAlgn val="ctr"/>
        <c:lblOffset val="50"/>
        <c:noMultiLvlLbl val="0"/>
      </c:catAx>
      <c:valAx>
        <c:axId val="208632448"/>
        <c:scaling>
          <c:orientation val="minMax"/>
          <c:max val="20"/>
        </c:scaling>
        <c:delete val="0"/>
        <c:axPos val="b"/>
        <c:majorGridlines/>
        <c:numFmt formatCode="#,##0;[Red]#,##0" sourceLinked="1"/>
        <c:majorTickMark val="out"/>
        <c:minorTickMark val="none"/>
        <c:tickLblPos val="none"/>
        <c:crossAx val="208630912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99117352978966"/>
          <c:y val="7.436530504520765E-2"/>
          <c:w val="0.77218792085416843"/>
          <c:h val="0.86598375589572429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numFmt formatCode="#,##0" sourceLinked="0"/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'Cal2'!$H$36:$H$45</c:f>
              <c:numCache>
                <c:formatCode>_(* #,##0.0_);_(* \(#,##0.0\);_(* "-"??_);_(@_)</c:formatCode>
                <c:ptCount val="10"/>
                <c:pt idx="0">
                  <c:v>0</c:v>
                </c:pt>
                <c:pt idx="1">
                  <c:v>15.915747604848201</c:v>
                </c:pt>
                <c:pt idx="2">
                  <c:v>0</c:v>
                </c:pt>
                <c:pt idx="3">
                  <c:v>10.869291047213407</c:v>
                </c:pt>
                <c:pt idx="4">
                  <c:v>3.6667739678478091</c:v>
                </c:pt>
                <c:pt idx="5">
                  <c:v>0</c:v>
                </c:pt>
                <c:pt idx="6">
                  <c:v>38.818896597190736</c:v>
                </c:pt>
                <c:pt idx="7">
                  <c:v>14.490052373075063</c:v>
                </c:pt>
                <c:pt idx="8">
                  <c:v>16.239238409824793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652928"/>
        <c:axId val="208671104"/>
      </c:barChart>
      <c:catAx>
        <c:axId val="208652928"/>
        <c:scaling>
          <c:orientation val="minMax"/>
        </c:scaling>
        <c:delete val="0"/>
        <c:axPos val="l"/>
        <c:majorTickMark val="out"/>
        <c:minorTickMark val="none"/>
        <c:tickLblPos val="none"/>
        <c:crossAx val="208671104"/>
        <c:crosses val="autoZero"/>
        <c:auto val="1"/>
        <c:lblAlgn val="ctr"/>
        <c:lblOffset val="100"/>
        <c:noMultiLvlLbl val="0"/>
      </c:catAx>
      <c:valAx>
        <c:axId val="208671104"/>
        <c:scaling>
          <c:orientation val="minMax"/>
          <c:max val="40"/>
        </c:scaling>
        <c:delete val="0"/>
        <c:axPos val="b"/>
        <c:majorGridlines/>
        <c:numFmt formatCode="_(* #,##0.0_);_(* \(#,##0.0\);_(* &quot;-&quot;??_);_(@_)" sourceLinked="1"/>
        <c:majorTickMark val="out"/>
        <c:minorTickMark val="none"/>
        <c:tickLblPos val="none"/>
        <c:crossAx val="208652928"/>
        <c:crosses val="autoZero"/>
        <c:crossBetween val="between"/>
        <c:majorUnit val="4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218480220092964E-2"/>
          <c:y val="2.4806201550387597E-2"/>
          <c:w val="0.81333249006524788"/>
          <c:h val="0.9456625741687501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dLbl>
              <c:idx val="1"/>
              <c:layout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'Cal2'!$T$1727:$AC$1727</c:f>
              <c:numCache>
                <c:formatCode>General</c:formatCode>
                <c:ptCount val="10"/>
                <c:pt idx="0">
                  <c:v>12</c:v>
                </c:pt>
                <c:pt idx="1">
                  <c:v>166</c:v>
                </c:pt>
                <c:pt idx="2">
                  <c:v>137</c:v>
                </c:pt>
                <c:pt idx="3">
                  <c:v>22</c:v>
                </c:pt>
                <c:pt idx="4">
                  <c:v>34</c:v>
                </c:pt>
                <c:pt idx="5">
                  <c:v>26</c:v>
                </c:pt>
                <c:pt idx="6">
                  <c:v>15</c:v>
                </c:pt>
                <c:pt idx="7">
                  <c:v>12</c:v>
                </c:pt>
                <c:pt idx="8">
                  <c:v>26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721024"/>
        <c:axId val="208722560"/>
      </c:barChart>
      <c:catAx>
        <c:axId val="208721024"/>
        <c:scaling>
          <c:orientation val="maxMin"/>
        </c:scaling>
        <c:delete val="0"/>
        <c:axPos val="l"/>
        <c:majorTickMark val="out"/>
        <c:minorTickMark val="none"/>
        <c:tickLblPos val="none"/>
        <c:crossAx val="208722560"/>
        <c:crosses val="autoZero"/>
        <c:auto val="1"/>
        <c:lblAlgn val="ctr"/>
        <c:lblOffset val="100"/>
        <c:noMultiLvlLbl val="0"/>
      </c:catAx>
      <c:valAx>
        <c:axId val="208722560"/>
        <c:scaling>
          <c:orientation val="minMax"/>
          <c:max val="200"/>
        </c:scaling>
        <c:delete val="0"/>
        <c:axPos val="t"/>
        <c:majorGridlines/>
        <c:numFmt formatCode="General" sourceLinked="1"/>
        <c:majorTickMark val="out"/>
        <c:minorTickMark val="none"/>
        <c:tickLblPos val="none"/>
        <c:crossAx val="208721024"/>
        <c:crosses val="autoZero"/>
        <c:crossBetween val="between"/>
        <c:majorUnit val="20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981646242724537E-2"/>
          <c:y val="2.8323490813648294E-2"/>
          <c:w val="0.75193070320756172"/>
          <c:h val="0.892083802024746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'Cal2'!$S$1741</c:f>
              <c:strCache>
                <c:ptCount val="1"/>
                <c:pt idx="0">
                  <c:v>5 - 10 year</c:v>
                </c:pt>
              </c:strCache>
            </c:strRef>
          </c:tx>
          <c:invertIfNegative val="0"/>
          <c:dLbls>
            <c:dLbl>
              <c:idx val="9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'Cal2'!$V$1729:$AE$1729</c:f>
              <c:strCache>
                <c:ptCount val="10"/>
                <c:pt idx="0">
                  <c:v>India</c:v>
                </c:pt>
                <c:pt idx="1">
                  <c:v>UK</c:v>
                </c:pt>
                <c:pt idx="2">
                  <c:v>USA</c:v>
                </c:pt>
                <c:pt idx="3">
                  <c:v>Australia</c:v>
                </c:pt>
                <c:pt idx="4">
                  <c:v>Canada</c:v>
                </c:pt>
                <c:pt idx="5">
                  <c:v>Netherlands</c:v>
                </c:pt>
                <c:pt idx="6">
                  <c:v>Brazil</c:v>
                </c:pt>
                <c:pt idx="7">
                  <c:v>Pakistan</c:v>
                </c:pt>
                <c:pt idx="8">
                  <c:v>UAE</c:v>
                </c:pt>
                <c:pt idx="9">
                  <c:v>South Africa</c:v>
                </c:pt>
              </c:strCache>
            </c:strRef>
          </c:cat>
          <c:val>
            <c:numRef>
              <c:f>'Cal2'!$V$1741:$AE$1741</c:f>
              <c:numCache>
                <c:formatCode>General</c:formatCode>
                <c:ptCount val="10"/>
                <c:pt idx="0">
                  <c:v>152</c:v>
                </c:pt>
                <c:pt idx="1">
                  <c:v>35</c:v>
                </c:pt>
                <c:pt idx="2">
                  <c:v>99</c:v>
                </c:pt>
                <c:pt idx="3">
                  <c:v>20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746752"/>
        <c:axId val="208773120"/>
      </c:barChart>
      <c:catAx>
        <c:axId val="208746752"/>
        <c:scaling>
          <c:orientation val="maxMin"/>
        </c:scaling>
        <c:delete val="0"/>
        <c:axPos val="l"/>
        <c:majorTickMark val="out"/>
        <c:minorTickMark val="none"/>
        <c:tickLblPos val="none"/>
        <c:crossAx val="208773120"/>
        <c:crosses val="autoZero"/>
        <c:auto val="1"/>
        <c:lblAlgn val="ctr"/>
        <c:lblOffset val="100"/>
        <c:noMultiLvlLbl val="0"/>
      </c:catAx>
      <c:valAx>
        <c:axId val="208773120"/>
        <c:scaling>
          <c:orientation val="minMax"/>
          <c:max val="200"/>
        </c:scaling>
        <c:delete val="0"/>
        <c:axPos val="t"/>
        <c:majorGridlines/>
        <c:numFmt formatCode="#,##0" sourceLinked="0"/>
        <c:majorTickMark val="out"/>
        <c:minorTickMark val="none"/>
        <c:tickLblPos val="none"/>
        <c:crossAx val="208746752"/>
        <c:crosses val="autoZero"/>
        <c:crossBetween val="between"/>
        <c:majorUnit val="20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4</xdr:row>
      <xdr:rowOff>19050</xdr:rowOff>
    </xdr:from>
    <xdr:to>
      <xdr:col>18</xdr:col>
      <xdr:colOff>7937</xdr:colOff>
      <xdr:row>51</xdr:row>
      <xdr:rowOff>152400</xdr:rowOff>
    </xdr:to>
    <xdr:grpSp>
      <xdr:nvGrpSpPr>
        <xdr:cNvPr id="9" name="Group 8"/>
        <xdr:cNvGrpSpPr/>
      </xdr:nvGrpSpPr>
      <xdr:grpSpPr>
        <a:xfrm>
          <a:off x="1685925" y="1019175"/>
          <a:ext cx="8066087" cy="10525125"/>
          <a:chOff x="1685925" y="1019175"/>
          <a:chExt cx="8066087" cy="11744325"/>
        </a:xfrm>
      </xdr:grpSpPr>
      <xdr:grpSp>
        <xdr:nvGrpSpPr>
          <xdr:cNvPr id="2" name="Group 1"/>
          <xdr:cNvGrpSpPr/>
        </xdr:nvGrpSpPr>
        <xdr:grpSpPr>
          <a:xfrm>
            <a:off x="2000250" y="1019175"/>
            <a:ext cx="7743825" cy="3188505"/>
            <a:chOff x="2000250" y="1019175"/>
            <a:chExt cx="7743825" cy="3188505"/>
          </a:xfrm>
        </xdr:grpSpPr>
        <xdr:graphicFrame macro="">
          <xdr:nvGraphicFramePr>
            <xdr:cNvPr id="6" name="Chart 5"/>
            <xdr:cNvGraphicFramePr/>
          </xdr:nvGraphicFramePr>
          <xdr:xfrm>
            <a:off x="2000250" y="1019175"/>
            <a:ext cx="2873626" cy="318850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3" name="Chart 2"/>
            <xdr:cNvGraphicFramePr>
              <a:graphicFrameLocks/>
            </xdr:cNvGraphicFramePr>
          </xdr:nvGraphicFramePr>
          <xdr:xfrm>
            <a:off x="5067299" y="1095376"/>
            <a:ext cx="4676776" cy="297413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4" name="Group 3"/>
          <xdr:cNvGrpSpPr/>
        </xdr:nvGrpSpPr>
        <xdr:grpSpPr>
          <a:xfrm>
            <a:off x="1685925" y="4696584"/>
            <a:ext cx="8066087" cy="8066916"/>
            <a:chOff x="1685925" y="4696584"/>
            <a:chExt cx="8066087" cy="8066916"/>
          </a:xfrm>
        </xdr:grpSpPr>
        <xdr:graphicFrame macro="">
          <xdr:nvGraphicFramePr>
            <xdr:cNvPr id="8" name="Chart 7"/>
            <xdr:cNvGraphicFramePr>
              <a:graphicFrameLocks/>
            </xdr:cNvGraphicFramePr>
          </xdr:nvGraphicFramePr>
          <xdr:xfrm>
            <a:off x="5057775" y="4696584"/>
            <a:ext cx="4694237" cy="777995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7" name="Chart 6"/>
            <xdr:cNvGraphicFramePr>
              <a:graphicFrameLocks/>
            </xdr:cNvGraphicFramePr>
          </xdr:nvGraphicFramePr>
          <xdr:xfrm>
            <a:off x="1685925" y="7848600"/>
            <a:ext cx="1891243" cy="49149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</xdr:grpSp>
    <xdr:clientData/>
  </xdr:twoCellAnchor>
  <xdr:twoCellAnchor>
    <xdr:from>
      <xdr:col>5</xdr:col>
      <xdr:colOff>438150</xdr:colOff>
      <xdr:row>53</xdr:row>
      <xdr:rowOff>314325</xdr:rowOff>
    </xdr:from>
    <xdr:to>
      <xdr:col>9</xdr:col>
      <xdr:colOff>257175</xdr:colOff>
      <xdr:row>65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400050</xdr:colOff>
      <xdr:row>53</xdr:row>
      <xdr:rowOff>295275</xdr:rowOff>
    </xdr:from>
    <xdr:to>
      <xdr:col>19</xdr:col>
      <xdr:colOff>337609</xdr:colOff>
      <xdr:row>66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blXrate" displayName="tblXrate" ref="B3:C42" totalsRowShown="0">
  <autoFilter ref="B3:C42"/>
  <tableColumns count="2">
    <tableColumn id="1" name="Currency"/>
    <tableColumn id="2" name="in US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blCountries" displayName="tblCountries" ref="K3:L137" totalsRowShown="0">
  <autoFilter ref="K3:L137"/>
  <tableColumns count="2">
    <tableColumn id="1" name="Actual"/>
    <tableColumn id="2" name="Mapp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blSalaries" displayName="tblSalaries" ref="B5:M1888" totalsRowShown="0">
  <autoFilter ref="B5:M1888">
    <filterColumn colId="11">
      <filters>
        <filter val="30"/>
        <filter val="32"/>
        <filter val="33"/>
        <filter val="34"/>
        <filter val="35"/>
        <filter val="36"/>
        <filter val="4.5"/>
        <filter val="40"/>
        <filter val="5.5"/>
      </filters>
    </filterColumn>
  </autoFilter>
  <sortState ref="B6:M1888">
    <sortCondition ref="B5:B1888"/>
  </sortState>
  <tableColumns count="12">
    <tableColumn id="1" name="Unique ID"/>
    <tableColumn id="2" name="Timestamp" dataDxfId="275"/>
    <tableColumn id="3" name="Your Salary" dataDxfId="274"/>
    <tableColumn id="4" name="clean Salary (in local currency)"/>
    <tableColumn id="5" name="Currency"/>
    <tableColumn id="13" name="Salary in USD" dataDxfId="273">
      <calculatedColumnFormula>tblSalaries[[#This Row],[clean Salary (in local currency)]]*VLOOKUP(tblSalaries[[#This Row],[Currency]],tblXrate[],2,FALSE)</calculatedColumnFormula>
    </tableColumn>
    <tableColumn id="7" name="Your Job Title"/>
    <tableColumn id="6" name="Job Type"/>
    <tableColumn id="8" name="Where do you work"/>
    <tableColumn id="10" name="clean Country" dataDxfId="272">
      <calculatedColumnFormula>VLOOKUP(tblSalaries[[#This Row],[Where do you work]],tblCountries[[Actual]:[Mapping]],2,FALSE)</calculatedColumnFormula>
    </tableColumn>
    <tableColumn id="9" name="How many hours of a day you work on Excel"/>
    <tableColumn id="12" name="Years of Experience" dataDxfId="27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xe.com/" TargetMode="External"/><Relationship Id="rId1" Type="http://schemas.openxmlformats.org/officeDocument/2006/relationships/hyperlink" Target="http://www.x-rates.com/cgi-bin/cgicalc.cgi?value=1&amp;base=USD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L137"/>
  <sheetViews>
    <sheetView showGridLines="0" workbookViewId="0">
      <selection activeCell="N14" sqref="N14"/>
    </sheetView>
  </sheetViews>
  <sheetFormatPr defaultRowHeight="15" x14ac:dyDescent="0.25"/>
  <cols>
    <col min="1" max="1" width="4" customWidth="1"/>
    <col min="2" max="2" width="20.28515625" customWidth="1"/>
    <col min="4" max="4" width="4" customWidth="1"/>
    <col min="5" max="5" width="3.140625" customWidth="1"/>
    <col min="6" max="6" width="26" bestFit="1" customWidth="1"/>
    <col min="7" max="7" width="14.28515625" customWidth="1"/>
    <col min="9" max="9" width="3" customWidth="1"/>
    <col min="10" max="10" width="3.42578125" customWidth="1"/>
    <col min="11" max="11" width="22.42578125" customWidth="1"/>
    <col min="12" max="12" width="21.7109375" customWidth="1"/>
    <col min="13" max="13" width="5.28515625" customWidth="1"/>
  </cols>
  <sheetData>
    <row r="1" spans="2:12" ht="23.25" x14ac:dyDescent="0.35">
      <c r="B1" s="146" t="s">
        <v>4007</v>
      </c>
      <c r="C1" s="146"/>
      <c r="F1" s="2" t="s">
        <v>3976</v>
      </c>
      <c r="G1" s="2" t="s">
        <v>3997</v>
      </c>
    </row>
    <row r="2" spans="2:12" x14ac:dyDescent="0.25">
      <c r="B2" s="5" t="s">
        <v>4006</v>
      </c>
      <c r="C2" s="5"/>
      <c r="K2" s="5" t="s">
        <v>4005</v>
      </c>
      <c r="L2" s="5"/>
    </row>
    <row r="3" spans="2:12" x14ac:dyDescent="0.25">
      <c r="B3" t="s">
        <v>2</v>
      </c>
      <c r="C3" t="s">
        <v>3892</v>
      </c>
      <c r="F3" s="7" t="s">
        <v>3893</v>
      </c>
      <c r="G3" s="7"/>
      <c r="H3" s="7"/>
      <c r="K3" t="s">
        <v>4002</v>
      </c>
      <c r="L3" t="s">
        <v>4003</v>
      </c>
    </row>
    <row r="4" spans="2:12" x14ac:dyDescent="0.25">
      <c r="B4" t="s">
        <v>6</v>
      </c>
      <c r="C4">
        <v>1</v>
      </c>
      <c r="F4" s="6" t="s">
        <v>3894</v>
      </c>
      <c r="G4" s="6">
        <v>4.4927299999999999</v>
      </c>
      <c r="H4" s="6" t="s">
        <v>3895</v>
      </c>
      <c r="K4" t="s">
        <v>15</v>
      </c>
      <c r="L4" t="s">
        <v>15</v>
      </c>
    </row>
    <row r="5" spans="2:12" x14ac:dyDescent="0.25">
      <c r="B5" t="s">
        <v>22</v>
      </c>
      <c r="C5">
        <f>1/INDEX($G$4:$G$64,MATCH(tblXrate[[#This Row],[Currency]],$H$4:$H$64,0))</f>
        <v>1.2703994389916078</v>
      </c>
      <c r="F5" s="6" t="s">
        <v>3896</v>
      </c>
      <c r="G5" s="6">
        <v>0.98047899999999999</v>
      </c>
      <c r="H5" s="6" t="s">
        <v>82</v>
      </c>
      <c r="K5" t="s">
        <v>8</v>
      </c>
      <c r="L5" t="s">
        <v>8</v>
      </c>
    </row>
    <row r="6" spans="2:12" x14ac:dyDescent="0.25">
      <c r="B6" t="s">
        <v>32</v>
      </c>
      <c r="C6">
        <f>1/INDEX($G$4:$G$64,MATCH(tblXrate[[#This Row],[Currency]],$H$4:$H$64,0))</f>
        <v>1.0614088716799131E-2</v>
      </c>
      <c r="F6" s="6" t="s">
        <v>3897</v>
      </c>
      <c r="G6" s="6">
        <v>7.6569700000000003</v>
      </c>
      <c r="H6" s="6" t="s">
        <v>3898</v>
      </c>
      <c r="K6" t="s">
        <v>71</v>
      </c>
      <c r="L6" t="s">
        <v>71</v>
      </c>
    </row>
    <row r="7" spans="2:12" x14ac:dyDescent="0.25">
      <c r="B7" t="s">
        <v>40</v>
      </c>
      <c r="C7">
        <f>1/INDEX($G$4:$G$64,MATCH(tblXrate[[#This Row],[Currency]],$H$4:$H$64,0))</f>
        <v>1.7807916687442568E-2</v>
      </c>
      <c r="F7" s="6" t="s">
        <v>3899</v>
      </c>
      <c r="G7" s="6">
        <v>2.0231400000000002</v>
      </c>
      <c r="H7" s="6" t="s">
        <v>3900</v>
      </c>
      <c r="K7" t="s">
        <v>84</v>
      </c>
      <c r="L7" t="s">
        <v>84</v>
      </c>
    </row>
    <row r="8" spans="2:12" x14ac:dyDescent="0.25">
      <c r="B8" t="s">
        <v>69</v>
      </c>
      <c r="C8">
        <f>1/INDEX($G$4:$G$64,MATCH(tblXrate[[#This Row],[Currency]],$H$4:$H$64,0))</f>
        <v>1.5761782720672841</v>
      </c>
      <c r="F8" s="6" t="s">
        <v>3901</v>
      </c>
      <c r="G8" s="6">
        <v>0.63444599999999995</v>
      </c>
      <c r="H8" s="6" t="s">
        <v>69</v>
      </c>
      <c r="K8" t="s">
        <v>88</v>
      </c>
      <c r="L8" t="s">
        <v>88</v>
      </c>
    </row>
    <row r="9" spans="2:12" x14ac:dyDescent="0.25">
      <c r="B9" t="s">
        <v>82</v>
      </c>
      <c r="C9">
        <f>1/INDEX($G$4:$G$64,MATCH(tblXrate[[#This Row],[Currency]],$H$4:$H$64,0))</f>
        <v>1.0199096564026358</v>
      </c>
      <c r="F9" s="6" t="s">
        <v>3902</v>
      </c>
      <c r="G9" s="6">
        <v>1.2686999999999999</v>
      </c>
      <c r="H9" s="6" t="s">
        <v>3903</v>
      </c>
      <c r="K9" t="s">
        <v>17</v>
      </c>
      <c r="L9" t="s">
        <v>17</v>
      </c>
    </row>
    <row r="10" spans="2:12" x14ac:dyDescent="0.25">
      <c r="B10" t="s">
        <v>86</v>
      </c>
      <c r="C10">
        <f>1/INDEX($G$4:$G$64,MATCH(tblXrate[[#This Row],[Currency]],$H$4:$H$64,0))</f>
        <v>0.98336152303032687</v>
      </c>
      <c r="F10" s="6" t="s">
        <v>3904</v>
      </c>
      <c r="G10" s="6">
        <v>1.53952</v>
      </c>
      <c r="H10" s="6" t="s">
        <v>3905</v>
      </c>
      <c r="K10" t="s">
        <v>48</v>
      </c>
      <c r="L10" t="s">
        <v>48</v>
      </c>
    </row>
    <row r="11" spans="2:12" x14ac:dyDescent="0.25">
      <c r="B11" t="s">
        <v>3951</v>
      </c>
      <c r="C11">
        <f>1/INDEX($G$4:$G$64,MATCH(tblXrate[[#This Row],[Currency]],$H$4:$H$64,0))</f>
        <v>2.3705052257787702E-2</v>
      </c>
      <c r="F11" s="6" t="s">
        <v>3906</v>
      </c>
      <c r="G11" s="6">
        <v>1.01692</v>
      </c>
      <c r="H11" s="6" t="s">
        <v>86</v>
      </c>
      <c r="K11" t="s">
        <v>24</v>
      </c>
      <c r="L11" t="s">
        <v>24</v>
      </c>
    </row>
    <row r="12" spans="2:12" x14ac:dyDescent="0.25">
      <c r="B12" t="s">
        <v>358</v>
      </c>
      <c r="C12">
        <f>1/INDEX($G$4:$G$64,MATCH(tblXrate[[#This Row],[Currency]],$H$4:$H$64,0))</f>
        <v>0.27221921268759308</v>
      </c>
      <c r="F12" s="6" t="s">
        <v>3907</v>
      </c>
      <c r="G12" s="6">
        <v>497.26799999999997</v>
      </c>
      <c r="H12" s="6" t="s">
        <v>3908</v>
      </c>
      <c r="K12" t="s">
        <v>179</v>
      </c>
      <c r="L12" t="s">
        <v>179</v>
      </c>
    </row>
    <row r="13" spans="2:12" x14ac:dyDescent="0.25">
      <c r="B13" t="s">
        <v>391</v>
      </c>
      <c r="C13">
        <f>1/INDEX($G$4:$G$64,MATCH(tblXrate[[#This Row],[Currency]],$H$4:$H$64,0))</f>
        <v>7.3046552567951561E-2</v>
      </c>
      <c r="F13" s="6" t="s">
        <v>3909</v>
      </c>
      <c r="G13" s="6">
        <v>6.3609099999999996</v>
      </c>
      <c r="H13" s="6" t="s">
        <v>3910</v>
      </c>
      <c r="K13" t="s">
        <v>143</v>
      </c>
      <c r="L13" t="s">
        <v>143</v>
      </c>
    </row>
    <row r="14" spans="2:12" x14ac:dyDescent="0.25">
      <c r="B14" t="s">
        <v>445</v>
      </c>
      <c r="C14">
        <f>1/INDEX($G$4:$G$64,MATCH(tblXrate[[#This Row],[Currency]],$H$4:$H$64,0))</f>
        <v>0.14365525038391866</v>
      </c>
      <c r="F14" s="6" t="s">
        <v>3911</v>
      </c>
      <c r="G14" s="6">
        <v>1769.79</v>
      </c>
      <c r="H14" s="6" t="s">
        <v>3912</v>
      </c>
      <c r="K14" t="s">
        <v>628</v>
      </c>
      <c r="L14" t="s">
        <v>628</v>
      </c>
    </row>
    <row r="15" spans="2:12" x14ac:dyDescent="0.25">
      <c r="B15" t="s">
        <v>483</v>
      </c>
      <c r="C15">
        <f>1/INDEX($G$4:$G$64,MATCH(tblXrate[[#This Row],[Currency]],$H$4:$H$64,0))</f>
        <v>1.2220845340313881E-2</v>
      </c>
      <c r="F15" s="6" t="s">
        <v>3913</v>
      </c>
      <c r="G15" s="6">
        <v>5.9367099999999997</v>
      </c>
      <c r="H15" s="6" t="s">
        <v>3914</v>
      </c>
      <c r="K15" t="s">
        <v>171</v>
      </c>
      <c r="L15" t="s">
        <v>171</v>
      </c>
    </row>
    <row r="16" spans="2:12" x14ac:dyDescent="0.25">
      <c r="B16" t="s">
        <v>497</v>
      </c>
      <c r="C16">
        <f>1/INDEX($G$4:$G$64,MATCH(tblXrate[[#This Row],[Currency]],$H$4:$H$64,0))</f>
        <v>2.0078305391024996E-3</v>
      </c>
      <c r="F16" s="6" t="s">
        <v>3915</v>
      </c>
      <c r="G16" s="6">
        <v>5.8512300000000002</v>
      </c>
      <c r="H16" s="6" t="s">
        <v>1362</v>
      </c>
      <c r="K16" t="s">
        <v>347</v>
      </c>
      <c r="L16" t="s">
        <v>347</v>
      </c>
    </row>
    <row r="17" spans="2:12" x14ac:dyDescent="0.25">
      <c r="B17" t="s">
        <v>585</v>
      </c>
      <c r="C17">
        <f>1/INDEX($G$4:$G$64,MATCH(tblXrate[[#This Row],[Currency]],$H$4:$H$64,0))</f>
        <v>0.12192177986291114</v>
      </c>
      <c r="F17" s="6" t="s">
        <v>3916</v>
      </c>
      <c r="G17" s="6">
        <v>0.78715400000000002</v>
      </c>
      <c r="H17" s="6" t="s">
        <v>22</v>
      </c>
      <c r="K17" t="s">
        <v>30</v>
      </c>
      <c r="L17" t="s">
        <v>30</v>
      </c>
    </row>
    <row r="18" spans="2:12" x14ac:dyDescent="0.25">
      <c r="B18" t="s">
        <v>670</v>
      </c>
      <c r="C18">
        <f>1/INDEX($G$4:$G$64,MATCH(tblXrate[[#This Row],[Currency]],$H$4:$H$64,0))</f>
        <v>0.79758809360493876</v>
      </c>
      <c r="F18" s="6" t="s">
        <v>3917</v>
      </c>
      <c r="G18" s="6">
        <v>7.7588900000000001</v>
      </c>
      <c r="H18" s="6" t="s">
        <v>3918</v>
      </c>
      <c r="K18" t="s">
        <v>608</v>
      </c>
      <c r="L18" t="s">
        <v>608</v>
      </c>
    </row>
    <row r="19" spans="2:12" x14ac:dyDescent="0.25">
      <c r="B19" t="s">
        <v>3910</v>
      </c>
      <c r="C19">
        <f>1/INDEX($G$4:$G$64,MATCH(tblXrate[[#This Row],[Currency]],$H$4:$H$64,0))</f>
        <v>0.15721021048875083</v>
      </c>
      <c r="F19" s="6" t="s">
        <v>3919</v>
      </c>
      <c r="G19" s="6">
        <v>225.874</v>
      </c>
      <c r="H19" s="6" t="s">
        <v>3920</v>
      </c>
      <c r="K19" t="s">
        <v>672</v>
      </c>
      <c r="L19" t="s">
        <v>672</v>
      </c>
    </row>
    <row r="20" spans="2:12" x14ac:dyDescent="0.25">
      <c r="B20" t="s">
        <v>845</v>
      </c>
      <c r="C20">
        <f>1/INDEX($G$4:$G$64,MATCH(tblXrate[[#This Row],[Currency]],$H$4:$H$64,0))</f>
        <v>0.16526194017517765</v>
      </c>
      <c r="F20" s="6" t="s">
        <v>3921</v>
      </c>
      <c r="G20" s="6">
        <v>124.697</v>
      </c>
      <c r="H20" s="6" t="s">
        <v>3922</v>
      </c>
      <c r="K20" t="s">
        <v>65</v>
      </c>
      <c r="L20" t="s">
        <v>65</v>
      </c>
    </row>
    <row r="21" spans="2:12" x14ac:dyDescent="0.25">
      <c r="B21" t="s">
        <v>3984</v>
      </c>
      <c r="C21">
        <f>1/INDEX($G$4:$G$64,MATCH(tblXrate[[#This Row],[Currency]],$H$4:$H$64,0))</f>
        <v>6.1633281972265025E-3</v>
      </c>
      <c r="F21" s="6" t="s">
        <v>3923</v>
      </c>
      <c r="G21" s="6">
        <v>56.154800000000002</v>
      </c>
      <c r="H21" s="6" t="s">
        <v>40</v>
      </c>
      <c r="K21" t="s">
        <v>133</v>
      </c>
      <c r="L21" t="s">
        <v>133</v>
      </c>
    </row>
    <row r="22" spans="2:12" x14ac:dyDescent="0.25">
      <c r="B22" t="s">
        <v>358</v>
      </c>
      <c r="C22">
        <f>1/INDEX($G$4:$G$64,MATCH(tblXrate[[#This Row],[Currency]],$H$4:$H$64,0))</f>
        <v>0.27221921268759308</v>
      </c>
      <c r="F22" s="6" t="s">
        <v>3924</v>
      </c>
      <c r="G22" s="6">
        <v>9443.81</v>
      </c>
      <c r="H22" s="6" t="s">
        <v>1393</v>
      </c>
      <c r="K22" t="s">
        <v>166</v>
      </c>
      <c r="L22" t="s">
        <v>166</v>
      </c>
    </row>
    <row r="23" spans="2:12" x14ac:dyDescent="0.25">
      <c r="B23" t="s">
        <v>3900</v>
      </c>
      <c r="C23">
        <f>1/INDEX($G$4:$G$64,MATCH(tblXrate[[#This Row],[Currency]],$H$4:$H$64,0))</f>
        <v>0.49428116689897877</v>
      </c>
      <c r="F23" s="6" t="s">
        <v>3925</v>
      </c>
      <c r="G23" s="6">
        <v>3.86721</v>
      </c>
      <c r="H23" s="6" t="s">
        <v>3926</v>
      </c>
      <c r="K23" t="s">
        <v>726</v>
      </c>
      <c r="L23" t="s">
        <v>726</v>
      </c>
    </row>
    <row r="24" spans="2:12" x14ac:dyDescent="0.25">
      <c r="B24" t="s">
        <v>959</v>
      </c>
      <c r="C24">
        <f>1/INDEX($G$4:$G$64,MATCH(tblXrate[[#This Row],[Currency]],$H$4:$H$64,0))</f>
        <v>0.28461323906942854</v>
      </c>
      <c r="F24" s="6" t="s">
        <v>3927</v>
      </c>
      <c r="G24" s="6">
        <v>78.904300000000006</v>
      </c>
      <c r="H24" s="6" t="s">
        <v>1531</v>
      </c>
      <c r="K24" t="s">
        <v>583</v>
      </c>
      <c r="L24" t="s">
        <v>583</v>
      </c>
    </row>
    <row r="25" spans="2:12" x14ac:dyDescent="0.25">
      <c r="B25" t="s">
        <v>6</v>
      </c>
      <c r="C25">
        <v>1</v>
      </c>
      <c r="F25" s="6" t="s">
        <v>3928</v>
      </c>
      <c r="G25" s="6">
        <v>148.88</v>
      </c>
      <c r="H25" s="6" t="s">
        <v>3929</v>
      </c>
      <c r="K25" t="s">
        <v>1118</v>
      </c>
      <c r="L25" t="s">
        <v>1118</v>
      </c>
    </row>
    <row r="26" spans="2:12" x14ac:dyDescent="0.25">
      <c r="B26" t="s">
        <v>3939</v>
      </c>
      <c r="C26">
        <f>1/INDEX($G$4:$G$64,MATCH(tblXrate[[#This Row],[Currency]],$H$4:$H$64,0))</f>
        <v>0.31680056770661735</v>
      </c>
      <c r="F26" s="6" t="s">
        <v>3930</v>
      </c>
      <c r="G26" s="6">
        <v>0.27939999999999998</v>
      </c>
      <c r="H26" s="6" t="s">
        <v>3931</v>
      </c>
      <c r="K26" t="s">
        <v>96</v>
      </c>
      <c r="L26" t="s">
        <v>628</v>
      </c>
    </row>
    <row r="27" spans="2:12" x14ac:dyDescent="0.25">
      <c r="B27" t="s">
        <v>1147</v>
      </c>
      <c r="C27">
        <f>1/INDEX($G$4:$G$64,MATCH(tblXrate[[#This Row],[Currency]],$H$4:$H$64,0))</f>
        <v>7.5240581760178168E-3</v>
      </c>
      <c r="F27" s="6" t="s">
        <v>3932</v>
      </c>
      <c r="G27" s="6">
        <v>0.548489</v>
      </c>
      <c r="H27" s="6" t="s">
        <v>3933</v>
      </c>
      <c r="K27" t="s">
        <v>73</v>
      </c>
      <c r="L27" t="s">
        <v>73</v>
      </c>
    </row>
    <row r="28" spans="2:12" x14ac:dyDescent="0.25">
      <c r="B28" t="s">
        <v>1159</v>
      </c>
      <c r="C28">
        <f>1/INDEX($G$4:$G$64,MATCH(tblXrate[[#This Row],[Currency]],$H$4:$H$64,0))</f>
        <v>0.78882394238429931</v>
      </c>
      <c r="F28" s="6" t="s">
        <v>3934</v>
      </c>
      <c r="G28" s="6">
        <v>1.9323999999999999</v>
      </c>
      <c r="H28" s="6" t="s">
        <v>3935</v>
      </c>
      <c r="K28" t="s">
        <v>75</v>
      </c>
      <c r="L28" t="s">
        <v>75</v>
      </c>
    </row>
    <row r="29" spans="2:12" x14ac:dyDescent="0.25">
      <c r="B29" t="s">
        <v>69</v>
      </c>
      <c r="C29">
        <f>1/INDEX($G$4:$G$64,MATCH(tblXrate[[#This Row],[Currency]],$H$4:$H$64,0))</f>
        <v>1.5761782720672841</v>
      </c>
      <c r="F29" s="6" t="s">
        <v>3936</v>
      </c>
      <c r="G29" s="6">
        <v>2.7178800000000001</v>
      </c>
      <c r="H29" s="6" t="s">
        <v>3937</v>
      </c>
      <c r="K29" t="s">
        <v>895</v>
      </c>
      <c r="L29" t="s">
        <v>895</v>
      </c>
    </row>
    <row r="30" spans="2:12" x14ac:dyDescent="0.25">
      <c r="B30" t="s">
        <v>3986</v>
      </c>
      <c r="C30">
        <f>1/INDEX($G$4:$G$64,MATCH(tblXrate[[#This Row],[Currency]],$H$4:$H$64,0))</f>
        <v>2.5673940949935813E-2</v>
      </c>
      <c r="F30" s="6" t="s">
        <v>3938</v>
      </c>
      <c r="G30" s="6">
        <v>3.1565599999999998</v>
      </c>
      <c r="H30" s="6" t="s">
        <v>3939</v>
      </c>
      <c r="K30" t="s">
        <v>38</v>
      </c>
      <c r="L30" t="s">
        <v>38</v>
      </c>
    </row>
    <row r="31" spans="2:12" x14ac:dyDescent="0.25">
      <c r="B31" t="s">
        <v>1337</v>
      </c>
      <c r="C31">
        <f>1/INDEX($G$4:$G$64,MATCH(tblXrate[[#This Row],[Currency]],$H$4:$H$64,0))</f>
        <v>0.30031472983686902</v>
      </c>
      <c r="F31" s="6" t="s">
        <v>3940</v>
      </c>
      <c r="G31" s="6">
        <v>30.715900000000001</v>
      </c>
      <c r="H31" s="6" t="s">
        <v>3941</v>
      </c>
      <c r="K31" t="s">
        <v>877</v>
      </c>
      <c r="L31" t="s">
        <v>877</v>
      </c>
    </row>
    <row r="32" spans="2:12" x14ac:dyDescent="0.25">
      <c r="B32" t="s">
        <v>1343</v>
      </c>
      <c r="C32">
        <f>1/INDEX($G$4:$G$64,MATCH(tblXrate[[#This Row],[Currency]],$H$4:$H$64,0))</f>
        <v>1.1976047904191617E-2</v>
      </c>
      <c r="F32" s="6" t="s">
        <v>3942</v>
      </c>
      <c r="G32" s="6">
        <v>13.6899</v>
      </c>
      <c r="H32" s="6" t="s">
        <v>391</v>
      </c>
      <c r="K32" t="s">
        <v>36</v>
      </c>
      <c r="L32" t="s">
        <v>36</v>
      </c>
    </row>
    <row r="33" spans="2:12" x14ac:dyDescent="0.25">
      <c r="B33" t="s">
        <v>1362</v>
      </c>
      <c r="C33">
        <f>1/INDEX($G$4:$G$64,MATCH(tblXrate[[#This Row],[Currency]],$H$4:$H$64,0))</f>
        <v>0.17090423722875361</v>
      </c>
      <c r="F33" s="6" t="s">
        <v>3943</v>
      </c>
      <c r="G33" s="6">
        <v>89.65</v>
      </c>
      <c r="H33" s="6" t="s">
        <v>3944</v>
      </c>
      <c r="K33" t="s">
        <v>416</v>
      </c>
      <c r="L33" t="s">
        <v>416</v>
      </c>
    </row>
    <row r="34" spans="2:12" x14ac:dyDescent="0.25">
      <c r="B34" t="s">
        <v>1393</v>
      </c>
      <c r="C34">
        <f>1/INDEX($G$4:$G$64,MATCH(tblXrate[[#This Row],[Currency]],$H$4:$H$64,0))</f>
        <v>1.0588946622178973E-4</v>
      </c>
      <c r="F34" s="6" t="s">
        <v>3945</v>
      </c>
      <c r="G34" s="6">
        <v>1.2537799999999999</v>
      </c>
      <c r="H34" s="6" t="s">
        <v>670</v>
      </c>
      <c r="K34" t="s">
        <v>106</v>
      </c>
      <c r="L34" t="s">
        <v>106</v>
      </c>
    </row>
    <row r="35" spans="2:12" x14ac:dyDescent="0.25">
      <c r="B35" t="s">
        <v>1410</v>
      </c>
      <c r="C35">
        <f>1/INDEX($G$4:$G$64,MATCH(tblXrate[[#This Row],[Currency]],$H$4:$H$64,0))</f>
        <v>7.5642965204236008E-4</v>
      </c>
      <c r="F35" s="6" t="s">
        <v>3946</v>
      </c>
      <c r="G35" s="6">
        <v>5.9083800000000002</v>
      </c>
      <c r="H35" s="6" t="s">
        <v>1829</v>
      </c>
      <c r="K35" t="s">
        <v>184</v>
      </c>
      <c r="L35" t="s">
        <v>184</v>
      </c>
    </row>
    <row r="36" spans="2:12" x14ac:dyDescent="0.25">
      <c r="B36" t="s">
        <v>1531</v>
      </c>
      <c r="C36">
        <f>1/INDEX($G$4:$G$64,MATCH(tblXrate[[#This Row],[Currency]],$H$4:$H$64,0))</f>
        <v>1.2673580527296991E-2</v>
      </c>
      <c r="F36" s="6" t="s">
        <v>3947</v>
      </c>
      <c r="G36" s="6">
        <v>0.38450000000000001</v>
      </c>
      <c r="H36" s="6" t="s">
        <v>3948</v>
      </c>
      <c r="K36" t="s">
        <v>46</v>
      </c>
      <c r="L36" t="s">
        <v>46</v>
      </c>
    </row>
    <row r="37" spans="2:12" x14ac:dyDescent="0.25">
      <c r="B37" t="s">
        <v>3958</v>
      </c>
      <c r="C37">
        <f>1/INDEX($G$4:$G$64,MATCH(tblXrate[[#This Row],[Currency]],$H$4:$H$64,0))</f>
        <v>0.26666666666666666</v>
      </c>
      <c r="F37" s="6" t="s">
        <v>3949</v>
      </c>
      <c r="G37" s="6">
        <v>94.214399999999998</v>
      </c>
      <c r="H37" s="6" t="s">
        <v>32</v>
      </c>
      <c r="K37" t="s">
        <v>716</v>
      </c>
      <c r="L37" t="s">
        <v>716</v>
      </c>
    </row>
    <row r="38" spans="2:12" x14ac:dyDescent="0.25">
      <c r="B38" t="s">
        <v>1729</v>
      </c>
      <c r="C38">
        <f>1/INDEX($G$4:$G$64,MATCH(tblXrate[[#This Row],[Currency]],$H$4:$H$64,0))</f>
        <v>0.11454753722794959</v>
      </c>
      <c r="F38" s="6" t="s">
        <v>3950</v>
      </c>
      <c r="G38" s="6">
        <v>42.185099999999998</v>
      </c>
      <c r="H38" s="6" t="s">
        <v>3951</v>
      </c>
      <c r="K38" t="s">
        <v>59</v>
      </c>
      <c r="L38" t="s">
        <v>59</v>
      </c>
    </row>
    <row r="39" spans="2:12" x14ac:dyDescent="0.25">
      <c r="B39" t="s">
        <v>3941</v>
      </c>
      <c r="C39">
        <f>1/INDEX($G$4:$G$64,MATCH(tblXrate[[#This Row],[Currency]],$H$4:$H$64,0))</f>
        <v>3.2556428429575561E-2</v>
      </c>
      <c r="F39" s="6" t="s">
        <v>3952</v>
      </c>
      <c r="G39" s="6">
        <v>3.64</v>
      </c>
      <c r="H39" s="6" t="s">
        <v>3953</v>
      </c>
      <c r="K39" t="s">
        <v>359</v>
      </c>
      <c r="L39" t="s">
        <v>359</v>
      </c>
    </row>
    <row r="40" spans="2:12" x14ac:dyDescent="0.25">
      <c r="B40" t="s">
        <v>1829</v>
      </c>
      <c r="C40">
        <f>1/INDEX($G$4:$G$64,MATCH(tblXrate[[#This Row],[Currency]],$H$4:$H$64,0))</f>
        <v>0.16925113144381371</v>
      </c>
      <c r="F40" s="6" t="s">
        <v>3954</v>
      </c>
      <c r="G40" s="6">
        <v>3.5135399999999999</v>
      </c>
      <c r="H40" s="6" t="s">
        <v>959</v>
      </c>
      <c r="K40" t="s">
        <v>27</v>
      </c>
      <c r="L40" t="s">
        <v>27</v>
      </c>
    </row>
    <row r="41" spans="2:12" x14ac:dyDescent="0.25">
      <c r="B41" t="s">
        <v>1881</v>
      </c>
      <c r="C41">
        <f>1/INDEX($G$4:$G$64,MATCH(tblXrate[[#This Row],[Currency]],$H$4:$H$64,0))</f>
        <v>1.0578730615798488</v>
      </c>
      <c r="F41" s="6" t="s">
        <v>3955</v>
      </c>
      <c r="G41" s="6">
        <v>32.5458</v>
      </c>
      <c r="H41" s="6" t="s">
        <v>3956</v>
      </c>
      <c r="K41" t="s">
        <v>1176</v>
      </c>
      <c r="L41" t="s">
        <v>1176</v>
      </c>
    </row>
    <row r="42" spans="2:12" x14ac:dyDescent="0.25">
      <c r="B42" t="s">
        <v>1989</v>
      </c>
      <c r="C42">
        <f>1/INDEX($G$4:$G$64,MATCH(tblXrate[[#This Row],[Currency]],$H$4:$H$64,0))</f>
        <v>5.6561085972850679E-2</v>
      </c>
      <c r="F42" s="6" t="s">
        <v>3957</v>
      </c>
      <c r="G42" s="6">
        <v>3.75</v>
      </c>
      <c r="H42" s="6" t="s">
        <v>3958</v>
      </c>
      <c r="K42" t="s">
        <v>512</v>
      </c>
      <c r="L42" t="s">
        <v>512</v>
      </c>
    </row>
    <row r="43" spans="2:12" x14ac:dyDescent="0.25">
      <c r="F43" s="6" t="s">
        <v>3959</v>
      </c>
      <c r="G43" s="6">
        <v>1.2677099999999999</v>
      </c>
      <c r="H43" s="6" t="s">
        <v>1159</v>
      </c>
      <c r="K43" t="s">
        <v>1011</v>
      </c>
      <c r="L43" t="s">
        <v>1011</v>
      </c>
    </row>
    <row r="44" spans="2:12" x14ac:dyDescent="0.25">
      <c r="F44" s="6" t="s">
        <v>3960</v>
      </c>
      <c r="G44" s="6">
        <v>8.2019800000000007</v>
      </c>
      <c r="H44" s="6" t="s">
        <v>585</v>
      </c>
      <c r="K44" t="s">
        <v>870</v>
      </c>
      <c r="L44" t="s">
        <v>870</v>
      </c>
    </row>
    <row r="45" spans="2:12" x14ac:dyDescent="0.25">
      <c r="F45" s="6" t="s">
        <v>3961</v>
      </c>
      <c r="G45" s="6">
        <v>1151.0899999999999</v>
      </c>
      <c r="H45" s="6" t="s">
        <v>3962</v>
      </c>
      <c r="K45" t="s">
        <v>515</v>
      </c>
      <c r="L45" t="s">
        <v>515</v>
      </c>
    </row>
    <row r="46" spans="2:12" x14ac:dyDescent="0.25">
      <c r="F46" s="6" t="s">
        <v>3963</v>
      </c>
      <c r="G46" s="6">
        <v>132.90700000000001</v>
      </c>
      <c r="H46" s="6" t="s">
        <v>1147</v>
      </c>
      <c r="K46" t="s">
        <v>983</v>
      </c>
      <c r="L46" t="s">
        <v>983</v>
      </c>
    </row>
    <row r="47" spans="2:12" x14ac:dyDescent="0.25">
      <c r="F47" s="6" t="s">
        <v>3964</v>
      </c>
      <c r="G47" s="6">
        <v>6.9611099999999997</v>
      </c>
      <c r="H47" s="6" t="s">
        <v>445</v>
      </c>
      <c r="K47" t="s">
        <v>654</v>
      </c>
      <c r="L47" t="s">
        <v>654</v>
      </c>
    </row>
    <row r="48" spans="2:12" x14ac:dyDescent="0.25">
      <c r="F48" s="6" t="s">
        <v>3965</v>
      </c>
      <c r="G48" s="6">
        <v>0.94529300000000005</v>
      </c>
      <c r="H48" s="6" t="s">
        <v>1881</v>
      </c>
      <c r="K48" t="s">
        <v>111</v>
      </c>
      <c r="L48" t="s">
        <v>111</v>
      </c>
    </row>
    <row r="49" spans="6:12" x14ac:dyDescent="0.25">
      <c r="F49" s="6" t="s">
        <v>3966</v>
      </c>
      <c r="G49" s="6">
        <v>29.859400000000001</v>
      </c>
      <c r="H49" s="6" t="s">
        <v>3967</v>
      </c>
      <c r="K49" t="s">
        <v>636</v>
      </c>
      <c r="L49" t="s">
        <v>672</v>
      </c>
    </row>
    <row r="50" spans="6:12" x14ac:dyDescent="0.25">
      <c r="F50" s="6" t="s">
        <v>3968</v>
      </c>
      <c r="G50" s="6">
        <v>31.500299999999999</v>
      </c>
      <c r="H50" s="6" t="s">
        <v>3969</v>
      </c>
      <c r="K50" t="s">
        <v>169</v>
      </c>
      <c r="L50" t="s">
        <v>169</v>
      </c>
    </row>
    <row r="51" spans="6:12" x14ac:dyDescent="0.25">
      <c r="F51" s="6" t="s">
        <v>3970</v>
      </c>
      <c r="G51" s="6">
        <v>6.3912199999999997</v>
      </c>
      <c r="H51" s="6" t="s">
        <v>3971</v>
      </c>
      <c r="K51" t="s">
        <v>56</v>
      </c>
      <c r="L51" t="s">
        <v>15</v>
      </c>
    </row>
    <row r="52" spans="6:12" x14ac:dyDescent="0.25">
      <c r="F52" s="6" t="s">
        <v>3972</v>
      </c>
      <c r="G52" s="6">
        <v>1.79447</v>
      </c>
      <c r="H52" s="6" t="s">
        <v>3973</v>
      </c>
      <c r="K52" t="s">
        <v>136</v>
      </c>
      <c r="L52" t="s">
        <v>136</v>
      </c>
    </row>
    <row r="53" spans="6:12" x14ac:dyDescent="0.25">
      <c r="F53" s="6" t="s">
        <v>3974</v>
      </c>
      <c r="G53" s="6">
        <v>4.2940199999999997</v>
      </c>
      <c r="H53" s="6" t="s">
        <v>3975</v>
      </c>
      <c r="K53" t="s">
        <v>197</v>
      </c>
      <c r="L53" t="s">
        <v>197</v>
      </c>
    </row>
    <row r="54" spans="6:12" x14ac:dyDescent="0.25">
      <c r="F54" s="6" t="s">
        <v>3977</v>
      </c>
      <c r="G54" s="6">
        <v>3.6735099999999998</v>
      </c>
      <c r="H54" s="6" t="s">
        <v>358</v>
      </c>
      <c r="K54" t="s">
        <v>447</v>
      </c>
      <c r="L54" t="s">
        <v>447</v>
      </c>
    </row>
    <row r="55" spans="6:12" x14ac:dyDescent="0.25">
      <c r="F55" s="6" t="s">
        <v>3980</v>
      </c>
      <c r="G55" s="6">
        <v>81.827399999999997</v>
      </c>
      <c r="H55" s="6" t="s">
        <v>483</v>
      </c>
      <c r="K55" t="s">
        <v>690</v>
      </c>
      <c r="L55" t="s">
        <v>690</v>
      </c>
    </row>
    <row r="56" spans="6:12" x14ac:dyDescent="0.25">
      <c r="F56" s="6" t="s">
        <v>3981</v>
      </c>
      <c r="G56" s="6">
        <v>498.05</v>
      </c>
      <c r="H56" s="6" t="s">
        <v>3982</v>
      </c>
      <c r="K56" t="s">
        <v>425</v>
      </c>
      <c r="L56" t="s">
        <v>425</v>
      </c>
    </row>
    <row r="57" spans="6:12" x14ac:dyDescent="0.25">
      <c r="F57" s="6" t="s">
        <v>3983</v>
      </c>
      <c r="G57" s="6">
        <v>6.0510000000000002</v>
      </c>
      <c r="H57" s="6" t="s">
        <v>847</v>
      </c>
      <c r="K57" t="s">
        <v>935</v>
      </c>
      <c r="L57" t="s">
        <v>935</v>
      </c>
    </row>
    <row r="58" spans="6:12" x14ac:dyDescent="0.25">
      <c r="F58" s="6" t="s">
        <v>3985</v>
      </c>
      <c r="G58" s="6">
        <v>162.25</v>
      </c>
      <c r="H58" s="6" t="s">
        <v>3984</v>
      </c>
      <c r="K58" t="s">
        <v>126</v>
      </c>
      <c r="L58" t="s">
        <v>179</v>
      </c>
    </row>
    <row r="59" spans="6:12" x14ac:dyDescent="0.25">
      <c r="F59" s="6" t="s">
        <v>3987</v>
      </c>
      <c r="G59" s="6">
        <v>38.950000000000003</v>
      </c>
      <c r="H59" s="6" t="s">
        <v>3986</v>
      </c>
      <c r="K59" t="s">
        <v>1031</v>
      </c>
      <c r="L59" t="s">
        <v>166</v>
      </c>
    </row>
    <row r="60" spans="6:12" x14ac:dyDescent="0.25">
      <c r="F60" s="6" t="s">
        <v>3988</v>
      </c>
      <c r="G60" s="6">
        <v>3.3298399999999999</v>
      </c>
      <c r="H60" s="6" t="s">
        <v>1337</v>
      </c>
      <c r="K60" t="s">
        <v>1086</v>
      </c>
      <c r="L60" t="s">
        <v>1086</v>
      </c>
    </row>
    <row r="61" spans="6:12" x14ac:dyDescent="0.25">
      <c r="F61" s="6" t="s">
        <v>3989</v>
      </c>
      <c r="G61" s="6">
        <v>83.5</v>
      </c>
      <c r="H61" s="6" t="s">
        <v>1344</v>
      </c>
      <c r="K61" t="s">
        <v>1809</v>
      </c>
      <c r="L61" t="s">
        <v>1809</v>
      </c>
    </row>
    <row r="62" spans="6:12" x14ac:dyDescent="0.25">
      <c r="F62" s="6" t="s">
        <v>3990</v>
      </c>
      <c r="G62" s="6">
        <v>1322</v>
      </c>
      <c r="H62" s="6" t="s">
        <v>3991</v>
      </c>
      <c r="K62" t="s">
        <v>773</v>
      </c>
      <c r="L62" t="s">
        <v>133</v>
      </c>
    </row>
    <row r="63" spans="6:12" x14ac:dyDescent="0.25">
      <c r="F63" s="6" t="s">
        <v>3992</v>
      </c>
      <c r="G63" s="6">
        <v>8.73</v>
      </c>
      <c r="H63" s="6" t="s">
        <v>1729</v>
      </c>
      <c r="K63" t="s">
        <v>1991</v>
      </c>
      <c r="L63" t="s">
        <v>1991</v>
      </c>
    </row>
    <row r="64" spans="6:12" x14ac:dyDescent="0.25">
      <c r="F64" s="6" t="s">
        <v>3993</v>
      </c>
      <c r="G64" s="6">
        <v>17.68</v>
      </c>
      <c r="H64" s="6" t="s">
        <v>1989</v>
      </c>
      <c r="K64" t="s">
        <v>1497</v>
      </c>
      <c r="L64" t="s">
        <v>1497</v>
      </c>
    </row>
    <row r="65" spans="11:12" x14ac:dyDescent="0.25">
      <c r="K65" t="s">
        <v>1607</v>
      </c>
      <c r="L65" t="s">
        <v>48</v>
      </c>
    </row>
    <row r="66" spans="11:12" x14ac:dyDescent="0.25">
      <c r="K66" t="s">
        <v>639</v>
      </c>
      <c r="L66" t="s">
        <v>639</v>
      </c>
    </row>
    <row r="67" spans="11:12" x14ac:dyDescent="0.25">
      <c r="K67" t="s">
        <v>989</v>
      </c>
      <c r="L67" t="s">
        <v>989</v>
      </c>
    </row>
    <row r="68" spans="11:12" x14ac:dyDescent="0.25">
      <c r="K68" t="s">
        <v>1344</v>
      </c>
      <c r="L68" t="s">
        <v>1344</v>
      </c>
    </row>
    <row r="69" spans="11:12" x14ac:dyDescent="0.25">
      <c r="K69" t="s">
        <v>1306</v>
      </c>
      <c r="L69" t="s">
        <v>1306</v>
      </c>
    </row>
    <row r="70" spans="11:12" x14ac:dyDescent="0.25">
      <c r="K70" t="s">
        <v>1494</v>
      </c>
      <c r="L70" t="s">
        <v>133</v>
      </c>
    </row>
    <row r="71" spans="11:12" x14ac:dyDescent="0.25">
      <c r="K71" t="s">
        <v>1804</v>
      </c>
      <c r="L71" t="s">
        <v>1804</v>
      </c>
    </row>
    <row r="72" spans="11:12" x14ac:dyDescent="0.25">
      <c r="K72" t="s">
        <v>1519</v>
      </c>
      <c r="L72" t="s">
        <v>1519</v>
      </c>
    </row>
    <row r="73" spans="11:12" x14ac:dyDescent="0.25">
      <c r="K73" t="s">
        <v>680</v>
      </c>
      <c r="L73" t="s">
        <v>680</v>
      </c>
    </row>
    <row r="74" spans="11:12" x14ac:dyDescent="0.25">
      <c r="K74" t="s">
        <v>1773</v>
      </c>
      <c r="L74" t="s">
        <v>1773</v>
      </c>
    </row>
    <row r="75" spans="11:12" x14ac:dyDescent="0.25">
      <c r="K75" t="s">
        <v>1707</v>
      </c>
      <c r="L75" t="s">
        <v>1707</v>
      </c>
    </row>
    <row r="76" spans="11:12" x14ac:dyDescent="0.25">
      <c r="K76" t="s">
        <v>1043</v>
      </c>
      <c r="L76" t="s">
        <v>1043</v>
      </c>
    </row>
    <row r="77" spans="11:12" x14ac:dyDescent="0.25">
      <c r="K77" t="s">
        <v>1722</v>
      </c>
      <c r="L77" t="s">
        <v>1722</v>
      </c>
    </row>
    <row r="78" spans="11:12" x14ac:dyDescent="0.25">
      <c r="K78" t="s">
        <v>1676</v>
      </c>
      <c r="L78" t="s">
        <v>1676</v>
      </c>
    </row>
    <row r="79" spans="11:12" x14ac:dyDescent="0.25">
      <c r="K79" t="s">
        <v>1860</v>
      </c>
      <c r="L79" t="s">
        <v>1860</v>
      </c>
    </row>
    <row r="80" spans="11:12" x14ac:dyDescent="0.25">
      <c r="K80" t="s">
        <v>1055</v>
      </c>
      <c r="L80" t="s">
        <v>1055</v>
      </c>
    </row>
    <row r="81" spans="11:12" x14ac:dyDescent="0.25">
      <c r="K81" t="s">
        <v>120</v>
      </c>
      <c r="L81" t="s">
        <v>48</v>
      </c>
    </row>
    <row r="82" spans="11:12" x14ac:dyDescent="0.25">
      <c r="K82" t="s">
        <v>1700</v>
      </c>
      <c r="L82" t="s">
        <v>1700</v>
      </c>
    </row>
    <row r="83" spans="11:12" x14ac:dyDescent="0.25">
      <c r="K83" t="s">
        <v>644</v>
      </c>
      <c r="L83" t="s">
        <v>644</v>
      </c>
    </row>
    <row r="84" spans="11:12" x14ac:dyDescent="0.25">
      <c r="K84" t="s">
        <v>818</v>
      </c>
      <c r="L84" t="s">
        <v>818</v>
      </c>
    </row>
    <row r="85" spans="11:12" x14ac:dyDescent="0.25">
      <c r="K85" t="s">
        <v>548</v>
      </c>
      <c r="L85" t="s">
        <v>548</v>
      </c>
    </row>
    <row r="86" spans="11:12" x14ac:dyDescent="0.25">
      <c r="K86" t="s">
        <v>971</v>
      </c>
      <c r="L86" t="s">
        <v>184</v>
      </c>
    </row>
    <row r="87" spans="11:12" x14ac:dyDescent="0.25">
      <c r="K87" t="s">
        <v>662</v>
      </c>
      <c r="L87" t="s">
        <v>143</v>
      </c>
    </row>
    <row r="88" spans="11:12" x14ac:dyDescent="0.25">
      <c r="K88" t="s">
        <v>1956</v>
      </c>
      <c r="L88" t="s">
        <v>983</v>
      </c>
    </row>
    <row r="89" spans="11:12" x14ac:dyDescent="0.25">
      <c r="K89" t="s">
        <v>299</v>
      </c>
      <c r="L89" t="s">
        <v>299</v>
      </c>
    </row>
    <row r="90" spans="11:12" x14ac:dyDescent="0.25">
      <c r="K90" t="s">
        <v>1282</v>
      </c>
      <c r="L90" t="s">
        <v>1497</v>
      </c>
    </row>
    <row r="91" spans="11:12" x14ac:dyDescent="0.25">
      <c r="K91" t="s">
        <v>1126</v>
      </c>
      <c r="L91" t="s">
        <v>1126</v>
      </c>
    </row>
    <row r="92" spans="11:12" x14ac:dyDescent="0.25">
      <c r="K92" t="s">
        <v>1771</v>
      </c>
      <c r="L92" t="s">
        <v>1771</v>
      </c>
    </row>
    <row r="93" spans="11:12" x14ac:dyDescent="0.25">
      <c r="K93" t="s">
        <v>799</v>
      </c>
      <c r="L93" t="s">
        <v>799</v>
      </c>
    </row>
    <row r="94" spans="11:12" x14ac:dyDescent="0.25">
      <c r="K94" t="s">
        <v>499</v>
      </c>
      <c r="L94" t="s">
        <v>499</v>
      </c>
    </row>
    <row r="95" spans="11:12" x14ac:dyDescent="0.25">
      <c r="K95" t="s">
        <v>1027</v>
      </c>
      <c r="L95" t="s">
        <v>1027</v>
      </c>
    </row>
    <row r="96" spans="11:12" x14ac:dyDescent="0.25">
      <c r="K96" t="s">
        <v>1411</v>
      </c>
      <c r="L96" t="s">
        <v>1411</v>
      </c>
    </row>
    <row r="97" spans="11:12" x14ac:dyDescent="0.25">
      <c r="K97" t="s">
        <v>574</v>
      </c>
      <c r="L97" t="s">
        <v>574</v>
      </c>
    </row>
    <row r="98" spans="11:12" x14ac:dyDescent="0.25">
      <c r="K98" t="s">
        <v>1291</v>
      </c>
      <c r="L98" t="s">
        <v>1291</v>
      </c>
    </row>
    <row r="99" spans="11:12" x14ac:dyDescent="0.25">
      <c r="K99" t="s">
        <v>1623</v>
      </c>
      <c r="L99" t="s">
        <v>983</v>
      </c>
    </row>
    <row r="100" spans="11:12" x14ac:dyDescent="0.25">
      <c r="K100" t="s">
        <v>1731</v>
      </c>
      <c r="L100" t="s">
        <v>1731</v>
      </c>
    </row>
    <row r="101" spans="11:12" x14ac:dyDescent="0.25">
      <c r="K101" t="s">
        <v>567</v>
      </c>
      <c r="L101" t="s">
        <v>567</v>
      </c>
    </row>
    <row r="102" spans="11:12" x14ac:dyDescent="0.25">
      <c r="K102" t="s">
        <v>577</v>
      </c>
      <c r="L102" t="s">
        <v>577</v>
      </c>
    </row>
    <row r="103" spans="11:12" x14ac:dyDescent="0.25">
      <c r="K103" t="s">
        <v>12</v>
      </c>
      <c r="L103" t="s">
        <v>935</v>
      </c>
    </row>
    <row r="104" spans="11:12" x14ac:dyDescent="0.25">
      <c r="K104" t="s">
        <v>1444</v>
      </c>
      <c r="L104" t="s">
        <v>1444</v>
      </c>
    </row>
    <row r="105" spans="11:12" x14ac:dyDescent="0.25">
      <c r="K105" t="s">
        <v>292</v>
      </c>
      <c r="L105" t="s">
        <v>292</v>
      </c>
    </row>
    <row r="106" spans="11:12" x14ac:dyDescent="0.25">
      <c r="K106" t="s">
        <v>1620</v>
      </c>
      <c r="L106" t="s">
        <v>1444</v>
      </c>
    </row>
    <row r="107" spans="11:12" x14ac:dyDescent="0.25">
      <c r="K107" t="s">
        <v>113</v>
      </c>
      <c r="L107" t="s">
        <v>106</v>
      </c>
    </row>
    <row r="108" spans="11:12" x14ac:dyDescent="0.25">
      <c r="K108" t="s">
        <v>1679</v>
      </c>
      <c r="L108" t="s">
        <v>1679</v>
      </c>
    </row>
    <row r="109" spans="11:12" x14ac:dyDescent="0.25">
      <c r="K109" t="s">
        <v>851</v>
      </c>
      <c r="L109" t="s">
        <v>851</v>
      </c>
    </row>
    <row r="110" spans="11:12" x14ac:dyDescent="0.25">
      <c r="K110" t="s">
        <v>1951</v>
      </c>
      <c r="L110" t="s">
        <v>1951</v>
      </c>
    </row>
    <row r="111" spans="11:12" x14ac:dyDescent="0.25">
      <c r="K111" t="s">
        <v>1066</v>
      </c>
      <c r="L111" t="s">
        <v>1066</v>
      </c>
    </row>
    <row r="112" spans="11:12" x14ac:dyDescent="0.25">
      <c r="K112" t="s">
        <v>1099</v>
      </c>
      <c r="L112" t="s">
        <v>672</v>
      </c>
    </row>
    <row r="113" spans="11:12" x14ac:dyDescent="0.25">
      <c r="K113" t="s">
        <v>1671</v>
      </c>
      <c r="L113" t="s">
        <v>1671</v>
      </c>
    </row>
    <row r="114" spans="11:12" x14ac:dyDescent="0.25">
      <c r="K114" t="s">
        <v>1052</v>
      </c>
      <c r="L114" t="s">
        <v>1052</v>
      </c>
    </row>
    <row r="115" spans="11:12" x14ac:dyDescent="0.25">
      <c r="K115" t="s">
        <v>1503</v>
      </c>
      <c r="L115" t="s">
        <v>1503</v>
      </c>
    </row>
    <row r="116" spans="11:12" x14ac:dyDescent="0.25">
      <c r="K116" t="s">
        <v>748</v>
      </c>
      <c r="L116" t="s">
        <v>299</v>
      </c>
    </row>
    <row r="117" spans="11:12" x14ac:dyDescent="0.25">
      <c r="K117" t="s">
        <v>1434</v>
      </c>
      <c r="L117" t="s">
        <v>716</v>
      </c>
    </row>
    <row r="118" spans="11:12" x14ac:dyDescent="0.25">
      <c r="K118" t="s">
        <v>1690</v>
      </c>
      <c r="L118" t="s">
        <v>628</v>
      </c>
    </row>
    <row r="119" spans="11:12" x14ac:dyDescent="0.25">
      <c r="K119" t="s">
        <v>1933</v>
      </c>
      <c r="L119" t="s">
        <v>1933</v>
      </c>
    </row>
    <row r="120" spans="11:12" x14ac:dyDescent="0.25">
      <c r="K120" t="s">
        <v>1609</v>
      </c>
      <c r="L120" t="s">
        <v>672</v>
      </c>
    </row>
    <row r="121" spans="11:12" x14ac:dyDescent="0.25">
      <c r="K121" t="s">
        <v>992</v>
      </c>
      <c r="L121" t="s">
        <v>992</v>
      </c>
    </row>
    <row r="122" spans="11:12" x14ac:dyDescent="0.25">
      <c r="K122" t="s">
        <v>1978</v>
      </c>
      <c r="L122" t="s">
        <v>877</v>
      </c>
    </row>
    <row r="123" spans="11:12" x14ac:dyDescent="0.25">
      <c r="K123" t="s">
        <v>21</v>
      </c>
      <c r="L123" t="s">
        <v>21</v>
      </c>
    </row>
    <row r="124" spans="11:12" x14ac:dyDescent="0.25">
      <c r="K124" t="s">
        <v>526</v>
      </c>
      <c r="L124" t="s">
        <v>526</v>
      </c>
    </row>
    <row r="125" spans="11:12" x14ac:dyDescent="0.25">
      <c r="K125" t="s">
        <v>1458</v>
      </c>
      <c r="L125" t="s">
        <v>1458</v>
      </c>
    </row>
    <row r="126" spans="11:12" x14ac:dyDescent="0.25">
      <c r="K126" t="s">
        <v>2004</v>
      </c>
      <c r="L126" t="s">
        <v>2004</v>
      </c>
    </row>
    <row r="127" spans="11:12" x14ac:dyDescent="0.25">
      <c r="K127" t="s">
        <v>954</v>
      </c>
      <c r="L127" t="s">
        <v>726</v>
      </c>
    </row>
    <row r="128" spans="11:12" x14ac:dyDescent="0.25">
      <c r="K128" t="s">
        <v>1331</v>
      </c>
      <c r="L128" t="s">
        <v>1331</v>
      </c>
    </row>
    <row r="129" spans="11:12" x14ac:dyDescent="0.25">
      <c r="K129" t="s">
        <v>492</v>
      </c>
      <c r="L129" t="s">
        <v>179</v>
      </c>
    </row>
    <row r="130" spans="11:12" x14ac:dyDescent="0.25">
      <c r="K130" t="s">
        <v>1381</v>
      </c>
      <c r="L130" t="s">
        <v>17</v>
      </c>
    </row>
    <row r="131" spans="11:12" x14ac:dyDescent="0.25">
      <c r="K131" t="s">
        <v>541</v>
      </c>
      <c r="L131" t="s">
        <v>88</v>
      </c>
    </row>
    <row r="132" spans="11:12" x14ac:dyDescent="0.25">
      <c r="K132" t="s">
        <v>847</v>
      </c>
      <c r="L132" t="s">
        <v>847</v>
      </c>
    </row>
    <row r="133" spans="11:12" x14ac:dyDescent="0.25">
      <c r="K133" t="s">
        <v>163</v>
      </c>
      <c r="L133" t="s">
        <v>163</v>
      </c>
    </row>
    <row r="134" spans="11:12" x14ac:dyDescent="0.25">
      <c r="K134" t="s">
        <v>1156</v>
      </c>
      <c r="L134" t="s">
        <v>1156</v>
      </c>
    </row>
    <row r="135" spans="11:12" x14ac:dyDescent="0.25">
      <c r="K135" t="s">
        <v>1371</v>
      </c>
      <c r="L135" t="s">
        <v>1371</v>
      </c>
    </row>
    <row r="136" spans="11:12" x14ac:dyDescent="0.25">
      <c r="K136" t="s">
        <v>1074</v>
      </c>
      <c r="L136" t="s">
        <v>1074</v>
      </c>
    </row>
    <row r="137" spans="11:12" x14ac:dyDescent="0.25">
      <c r="K137" t="s">
        <v>1745</v>
      </c>
      <c r="L137" t="s">
        <v>1745</v>
      </c>
    </row>
  </sheetData>
  <mergeCells count="1">
    <mergeCell ref="B1:C1"/>
  </mergeCells>
  <hyperlinks>
    <hyperlink ref="F1" r:id="rId1"/>
    <hyperlink ref="G1" r:id="rId2"/>
  </hyperlinks>
  <pageMargins left="0.7" right="0.7" top="0.75" bottom="0.75" header="0.3" footer="0.3"/>
  <pageSetup orientation="portrait" r:id="rId3"/>
  <legacyDrawing r:id="rId4"/>
  <tableParts count="2"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1888"/>
  <sheetViews>
    <sheetView showGridLines="0" topLeftCell="D1" workbookViewId="0">
      <selection activeCell="L1896" sqref="L1896"/>
    </sheetView>
  </sheetViews>
  <sheetFormatPr defaultRowHeight="15" x14ac:dyDescent="0.25"/>
  <cols>
    <col min="1" max="1" width="4.42578125" customWidth="1"/>
    <col min="3" max="3" width="21.42578125" bestFit="1" customWidth="1"/>
    <col min="4" max="4" width="13" customWidth="1"/>
    <col min="5" max="5" width="13.5703125" customWidth="1"/>
    <col min="6" max="6" width="7" customWidth="1"/>
    <col min="7" max="7" width="15.85546875" customWidth="1"/>
    <col min="8" max="8" width="24.42578125" customWidth="1"/>
    <col min="9" max="9" width="20" customWidth="1"/>
    <col min="10" max="10" width="22.140625" customWidth="1"/>
    <col min="11" max="11" width="15.140625" customWidth="1"/>
    <col min="12" max="12" width="28" customWidth="1"/>
    <col min="13" max="13" width="18.42578125" customWidth="1"/>
    <col min="14" max="14" width="13" customWidth="1"/>
    <col min="15" max="15" width="17.140625" customWidth="1"/>
  </cols>
  <sheetData>
    <row r="1" spans="2:13" ht="23.25" x14ac:dyDescent="0.35">
      <c r="B1" s="147" t="s">
        <v>3994</v>
      </c>
      <c r="C1" s="147"/>
      <c r="D1" s="147"/>
      <c r="E1" s="147"/>
      <c r="G1">
        <v>12</v>
      </c>
    </row>
    <row r="3" spans="2:13" x14ac:dyDescent="0.25">
      <c r="B3" s="3" t="s">
        <v>3995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x14ac:dyDescent="0.25">
      <c r="B5" t="s">
        <v>2008</v>
      </c>
      <c r="C5" t="s">
        <v>0</v>
      </c>
      <c r="D5" t="s">
        <v>1</v>
      </c>
      <c r="E5" t="s">
        <v>3978</v>
      </c>
      <c r="F5" t="s">
        <v>2</v>
      </c>
      <c r="G5" t="s">
        <v>3979</v>
      </c>
      <c r="H5" t="s">
        <v>3</v>
      </c>
      <c r="I5" t="s">
        <v>3998</v>
      </c>
      <c r="J5" t="s">
        <v>4</v>
      </c>
      <c r="K5" t="s">
        <v>4004</v>
      </c>
      <c r="L5" t="s">
        <v>5</v>
      </c>
      <c r="M5" t="s">
        <v>3996</v>
      </c>
    </row>
    <row r="6" spans="2:13" ht="15" hidden="1" customHeight="1" x14ac:dyDescent="0.25">
      <c r="B6" t="s">
        <v>2009</v>
      </c>
      <c r="C6" s="1">
        <v>41054.133009259262</v>
      </c>
      <c r="D6" s="4">
        <v>5846</v>
      </c>
      <c r="E6">
        <v>5846</v>
      </c>
      <c r="F6" t="s">
        <v>6</v>
      </c>
      <c r="G6">
        <f>tblSalaries[[#This Row],[clean Salary (in local currency)]]*VLOOKUP(tblSalaries[[#This Row],[Currency]],tblXrate[],2,FALSE)</f>
        <v>5846</v>
      </c>
      <c r="H6" t="s">
        <v>7</v>
      </c>
      <c r="I6" t="s">
        <v>20</v>
      </c>
      <c r="J6" t="s">
        <v>8</v>
      </c>
      <c r="K6" t="str">
        <f>VLOOKUP(tblSalaries[[#This Row],[Where do you work]],tblCountries[[Actual]:[Mapping]],2,FALSE)</f>
        <v>India</v>
      </c>
      <c r="L6" t="s">
        <v>9</v>
      </c>
    </row>
    <row r="7" spans="2:13" ht="15" hidden="1" customHeight="1" x14ac:dyDescent="0.25">
      <c r="B7" t="s">
        <v>2010</v>
      </c>
      <c r="C7" s="1">
        <v>41054.13417824074</v>
      </c>
      <c r="D7" s="4" t="s">
        <v>10</v>
      </c>
      <c r="E7">
        <v>15000</v>
      </c>
      <c r="F7" t="s">
        <v>6</v>
      </c>
      <c r="G7">
        <f>tblSalaries[[#This Row],[clean Salary (in local currency)]]*VLOOKUP(tblSalaries[[#This Row],[Currency]],tblXrate[],2,FALSE)</f>
        <v>15000</v>
      </c>
      <c r="H7" t="s">
        <v>11</v>
      </c>
      <c r="I7" t="s">
        <v>488</v>
      </c>
      <c r="J7" t="s">
        <v>12</v>
      </c>
      <c r="K7" t="str">
        <f>VLOOKUP(tblSalaries[[#This Row],[Where do you work]],tblCountries[[Actual]:[Mapping]],2,FALSE)</f>
        <v>Croatia</v>
      </c>
      <c r="L7" t="s">
        <v>13</v>
      </c>
    </row>
    <row r="8" spans="2:13" ht="15" hidden="1" customHeight="1" x14ac:dyDescent="0.25">
      <c r="B8" t="s">
        <v>2011</v>
      </c>
      <c r="C8" s="1">
        <v>41054.136412037034</v>
      </c>
      <c r="D8" s="4">
        <v>58000</v>
      </c>
      <c r="E8">
        <v>58000</v>
      </c>
      <c r="F8" t="s">
        <v>6</v>
      </c>
      <c r="G8">
        <f>tblSalaries[[#This Row],[clean Salary (in local currency)]]*VLOOKUP(tblSalaries[[#This Row],[Currency]],tblXrate[],2,FALSE)</f>
        <v>58000</v>
      </c>
      <c r="H8" t="s">
        <v>14</v>
      </c>
      <c r="I8" t="s">
        <v>20</v>
      </c>
      <c r="J8" t="s">
        <v>15</v>
      </c>
      <c r="K8" t="str">
        <f>VLOOKUP(tblSalaries[[#This Row],[Where do you work]],tblCountries[[Actual]:[Mapping]],2,FALSE)</f>
        <v>USA</v>
      </c>
      <c r="L8" t="s">
        <v>13</v>
      </c>
    </row>
    <row r="9" spans="2:13" ht="15" hidden="1" customHeight="1" x14ac:dyDescent="0.25">
      <c r="B9" t="s">
        <v>2012</v>
      </c>
      <c r="C9" s="1">
        <v>41054.141458333332</v>
      </c>
      <c r="D9" s="4">
        <v>48000</v>
      </c>
      <c r="E9">
        <v>48000</v>
      </c>
      <c r="F9" t="s">
        <v>6</v>
      </c>
      <c r="G9">
        <f>tblSalaries[[#This Row],[clean Salary (in local currency)]]*VLOOKUP(tblSalaries[[#This Row],[Currency]],tblXrate[],2,FALSE)</f>
        <v>48000</v>
      </c>
      <c r="H9" t="s">
        <v>16</v>
      </c>
      <c r="I9" t="s">
        <v>488</v>
      </c>
      <c r="J9" t="s">
        <v>17</v>
      </c>
      <c r="K9" t="str">
        <f>VLOOKUP(tblSalaries[[#This Row],[Where do you work]],tblCountries[[Actual]:[Mapping]],2,FALSE)</f>
        <v>Pakistan</v>
      </c>
      <c r="L9" t="s">
        <v>18</v>
      </c>
    </row>
    <row r="10" spans="2:13" ht="15" hidden="1" customHeight="1" x14ac:dyDescent="0.25">
      <c r="B10" t="s">
        <v>2013</v>
      </c>
      <c r="C10" s="1">
        <v>41054.143796296295</v>
      </c>
      <c r="D10" s="4">
        <v>54000</v>
      </c>
      <c r="E10">
        <v>54000</v>
      </c>
      <c r="F10" t="s">
        <v>6</v>
      </c>
      <c r="G10">
        <f>tblSalaries[[#This Row],[clean Salary (in local currency)]]*VLOOKUP(tblSalaries[[#This Row],[Currency]],tblXrate[],2,FALSE)</f>
        <v>54000</v>
      </c>
      <c r="H10" t="s">
        <v>19</v>
      </c>
      <c r="I10" t="s">
        <v>279</v>
      </c>
      <c r="J10" t="s">
        <v>15</v>
      </c>
      <c r="K10" t="str">
        <f>VLOOKUP(tblSalaries[[#This Row],[Where do you work]],tblCountries[[Actual]:[Mapping]],2,FALSE)</f>
        <v>USA</v>
      </c>
      <c r="L10" t="s">
        <v>13</v>
      </c>
    </row>
    <row r="11" spans="2:13" ht="15" hidden="1" customHeight="1" x14ac:dyDescent="0.25">
      <c r="B11" t="s">
        <v>2014</v>
      </c>
      <c r="C11" s="1">
        <v>41054.144768518519</v>
      </c>
      <c r="D11" s="4">
        <v>41731</v>
      </c>
      <c r="E11">
        <v>41731</v>
      </c>
      <c r="F11" t="s">
        <v>6</v>
      </c>
      <c r="G11">
        <f>tblSalaries[[#This Row],[clean Salary (in local currency)]]*VLOOKUP(tblSalaries[[#This Row],[Currency]],tblXrate[],2,FALSE)</f>
        <v>41731</v>
      </c>
      <c r="H11" t="s">
        <v>20</v>
      </c>
      <c r="I11" t="s">
        <v>20</v>
      </c>
      <c r="J11" t="s">
        <v>21</v>
      </c>
      <c r="K11" t="str">
        <f>VLOOKUP(tblSalaries[[#This Row],[Where do you work]],tblCountries[[Actual]:[Mapping]],2,FALSE)</f>
        <v>Iceland</v>
      </c>
      <c r="L11" t="s">
        <v>13</v>
      </c>
    </row>
    <row r="12" spans="2:13" ht="15" hidden="1" customHeight="1" x14ac:dyDescent="0.25">
      <c r="B12" t="s">
        <v>2015</v>
      </c>
      <c r="C12" s="1">
        <v>41054.148506944446</v>
      </c>
      <c r="D12" s="4">
        <v>145000</v>
      </c>
      <c r="E12">
        <v>145000</v>
      </c>
      <c r="F12" t="s">
        <v>22</v>
      </c>
      <c r="G12">
        <f>tblSalaries[[#This Row],[clean Salary (in local currency)]]*VLOOKUP(tblSalaries[[#This Row],[Currency]],tblXrate[],2,FALSE)</f>
        <v>184207.91865378313</v>
      </c>
      <c r="H12" t="s">
        <v>23</v>
      </c>
      <c r="I12" t="s">
        <v>52</v>
      </c>
      <c r="J12" t="s">
        <v>24</v>
      </c>
      <c r="K12" t="str">
        <f>VLOOKUP(tblSalaries[[#This Row],[Where do you work]],tblCountries[[Actual]:[Mapping]],2,FALSE)</f>
        <v>Germany</v>
      </c>
      <c r="L12" t="s">
        <v>25</v>
      </c>
    </row>
    <row r="13" spans="2:13" ht="15" hidden="1" customHeight="1" x14ac:dyDescent="0.25">
      <c r="B13" t="s">
        <v>2016</v>
      </c>
      <c r="C13" s="1">
        <v>41054.15042824074</v>
      </c>
      <c r="D13" s="4">
        <v>12000</v>
      </c>
      <c r="E13">
        <v>12000</v>
      </c>
      <c r="F13" t="s">
        <v>6</v>
      </c>
      <c r="G13">
        <f>tblSalaries[[#This Row],[clean Salary (in local currency)]]*VLOOKUP(tblSalaries[[#This Row],[Currency]],tblXrate[],2,FALSE)</f>
        <v>12000</v>
      </c>
      <c r="H13" t="s">
        <v>26</v>
      </c>
      <c r="I13" t="s">
        <v>20</v>
      </c>
      <c r="J13" t="s">
        <v>27</v>
      </c>
      <c r="K13" t="str">
        <f>VLOOKUP(tblSalaries[[#This Row],[Where do you work]],tblCountries[[Actual]:[Mapping]],2,FALSE)</f>
        <v>Ukraine</v>
      </c>
      <c r="L13" t="s">
        <v>13</v>
      </c>
    </row>
    <row r="14" spans="2:13" ht="15" hidden="1" customHeight="1" x14ac:dyDescent="0.25">
      <c r="B14" t="s">
        <v>2017</v>
      </c>
      <c r="C14" s="1">
        <v>41054.150891203702</v>
      </c>
      <c r="D14" s="4" t="s">
        <v>28</v>
      </c>
      <c r="E14">
        <v>44000</v>
      </c>
      <c r="F14" t="s">
        <v>6</v>
      </c>
      <c r="G14">
        <f>tblSalaries[[#This Row],[clean Salary (in local currency)]]*VLOOKUP(tblSalaries[[#This Row],[Currency]],tblXrate[],2,FALSE)</f>
        <v>44000</v>
      </c>
      <c r="H14" t="s">
        <v>29</v>
      </c>
      <c r="I14" t="s">
        <v>4001</v>
      </c>
      <c r="J14" t="s">
        <v>30</v>
      </c>
      <c r="K14" t="str">
        <f>VLOOKUP(tblSalaries[[#This Row],[Where do you work]],tblCountries[[Actual]:[Mapping]],2,FALSE)</f>
        <v>Portugal</v>
      </c>
      <c r="L14" t="s">
        <v>25</v>
      </c>
    </row>
    <row r="15" spans="2:13" ht="15" hidden="1" customHeight="1" x14ac:dyDescent="0.25">
      <c r="B15" t="s">
        <v>2018</v>
      </c>
      <c r="C15" s="1">
        <v>41054.152048611111</v>
      </c>
      <c r="D15" s="4" t="s">
        <v>31</v>
      </c>
      <c r="E15">
        <v>1152000</v>
      </c>
      <c r="F15" t="s">
        <v>32</v>
      </c>
      <c r="G15">
        <f>tblSalaries[[#This Row],[clean Salary (in local currency)]]*VLOOKUP(tblSalaries[[#This Row],[Currency]],tblXrate[],2,FALSE)</f>
        <v>12227.430201752599</v>
      </c>
      <c r="H15" t="s">
        <v>33</v>
      </c>
      <c r="I15" t="s">
        <v>310</v>
      </c>
      <c r="J15" t="s">
        <v>17</v>
      </c>
      <c r="K15" t="str">
        <f>VLOOKUP(tblSalaries[[#This Row],[Where do you work]],tblCountries[[Actual]:[Mapping]],2,FALSE)</f>
        <v>Pakistan</v>
      </c>
      <c r="L15" t="s">
        <v>13</v>
      </c>
    </row>
    <row r="16" spans="2:13" ht="15" hidden="1" customHeight="1" x14ac:dyDescent="0.25">
      <c r="B16" t="s">
        <v>2019</v>
      </c>
      <c r="C16" s="1">
        <v>41054.155381944445</v>
      </c>
      <c r="D16" s="4" t="s">
        <v>34</v>
      </c>
      <c r="E16">
        <v>51650</v>
      </c>
      <c r="F16" t="s">
        <v>22</v>
      </c>
      <c r="G16">
        <f>tblSalaries[[#This Row],[clean Salary (in local currency)]]*VLOOKUP(tblSalaries[[#This Row],[Currency]],tblXrate[],2,FALSE)</f>
        <v>65616.131023916547</v>
      </c>
      <c r="H16" t="s">
        <v>35</v>
      </c>
      <c r="I16" t="s">
        <v>67</v>
      </c>
      <c r="J16" t="s">
        <v>36</v>
      </c>
      <c r="K16" t="str">
        <f>VLOOKUP(tblSalaries[[#This Row],[Where do you work]],tblCountries[[Actual]:[Mapping]],2,FALSE)</f>
        <v>Ireland</v>
      </c>
      <c r="L16" t="s">
        <v>18</v>
      </c>
    </row>
    <row r="17" spans="2:12" ht="15" hidden="1" customHeight="1" x14ac:dyDescent="0.25">
      <c r="B17" t="s">
        <v>2020</v>
      </c>
      <c r="C17" s="1">
        <v>41054.155509259261</v>
      </c>
      <c r="D17" s="4">
        <v>14000</v>
      </c>
      <c r="E17">
        <v>14000</v>
      </c>
      <c r="F17" t="s">
        <v>6</v>
      </c>
      <c r="G17">
        <f>tblSalaries[[#This Row],[clean Salary (in local currency)]]*VLOOKUP(tblSalaries[[#This Row],[Currency]],tblXrate[],2,FALSE)</f>
        <v>14000</v>
      </c>
      <c r="H17" t="s">
        <v>37</v>
      </c>
      <c r="I17" t="s">
        <v>279</v>
      </c>
      <c r="J17" t="s">
        <v>38</v>
      </c>
      <c r="K17" t="str">
        <f>VLOOKUP(tblSalaries[[#This Row],[Where do you work]],tblCountries[[Actual]:[Mapping]],2,FALSE)</f>
        <v>Hungary</v>
      </c>
      <c r="L17" t="s">
        <v>9</v>
      </c>
    </row>
    <row r="18" spans="2:12" ht="15" hidden="1" customHeight="1" x14ac:dyDescent="0.25">
      <c r="B18" t="s">
        <v>2021</v>
      </c>
      <c r="C18" s="1">
        <v>41054.158946759257</v>
      </c>
      <c r="D18" s="4" t="s">
        <v>39</v>
      </c>
      <c r="E18">
        <v>749000</v>
      </c>
      <c r="F18" t="s">
        <v>40</v>
      </c>
      <c r="G18">
        <f>tblSalaries[[#This Row],[clean Salary (in local currency)]]*VLOOKUP(tblSalaries[[#This Row],[Currency]],tblXrate[],2,FALSE)</f>
        <v>13338.129598894484</v>
      </c>
      <c r="H18" t="s">
        <v>41</v>
      </c>
      <c r="I18" t="s">
        <v>20</v>
      </c>
      <c r="J18" t="s">
        <v>8</v>
      </c>
      <c r="K18" t="str">
        <f>VLOOKUP(tblSalaries[[#This Row],[Where do you work]],tblCountries[[Actual]:[Mapping]],2,FALSE)</f>
        <v>India</v>
      </c>
      <c r="L18" t="s">
        <v>13</v>
      </c>
    </row>
    <row r="19" spans="2:12" ht="15" hidden="1" customHeight="1" x14ac:dyDescent="0.25">
      <c r="B19" t="s">
        <v>2022</v>
      </c>
      <c r="C19" s="1">
        <v>41054.160393518519</v>
      </c>
      <c r="D19" s="4">
        <v>49000</v>
      </c>
      <c r="E19">
        <v>49000</v>
      </c>
      <c r="F19" t="s">
        <v>6</v>
      </c>
      <c r="G19">
        <f>tblSalaries[[#This Row],[clean Salary (in local currency)]]*VLOOKUP(tblSalaries[[#This Row],[Currency]],tblXrate[],2,FALSE)</f>
        <v>49000</v>
      </c>
      <c r="H19" t="s">
        <v>42</v>
      </c>
      <c r="I19" t="s">
        <v>20</v>
      </c>
      <c r="J19" t="s">
        <v>15</v>
      </c>
      <c r="K19" t="str">
        <f>VLOOKUP(tblSalaries[[#This Row],[Where do you work]],tblCountries[[Actual]:[Mapping]],2,FALSE)</f>
        <v>USA</v>
      </c>
      <c r="L19" t="s">
        <v>13</v>
      </c>
    </row>
    <row r="20" spans="2:12" ht="15" hidden="1" customHeight="1" x14ac:dyDescent="0.25">
      <c r="B20" t="s">
        <v>2023</v>
      </c>
      <c r="C20" s="1">
        <v>41054.162060185183</v>
      </c>
      <c r="D20" s="4">
        <v>85000</v>
      </c>
      <c r="E20">
        <v>85000</v>
      </c>
      <c r="F20" t="s">
        <v>6</v>
      </c>
      <c r="G20">
        <f>tblSalaries[[#This Row],[clean Salary (in local currency)]]*VLOOKUP(tblSalaries[[#This Row],[Currency]],tblXrate[],2,FALSE)</f>
        <v>85000</v>
      </c>
      <c r="H20" t="s">
        <v>43</v>
      </c>
      <c r="I20" t="s">
        <v>279</v>
      </c>
      <c r="J20" t="s">
        <v>15</v>
      </c>
      <c r="K20" t="str">
        <f>VLOOKUP(tblSalaries[[#This Row],[Where do you work]],tblCountries[[Actual]:[Mapping]],2,FALSE)</f>
        <v>USA</v>
      </c>
      <c r="L20" t="s">
        <v>25</v>
      </c>
    </row>
    <row r="21" spans="2:12" ht="15" hidden="1" customHeight="1" x14ac:dyDescent="0.25">
      <c r="B21" t="s">
        <v>2024</v>
      </c>
      <c r="C21" s="1">
        <v>41054.164351851854</v>
      </c>
      <c r="D21" s="4">
        <v>75000</v>
      </c>
      <c r="E21">
        <v>75000</v>
      </c>
      <c r="F21" t="s">
        <v>6</v>
      </c>
      <c r="G21">
        <f>tblSalaries[[#This Row],[clean Salary (in local currency)]]*VLOOKUP(tblSalaries[[#This Row],[Currency]],tblXrate[],2,FALSE)</f>
        <v>75000</v>
      </c>
      <c r="H21" t="s">
        <v>44</v>
      </c>
      <c r="I21" t="s">
        <v>279</v>
      </c>
      <c r="J21" t="s">
        <v>15</v>
      </c>
      <c r="K21" t="str">
        <f>VLOOKUP(tblSalaries[[#This Row],[Where do you work]],tblCountries[[Actual]:[Mapping]],2,FALSE)</f>
        <v>USA</v>
      </c>
      <c r="L21" t="s">
        <v>13</v>
      </c>
    </row>
    <row r="22" spans="2:12" ht="15" hidden="1" customHeight="1" x14ac:dyDescent="0.25">
      <c r="B22" t="s">
        <v>2025</v>
      </c>
      <c r="C22" s="1">
        <v>41054.173738425925</v>
      </c>
      <c r="D22" s="4">
        <v>107000</v>
      </c>
      <c r="E22">
        <v>107000</v>
      </c>
      <c r="F22" t="s">
        <v>6</v>
      </c>
      <c r="G22">
        <f>tblSalaries[[#This Row],[clean Salary (in local currency)]]*VLOOKUP(tblSalaries[[#This Row],[Currency]],tblXrate[],2,FALSE)</f>
        <v>107000</v>
      </c>
      <c r="H22" t="s">
        <v>45</v>
      </c>
      <c r="I22" t="s">
        <v>52</v>
      </c>
      <c r="J22" t="s">
        <v>46</v>
      </c>
      <c r="K22" t="str">
        <f>VLOOKUP(tblSalaries[[#This Row],[Where do you work]],tblCountries[[Actual]:[Mapping]],2,FALSE)</f>
        <v>Switzerland</v>
      </c>
      <c r="L22" t="s">
        <v>9</v>
      </c>
    </row>
    <row r="23" spans="2:12" ht="15" hidden="1" customHeight="1" x14ac:dyDescent="0.25">
      <c r="B23" t="s">
        <v>2026</v>
      </c>
      <c r="C23" s="1">
        <v>41054.174120370371</v>
      </c>
      <c r="D23" s="4">
        <v>45000</v>
      </c>
      <c r="E23">
        <v>45000</v>
      </c>
      <c r="F23" t="s">
        <v>6</v>
      </c>
      <c r="G23">
        <f>tblSalaries[[#This Row],[clean Salary (in local currency)]]*VLOOKUP(tblSalaries[[#This Row],[Currency]],tblXrate[],2,FALSE)</f>
        <v>45000</v>
      </c>
      <c r="H23" t="s">
        <v>47</v>
      </c>
      <c r="I23" t="s">
        <v>3999</v>
      </c>
      <c r="J23" t="s">
        <v>48</v>
      </c>
      <c r="K23" t="str">
        <f>VLOOKUP(tblSalaries[[#This Row],[Where do you work]],tblCountries[[Actual]:[Mapping]],2,FALSE)</f>
        <v>South Africa</v>
      </c>
      <c r="L23" t="s">
        <v>13</v>
      </c>
    </row>
    <row r="24" spans="2:12" ht="15" hidden="1" customHeight="1" x14ac:dyDescent="0.25">
      <c r="B24" t="s">
        <v>2027</v>
      </c>
      <c r="C24" s="1">
        <v>41054.178148148145</v>
      </c>
      <c r="D24" s="4">
        <v>550000</v>
      </c>
      <c r="E24">
        <v>550000</v>
      </c>
      <c r="F24" t="s">
        <v>40</v>
      </c>
      <c r="G24">
        <f>tblSalaries[[#This Row],[clean Salary (in local currency)]]*VLOOKUP(tblSalaries[[#This Row],[Currency]],tblXrate[],2,FALSE)</f>
        <v>9794.354178093412</v>
      </c>
      <c r="H24" t="s">
        <v>49</v>
      </c>
      <c r="I24" t="s">
        <v>52</v>
      </c>
      <c r="J24" t="s">
        <v>8</v>
      </c>
      <c r="K24" t="str">
        <f>VLOOKUP(tblSalaries[[#This Row],[Where do you work]],tblCountries[[Actual]:[Mapping]],2,FALSE)</f>
        <v>India</v>
      </c>
      <c r="L24" t="s">
        <v>18</v>
      </c>
    </row>
    <row r="25" spans="2:12" ht="15" hidden="1" customHeight="1" x14ac:dyDescent="0.25">
      <c r="B25" t="s">
        <v>2028</v>
      </c>
      <c r="C25" s="1">
        <v>41054.180115740739</v>
      </c>
      <c r="D25" s="4">
        <v>50000</v>
      </c>
      <c r="E25">
        <v>50000</v>
      </c>
      <c r="F25" t="s">
        <v>6</v>
      </c>
      <c r="G25">
        <f>tblSalaries[[#This Row],[clean Salary (in local currency)]]*VLOOKUP(tblSalaries[[#This Row],[Currency]],tblXrate[],2,FALSE)</f>
        <v>50000</v>
      </c>
      <c r="H25" t="s">
        <v>50</v>
      </c>
      <c r="I25" t="s">
        <v>52</v>
      </c>
      <c r="J25" t="s">
        <v>8</v>
      </c>
      <c r="K25" t="str">
        <f>VLOOKUP(tblSalaries[[#This Row],[Where do you work]],tblCountries[[Actual]:[Mapping]],2,FALSE)</f>
        <v>India</v>
      </c>
      <c r="L25" t="s">
        <v>25</v>
      </c>
    </row>
    <row r="26" spans="2:12" ht="15" hidden="1" customHeight="1" x14ac:dyDescent="0.25">
      <c r="B26" t="s">
        <v>2029</v>
      </c>
      <c r="C26" s="1">
        <v>41054.183344907404</v>
      </c>
      <c r="D26" s="4">
        <v>13500</v>
      </c>
      <c r="E26">
        <v>13500</v>
      </c>
      <c r="F26" t="s">
        <v>6</v>
      </c>
      <c r="G26">
        <f>tblSalaries[[#This Row],[clean Salary (in local currency)]]*VLOOKUP(tblSalaries[[#This Row],[Currency]],tblXrate[],2,FALSE)</f>
        <v>13500</v>
      </c>
      <c r="H26" t="s">
        <v>51</v>
      </c>
      <c r="I26" t="s">
        <v>52</v>
      </c>
      <c r="J26" t="s">
        <v>8</v>
      </c>
      <c r="K26" t="str">
        <f>VLOOKUP(tblSalaries[[#This Row],[Where do you work]],tblCountries[[Actual]:[Mapping]],2,FALSE)</f>
        <v>India</v>
      </c>
      <c r="L26" t="s">
        <v>9</v>
      </c>
    </row>
    <row r="27" spans="2:12" ht="15" hidden="1" customHeight="1" x14ac:dyDescent="0.25">
      <c r="B27" t="s">
        <v>2030</v>
      </c>
      <c r="C27" s="1">
        <v>41054.183472222219</v>
      </c>
      <c r="D27" s="4">
        <v>96000</v>
      </c>
      <c r="E27">
        <v>96000</v>
      </c>
      <c r="F27" t="s">
        <v>6</v>
      </c>
      <c r="G27">
        <f>tblSalaries[[#This Row],[clean Salary (in local currency)]]*VLOOKUP(tblSalaries[[#This Row],[Currency]],tblXrate[],2,FALSE)</f>
        <v>96000</v>
      </c>
      <c r="H27" t="s">
        <v>20</v>
      </c>
      <c r="I27" t="s">
        <v>20</v>
      </c>
      <c r="J27" t="s">
        <v>15</v>
      </c>
      <c r="K27" t="str">
        <f>VLOOKUP(tblSalaries[[#This Row],[Where do you work]],tblCountries[[Actual]:[Mapping]],2,FALSE)</f>
        <v>USA</v>
      </c>
      <c r="L27" t="s">
        <v>18</v>
      </c>
    </row>
    <row r="28" spans="2:12" ht="15" hidden="1" customHeight="1" x14ac:dyDescent="0.25">
      <c r="B28" t="s">
        <v>2031</v>
      </c>
      <c r="C28" s="1">
        <v>41054.188668981478</v>
      </c>
      <c r="D28" s="4">
        <v>1000000</v>
      </c>
      <c r="E28">
        <v>1000000</v>
      </c>
      <c r="F28" t="s">
        <v>40</v>
      </c>
      <c r="G28">
        <f>tblSalaries[[#This Row],[clean Salary (in local currency)]]*VLOOKUP(tblSalaries[[#This Row],[Currency]],tblXrate[],2,FALSE)</f>
        <v>17807.916687442568</v>
      </c>
      <c r="H28" t="s">
        <v>52</v>
      </c>
      <c r="I28" t="s">
        <v>52</v>
      </c>
      <c r="J28" t="s">
        <v>8</v>
      </c>
      <c r="K28" t="str">
        <f>VLOOKUP(tblSalaries[[#This Row],[Where do you work]],tblCountries[[Actual]:[Mapping]],2,FALSE)</f>
        <v>India</v>
      </c>
      <c r="L28" t="s">
        <v>9</v>
      </c>
    </row>
    <row r="29" spans="2:12" ht="15" hidden="1" customHeight="1" x14ac:dyDescent="0.25">
      <c r="B29" t="s">
        <v>2032</v>
      </c>
      <c r="C29" s="1">
        <v>41054.189456018517</v>
      </c>
      <c r="D29" s="4">
        <v>75000</v>
      </c>
      <c r="E29">
        <v>75000</v>
      </c>
      <c r="F29" t="s">
        <v>6</v>
      </c>
      <c r="G29">
        <f>tblSalaries[[#This Row],[clean Salary (in local currency)]]*VLOOKUP(tblSalaries[[#This Row],[Currency]],tblXrate[],2,FALSE)</f>
        <v>75000</v>
      </c>
      <c r="H29" t="s">
        <v>53</v>
      </c>
      <c r="I29" t="s">
        <v>4001</v>
      </c>
      <c r="J29" t="s">
        <v>15</v>
      </c>
      <c r="K29" t="str">
        <f>VLOOKUP(tblSalaries[[#This Row],[Where do you work]],tblCountries[[Actual]:[Mapping]],2,FALSE)</f>
        <v>USA</v>
      </c>
      <c r="L29" t="s">
        <v>9</v>
      </c>
    </row>
    <row r="30" spans="2:12" ht="15" hidden="1" customHeight="1" x14ac:dyDescent="0.25">
      <c r="B30" t="s">
        <v>2033</v>
      </c>
      <c r="C30" s="1">
        <v>41054.197118055556</v>
      </c>
      <c r="D30" s="4" t="s">
        <v>54</v>
      </c>
      <c r="E30">
        <v>40000</v>
      </c>
      <c r="F30" t="s">
        <v>6</v>
      </c>
      <c r="G30">
        <f>tblSalaries[[#This Row],[clean Salary (in local currency)]]*VLOOKUP(tblSalaries[[#This Row],[Currency]],tblXrate[],2,FALSE)</f>
        <v>40000</v>
      </c>
      <c r="H30" t="s">
        <v>55</v>
      </c>
      <c r="I30" t="s">
        <v>52</v>
      </c>
      <c r="J30" t="s">
        <v>15</v>
      </c>
      <c r="K30" t="str">
        <f>VLOOKUP(tblSalaries[[#This Row],[Where do you work]],tblCountries[[Actual]:[Mapping]],2,FALSE)</f>
        <v>USA</v>
      </c>
      <c r="L30" t="s">
        <v>18</v>
      </c>
    </row>
    <row r="31" spans="2:12" ht="15" hidden="1" customHeight="1" x14ac:dyDescent="0.25">
      <c r="B31" t="s">
        <v>2034</v>
      </c>
      <c r="C31" s="1">
        <v>41054.197928240741</v>
      </c>
      <c r="D31" s="4">
        <v>60000</v>
      </c>
      <c r="E31">
        <v>60000</v>
      </c>
      <c r="F31" t="s">
        <v>6</v>
      </c>
      <c r="G31">
        <f>tblSalaries[[#This Row],[clean Salary (in local currency)]]*VLOOKUP(tblSalaries[[#This Row],[Currency]],tblXrate[],2,FALSE)</f>
        <v>60000</v>
      </c>
      <c r="H31" t="s">
        <v>57</v>
      </c>
      <c r="I31" t="s">
        <v>20</v>
      </c>
      <c r="J31" t="s">
        <v>15</v>
      </c>
      <c r="K31" t="str">
        <f>VLOOKUP(tblSalaries[[#This Row],[Where do you work]],tblCountries[[Actual]:[Mapping]],2,FALSE)</f>
        <v>USA</v>
      </c>
      <c r="L31" t="s">
        <v>13</v>
      </c>
    </row>
    <row r="32" spans="2:12" ht="15" hidden="1" customHeight="1" x14ac:dyDescent="0.25">
      <c r="B32" t="s">
        <v>2035</v>
      </c>
      <c r="C32" s="1">
        <v>41054.200381944444</v>
      </c>
      <c r="D32" s="4">
        <v>2700</v>
      </c>
      <c r="E32">
        <v>32400</v>
      </c>
      <c r="F32" t="s">
        <v>22</v>
      </c>
      <c r="G32">
        <f>tblSalaries[[#This Row],[clean Salary (in local currency)]]*VLOOKUP(tblSalaries[[#This Row],[Currency]],tblXrate[],2,FALSE)</f>
        <v>41160.941823328096</v>
      </c>
      <c r="H32" t="s">
        <v>58</v>
      </c>
      <c r="I32" t="s">
        <v>52</v>
      </c>
      <c r="J32" t="s">
        <v>59</v>
      </c>
      <c r="K32" t="str">
        <f>VLOOKUP(tblSalaries[[#This Row],[Where do you work]],tblCountries[[Actual]:[Mapping]],2,FALSE)</f>
        <v>Belgium</v>
      </c>
      <c r="L32" t="s">
        <v>9</v>
      </c>
    </row>
    <row r="33" spans="2:12" ht="15" hidden="1" customHeight="1" x14ac:dyDescent="0.25">
      <c r="B33" t="s">
        <v>2036</v>
      </c>
      <c r="C33" s="1">
        <v>41054.203043981484</v>
      </c>
      <c r="D33" s="4" t="s">
        <v>60</v>
      </c>
      <c r="E33">
        <v>900000</v>
      </c>
      <c r="F33" t="s">
        <v>40</v>
      </c>
      <c r="G33">
        <f>tblSalaries[[#This Row],[clean Salary (in local currency)]]*VLOOKUP(tblSalaries[[#This Row],[Currency]],tblXrate[],2,FALSE)</f>
        <v>16027.125018698311</v>
      </c>
      <c r="H33" t="s">
        <v>61</v>
      </c>
      <c r="I33" t="s">
        <v>279</v>
      </c>
      <c r="J33" t="s">
        <v>8</v>
      </c>
      <c r="K33" t="str">
        <f>VLOOKUP(tblSalaries[[#This Row],[Where do you work]],tblCountries[[Actual]:[Mapping]],2,FALSE)</f>
        <v>India</v>
      </c>
      <c r="L33" t="s">
        <v>25</v>
      </c>
    </row>
    <row r="34" spans="2:12" ht="15" hidden="1" customHeight="1" x14ac:dyDescent="0.25">
      <c r="B34" t="s">
        <v>2037</v>
      </c>
      <c r="C34" s="1">
        <v>41054.205266203702</v>
      </c>
      <c r="D34" s="4" t="s">
        <v>62</v>
      </c>
      <c r="E34">
        <v>600000</v>
      </c>
      <c r="F34" t="s">
        <v>40</v>
      </c>
      <c r="G34">
        <f>tblSalaries[[#This Row],[clean Salary (in local currency)]]*VLOOKUP(tblSalaries[[#This Row],[Currency]],tblXrate[],2,FALSE)</f>
        <v>10684.750012465542</v>
      </c>
      <c r="H34" t="s">
        <v>63</v>
      </c>
      <c r="I34" t="s">
        <v>52</v>
      </c>
      <c r="J34" t="s">
        <v>8</v>
      </c>
      <c r="K34" t="str">
        <f>VLOOKUP(tblSalaries[[#This Row],[Where do you work]],tblCountries[[Actual]:[Mapping]],2,FALSE)</f>
        <v>India</v>
      </c>
      <c r="L34" t="s">
        <v>9</v>
      </c>
    </row>
    <row r="35" spans="2:12" ht="15" hidden="1" customHeight="1" x14ac:dyDescent="0.25">
      <c r="B35" t="s">
        <v>2038</v>
      </c>
      <c r="C35" s="1">
        <v>41054.205416666664</v>
      </c>
      <c r="D35" s="4">
        <v>41000</v>
      </c>
      <c r="E35">
        <v>41000</v>
      </c>
      <c r="F35" t="s">
        <v>6</v>
      </c>
      <c r="G35">
        <f>tblSalaries[[#This Row],[clean Salary (in local currency)]]*VLOOKUP(tblSalaries[[#This Row],[Currency]],tblXrate[],2,FALSE)</f>
        <v>41000</v>
      </c>
      <c r="H35" t="s">
        <v>64</v>
      </c>
      <c r="I35" t="s">
        <v>52</v>
      </c>
      <c r="J35" t="s">
        <v>65</v>
      </c>
      <c r="K35" t="str">
        <f>VLOOKUP(tblSalaries[[#This Row],[Where do you work]],tblCountries[[Actual]:[Mapping]],2,FALSE)</f>
        <v>Russia</v>
      </c>
      <c r="L35" t="s">
        <v>13</v>
      </c>
    </row>
    <row r="36" spans="2:12" ht="15" hidden="1" customHeight="1" x14ac:dyDescent="0.25">
      <c r="B36" t="s">
        <v>2039</v>
      </c>
      <c r="C36" s="1">
        <v>41054.206319444442</v>
      </c>
      <c r="D36" s="4" t="s">
        <v>66</v>
      </c>
      <c r="E36">
        <v>360000</v>
      </c>
      <c r="F36" t="s">
        <v>40</v>
      </c>
      <c r="G36">
        <f>tblSalaries[[#This Row],[clean Salary (in local currency)]]*VLOOKUP(tblSalaries[[#This Row],[Currency]],tblXrate[],2,FALSE)</f>
        <v>6410.8500074793246</v>
      </c>
      <c r="H36" t="s">
        <v>67</v>
      </c>
      <c r="I36" t="s">
        <v>67</v>
      </c>
      <c r="J36" t="s">
        <v>8</v>
      </c>
      <c r="K36" t="str">
        <f>VLOOKUP(tblSalaries[[#This Row],[Where do you work]],tblCountries[[Actual]:[Mapping]],2,FALSE)</f>
        <v>India</v>
      </c>
      <c r="L36" t="s">
        <v>9</v>
      </c>
    </row>
    <row r="37" spans="2:12" ht="15" hidden="1" customHeight="1" x14ac:dyDescent="0.25">
      <c r="B37" t="s">
        <v>2040</v>
      </c>
      <c r="C37" s="1">
        <v>41054.207465277781</v>
      </c>
      <c r="D37" s="4" t="s">
        <v>68</v>
      </c>
      <c r="E37">
        <v>35000</v>
      </c>
      <c r="F37" t="s">
        <v>69</v>
      </c>
      <c r="G37">
        <f>tblSalaries[[#This Row],[clean Salary (in local currency)]]*VLOOKUP(tblSalaries[[#This Row],[Currency]],tblXrate[],2,FALSE)</f>
        <v>55166.239522354947</v>
      </c>
      <c r="H37" t="s">
        <v>70</v>
      </c>
      <c r="I37" t="s">
        <v>20</v>
      </c>
      <c r="J37" t="s">
        <v>71</v>
      </c>
      <c r="K37" t="str">
        <f>VLOOKUP(tblSalaries[[#This Row],[Where do you work]],tblCountries[[Actual]:[Mapping]],2,FALSE)</f>
        <v>UK</v>
      </c>
      <c r="L37" t="s">
        <v>13</v>
      </c>
    </row>
    <row r="38" spans="2:12" ht="15" hidden="1" customHeight="1" x14ac:dyDescent="0.25">
      <c r="B38" t="s">
        <v>2041</v>
      </c>
      <c r="C38" s="1">
        <v>41054.209131944444</v>
      </c>
      <c r="D38" s="4" t="s">
        <v>74</v>
      </c>
      <c r="E38">
        <v>19200</v>
      </c>
      <c r="F38" t="s">
        <v>6</v>
      </c>
      <c r="G38">
        <f>tblSalaries[[#This Row],[clean Salary (in local currency)]]*VLOOKUP(tblSalaries[[#This Row],[Currency]],tblXrate[],2,FALSE)</f>
        <v>19200</v>
      </c>
      <c r="H38" t="s">
        <v>20</v>
      </c>
      <c r="I38" t="s">
        <v>20</v>
      </c>
      <c r="J38" t="s">
        <v>75</v>
      </c>
      <c r="K38" t="str">
        <f>VLOOKUP(tblSalaries[[#This Row],[Where do you work]],tblCountries[[Actual]:[Mapping]],2,FALSE)</f>
        <v>Poland</v>
      </c>
      <c r="L38" t="s">
        <v>18</v>
      </c>
    </row>
    <row r="39" spans="2:12" ht="15" hidden="1" customHeight="1" x14ac:dyDescent="0.25">
      <c r="B39" t="s">
        <v>2042</v>
      </c>
      <c r="C39" s="1">
        <v>41054.21125</v>
      </c>
      <c r="D39" s="4">
        <v>500000</v>
      </c>
      <c r="E39">
        <v>500000</v>
      </c>
      <c r="F39" t="s">
        <v>40</v>
      </c>
      <c r="G39">
        <f>tblSalaries[[#This Row],[clean Salary (in local currency)]]*VLOOKUP(tblSalaries[[#This Row],[Currency]],tblXrate[],2,FALSE)</f>
        <v>8903.9583437212841</v>
      </c>
      <c r="H39" t="s">
        <v>76</v>
      </c>
      <c r="I39" t="s">
        <v>356</v>
      </c>
      <c r="J39" t="s">
        <v>8</v>
      </c>
      <c r="K39" t="str">
        <f>VLOOKUP(tblSalaries[[#This Row],[Where do you work]],tblCountries[[Actual]:[Mapping]],2,FALSE)</f>
        <v>India</v>
      </c>
      <c r="L39" t="s">
        <v>13</v>
      </c>
    </row>
    <row r="40" spans="2:12" ht="15" hidden="1" customHeight="1" x14ac:dyDescent="0.25">
      <c r="B40" t="s">
        <v>2043</v>
      </c>
      <c r="C40" s="1">
        <v>41054.213553240741</v>
      </c>
      <c r="D40" s="4">
        <v>150000</v>
      </c>
      <c r="E40">
        <v>150000</v>
      </c>
      <c r="F40" t="s">
        <v>6</v>
      </c>
      <c r="G40">
        <f>tblSalaries[[#This Row],[clean Salary (in local currency)]]*VLOOKUP(tblSalaries[[#This Row],[Currency]],tblXrate[],2,FALSE)</f>
        <v>150000</v>
      </c>
      <c r="H40" t="s">
        <v>77</v>
      </c>
      <c r="I40" t="s">
        <v>52</v>
      </c>
      <c r="J40" t="s">
        <v>15</v>
      </c>
      <c r="K40" t="str">
        <f>VLOOKUP(tblSalaries[[#This Row],[Where do you work]],tblCountries[[Actual]:[Mapping]],2,FALSE)</f>
        <v>USA</v>
      </c>
      <c r="L40" t="s">
        <v>18</v>
      </c>
    </row>
    <row r="41" spans="2:12" ht="15" hidden="1" customHeight="1" x14ac:dyDescent="0.25">
      <c r="B41" t="s">
        <v>2044</v>
      </c>
      <c r="C41" s="1">
        <v>41054.215613425928</v>
      </c>
      <c r="D41" s="4">
        <v>69000</v>
      </c>
      <c r="E41">
        <v>69000</v>
      </c>
      <c r="F41" t="s">
        <v>6</v>
      </c>
      <c r="G41">
        <f>tblSalaries[[#This Row],[clean Salary (in local currency)]]*VLOOKUP(tblSalaries[[#This Row],[Currency]],tblXrate[],2,FALSE)</f>
        <v>69000</v>
      </c>
      <c r="H41" t="s">
        <v>78</v>
      </c>
      <c r="I41" t="s">
        <v>279</v>
      </c>
      <c r="J41" t="s">
        <v>15</v>
      </c>
      <c r="K41" t="str">
        <f>VLOOKUP(tblSalaries[[#This Row],[Where do you work]],tblCountries[[Actual]:[Mapping]],2,FALSE)</f>
        <v>USA</v>
      </c>
      <c r="L41" t="s">
        <v>9</v>
      </c>
    </row>
    <row r="42" spans="2:12" ht="15" hidden="1" customHeight="1" x14ac:dyDescent="0.25">
      <c r="B42" t="s">
        <v>2045</v>
      </c>
      <c r="C42" s="1">
        <v>41054.216400462959</v>
      </c>
      <c r="D42" s="4">
        <v>30000</v>
      </c>
      <c r="E42">
        <v>30000</v>
      </c>
      <c r="F42" t="s">
        <v>6</v>
      </c>
      <c r="G42">
        <f>tblSalaries[[#This Row],[clean Salary (in local currency)]]*VLOOKUP(tblSalaries[[#This Row],[Currency]],tblXrate[],2,FALSE)</f>
        <v>30000</v>
      </c>
      <c r="H42" t="s">
        <v>79</v>
      </c>
      <c r="I42" t="s">
        <v>356</v>
      </c>
      <c r="J42" t="s">
        <v>15</v>
      </c>
      <c r="K42" t="str">
        <f>VLOOKUP(tblSalaries[[#This Row],[Where do you work]],tblCountries[[Actual]:[Mapping]],2,FALSE)</f>
        <v>USA</v>
      </c>
      <c r="L42" t="s">
        <v>18</v>
      </c>
    </row>
    <row r="43" spans="2:12" ht="15" hidden="1" customHeight="1" x14ac:dyDescent="0.25">
      <c r="B43" t="s">
        <v>2046</v>
      </c>
      <c r="C43" s="1">
        <v>41054.217939814815</v>
      </c>
      <c r="D43" s="4" t="s">
        <v>80</v>
      </c>
      <c r="E43">
        <v>400000</v>
      </c>
      <c r="F43" t="s">
        <v>40</v>
      </c>
      <c r="G43">
        <f>tblSalaries[[#This Row],[clean Salary (in local currency)]]*VLOOKUP(tblSalaries[[#This Row],[Currency]],tblXrate[],2,FALSE)</f>
        <v>7123.1666749770275</v>
      </c>
      <c r="H43" t="s">
        <v>81</v>
      </c>
      <c r="I43" t="s">
        <v>52</v>
      </c>
      <c r="J43" t="s">
        <v>8</v>
      </c>
      <c r="K43" t="str">
        <f>VLOOKUP(tblSalaries[[#This Row],[Where do you work]],tblCountries[[Actual]:[Mapping]],2,FALSE)</f>
        <v>India</v>
      </c>
      <c r="L43" t="s">
        <v>9</v>
      </c>
    </row>
    <row r="44" spans="2:12" ht="15" hidden="1" customHeight="1" x14ac:dyDescent="0.25">
      <c r="B44" t="s">
        <v>2047</v>
      </c>
      <c r="C44" s="1">
        <v>41054.221388888887</v>
      </c>
      <c r="D44" s="4">
        <v>70000</v>
      </c>
      <c r="E44">
        <v>70000</v>
      </c>
      <c r="F44" t="s">
        <v>82</v>
      </c>
      <c r="G44">
        <f>tblSalaries[[#This Row],[clean Salary (in local currency)]]*VLOOKUP(tblSalaries[[#This Row],[Currency]],tblXrate[],2,FALSE)</f>
        <v>71393.675948184507</v>
      </c>
      <c r="H44" t="s">
        <v>83</v>
      </c>
      <c r="I44" t="s">
        <v>356</v>
      </c>
      <c r="J44" t="s">
        <v>84</v>
      </c>
      <c r="K44" t="str">
        <f>VLOOKUP(tblSalaries[[#This Row],[Where do you work]],tblCountries[[Actual]:[Mapping]],2,FALSE)</f>
        <v>Australia</v>
      </c>
      <c r="L44" t="s">
        <v>18</v>
      </c>
    </row>
    <row r="45" spans="2:12" ht="15" hidden="1" customHeight="1" x14ac:dyDescent="0.25">
      <c r="B45" t="s">
        <v>2048</v>
      </c>
      <c r="C45" s="1">
        <v>41054.222337962965</v>
      </c>
      <c r="D45" s="4">
        <v>14500</v>
      </c>
      <c r="E45">
        <v>14500</v>
      </c>
      <c r="F45" t="s">
        <v>6</v>
      </c>
      <c r="G45">
        <f>tblSalaries[[#This Row],[clean Salary (in local currency)]]*VLOOKUP(tblSalaries[[#This Row],[Currency]],tblXrate[],2,FALSE)</f>
        <v>14500</v>
      </c>
      <c r="H45" t="s">
        <v>85</v>
      </c>
      <c r="I45" t="s">
        <v>20</v>
      </c>
      <c r="J45" t="s">
        <v>8</v>
      </c>
      <c r="K45" t="str">
        <f>VLOOKUP(tblSalaries[[#This Row],[Where do you work]],tblCountries[[Actual]:[Mapping]],2,FALSE)</f>
        <v>India</v>
      </c>
      <c r="L45" t="s">
        <v>9</v>
      </c>
    </row>
    <row r="46" spans="2:12" ht="15" hidden="1" customHeight="1" x14ac:dyDescent="0.25">
      <c r="B46" t="s">
        <v>2049</v>
      </c>
      <c r="C46" s="1">
        <v>41054.229618055557</v>
      </c>
      <c r="D46" s="4">
        <v>70000</v>
      </c>
      <c r="E46">
        <v>70000</v>
      </c>
      <c r="F46" t="s">
        <v>86</v>
      </c>
      <c r="G46">
        <f>tblSalaries[[#This Row],[clean Salary (in local currency)]]*VLOOKUP(tblSalaries[[#This Row],[Currency]],tblXrate[],2,FALSE)</f>
        <v>68835.306612122877</v>
      </c>
      <c r="H46" t="s">
        <v>87</v>
      </c>
      <c r="I46" t="s">
        <v>279</v>
      </c>
      <c r="J46" t="s">
        <v>88</v>
      </c>
      <c r="K46" t="str">
        <f>VLOOKUP(tblSalaries[[#This Row],[Where do you work]],tblCountries[[Actual]:[Mapping]],2,FALSE)</f>
        <v>Canada</v>
      </c>
      <c r="L46" t="s">
        <v>18</v>
      </c>
    </row>
    <row r="47" spans="2:12" ht="15" hidden="1" customHeight="1" x14ac:dyDescent="0.25">
      <c r="B47" t="s">
        <v>2050</v>
      </c>
      <c r="C47" s="1">
        <v>41054.23296296296</v>
      </c>
      <c r="D47" s="4">
        <v>58000</v>
      </c>
      <c r="E47">
        <v>58000</v>
      </c>
      <c r="F47" t="s">
        <v>6</v>
      </c>
      <c r="G47">
        <f>tblSalaries[[#This Row],[clean Salary (in local currency)]]*VLOOKUP(tblSalaries[[#This Row],[Currency]],tblXrate[],2,FALSE)</f>
        <v>58000</v>
      </c>
      <c r="H47" t="s">
        <v>89</v>
      </c>
      <c r="I47" t="s">
        <v>310</v>
      </c>
      <c r="J47" t="s">
        <v>15</v>
      </c>
      <c r="K47" t="str">
        <f>VLOOKUP(tblSalaries[[#This Row],[Where do you work]],tblCountries[[Actual]:[Mapping]],2,FALSE)</f>
        <v>USA</v>
      </c>
      <c r="L47" t="s">
        <v>9</v>
      </c>
    </row>
    <row r="48" spans="2:12" ht="15" hidden="1" customHeight="1" x14ac:dyDescent="0.25">
      <c r="B48" t="s">
        <v>2051</v>
      </c>
      <c r="C48" s="1">
        <v>41054.239594907405</v>
      </c>
      <c r="D48" s="4">
        <v>90000</v>
      </c>
      <c r="E48">
        <v>90000</v>
      </c>
      <c r="F48" t="s">
        <v>6</v>
      </c>
      <c r="G48">
        <f>tblSalaries[[#This Row],[clean Salary (in local currency)]]*VLOOKUP(tblSalaries[[#This Row],[Currency]],tblXrate[],2,FALSE)</f>
        <v>90000</v>
      </c>
      <c r="H48" t="s">
        <v>90</v>
      </c>
      <c r="I48" t="s">
        <v>4000</v>
      </c>
      <c r="J48" t="s">
        <v>15</v>
      </c>
      <c r="K48" t="str">
        <f>VLOOKUP(tblSalaries[[#This Row],[Where do you work]],tblCountries[[Actual]:[Mapping]],2,FALSE)</f>
        <v>USA</v>
      </c>
      <c r="L48" t="s">
        <v>25</v>
      </c>
    </row>
    <row r="49" spans="2:12" ht="15" hidden="1" customHeight="1" x14ac:dyDescent="0.25">
      <c r="B49" t="s">
        <v>2052</v>
      </c>
      <c r="C49" s="1">
        <v>41054.24082175926</v>
      </c>
      <c r="D49" s="4">
        <v>800000</v>
      </c>
      <c r="E49">
        <v>800000</v>
      </c>
      <c r="F49" t="s">
        <v>40</v>
      </c>
      <c r="G49">
        <f>tblSalaries[[#This Row],[clean Salary (in local currency)]]*VLOOKUP(tblSalaries[[#This Row],[Currency]],tblXrate[],2,FALSE)</f>
        <v>14246.333349954055</v>
      </c>
      <c r="H49" t="s">
        <v>91</v>
      </c>
      <c r="I49" t="s">
        <v>52</v>
      </c>
      <c r="J49" t="s">
        <v>8</v>
      </c>
      <c r="K49" t="str">
        <f>VLOOKUP(tblSalaries[[#This Row],[Where do you work]],tblCountries[[Actual]:[Mapping]],2,FALSE)</f>
        <v>India</v>
      </c>
      <c r="L49" t="s">
        <v>18</v>
      </c>
    </row>
    <row r="50" spans="2:12" ht="15" hidden="1" customHeight="1" x14ac:dyDescent="0.25">
      <c r="B50" t="s">
        <v>2053</v>
      </c>
      <c r="C50" s="1">
        <v>41054.241087962961</v>
      </c>
      <c r="D50" s="4">
        <v>32000</v>
      </c>
      <c r="E50">
        <v>32000</v>
      </c>
      <c r="F50" t="s">
        <v>69</v>
      </c>
      <c r="G50">
        <f>tblSalaries[[#This Row],[clean Salary (in local currency)]]*VLOOKUP(tblSalaries[[#This Row],[Currency]],tblXrate[],2,FALSE)</f>
        <v>50437.70470615309</v>
      </c>
      <c r="H50" t="s">
        <v>92</v>
      </c>
      <c r="I50" t="s">
        <v>20</v>
      </c>
      <c r="J50" t="s">
        <v>71</v>
      </c>
      <c r="K50" t="str">
        <f>VLOOKUP(tblSalaries[[#This Row],[Where do you work]],tblCountries[[Actual]:[Mapping]],2,FALSE)</f>
        <v>UK</v>
      </c>
      <c r="L50" t="s">
        <v>9</v>
      </c>
    </row>
    <row r="51" spans="2:12" ht="15" hidden="1" customHeight="1" x14ac:dyDescent="0.25">
      <c r="B51" t="s">
        <v>2054</v>
      </c>
      <c r="C51" s="1">
        <v>41054.241574074076</v>
      </c>
      <c r="D51" s="4">
        <v>1000</v>
      </c>
      <c r="E51">
        <v>12000</v>
      </c>
      <c r="F51" t="s">
        <v>6</v>
      </c>
      <c r="G51">
        <f>tblSalaries[[#This Row],[clean Salary (in local currency)]]*VLOOKUP(tblSalaries[[#This Row],[Currency]],tblXrate[],2,FALSE)</f>
        <v>12000</v>
      </c>
      <c r="H51" t="s">
        <v>93</v>
      </c>
      <c r="I51" t="s">
        <v>356</v>
      </c>
      <c r="J51" t="s">
        <v>15</v>
      </c>
      <c r="K51" t="str">
        <f>VLOOKUP(tblSalaries[[#This Row],[Where do you work]],tblCountries[[Actual]:[Mapping]],2,FALSE)</f>
        <v>USA</v>
      </c>
      <c r="L51" t="s">
        <v>25</v>
      </c>
    </row>
    <row r="52" spans="2:12" ht="15" hidden="1" customHeight="1" x14ac:dyDescent="0.25">
      <c r="B52" t="s">
        <v>2055</v>
      </c>
      <c r="C52" s="1">
        <v>41054.253263888888</v>
      </c>
      <c r="D52" s="4" t="s">
        <v>94</v>
      </c>
      <c r="E52">
        <v>45000</v>
      </c>
      <c r="F52" t="s">
        <v>22</v>
      </c>
      <c r="G52">
        <f>tblSalaries[[#This Row],[clean Salary (in local currency)]]*VLOOKUP(tblSalaries[[#This Row],[Currency]],tblXrate[],2,FALSE)</f>
        <v>57167.974754622352</v>
      </c>
      <c r="H52" t="s">
        <v>95</v>
      </c>
      <c r="I52" t="s">
        <v>52</v>
      </c>
      <c r="J52" t="s">
        <v>96</v>
      </c>
      <c r="K52" t="str">
        <f>VLOOKUP(tblSalaries[[#This Row],[Where do you work]],tblCountries[[Actual]:[Mapping]],2,FALSE)</f>
        <v>Netherlands</v>
      </c>
      <c r="L52" t="s">
        <v>9</v>
      </c>
    </row>
    <row r="53" spans="2:12" ht="15" hidden="1" customHeight="1" x14ac:dyDescent="0.25">
      <c r="B53" t="s">
        <v>2056</v>
      </c>
      <c r="C53" s="1">
        <v>41054.253437500003</v>
      </c>
      <c r="D53" s="4" t="s">
        <v>97</v>
      </c>
      <c r="E53">
        <v>100000</v>
      </c>
      <c r="F53" t="s">
        <v>6</v>
      </c>
      <c r="G53">
        <f>tblSalaries[[#This Row],[clean Salary (in local currency)]]*VLOOKUP(tblSalaries[[#This Row],[Currency]],tblXrate[],2,FALSE)</f>
        <v>100000</v>
      </c>
      <c r="H53" t="s">
        <v>98</v>
      </c>
      <c r="I53" t="s">
        <v>20</v>
      </c>
      <c r="J53" t="s">
        <v>24</v>
      </c>
      <c r="K53" t="str">
        <f>VLOOKUP(tblSalaries[[#This Row],[Where do you work]],tblCountries[[Actual]:[Mapping]],2,FALSE)</f>
        <v>Germany</v>
      </c>
      <c r="L53" t="s">
        <v>13</v>
      </c>
    </row>
    <row r="54" spans="2:12" ht="15" hidden="1" customHeight="1" x14ac:dyDescent="0.25">
      <c r="B54" t="s">
        <v>2057</v>
      </c>
      <c r="C54" s="1">
        <v>41054.253668981481</v>
      </c>
      <c r="D54" s="4">
        <v>57000</v>
      </c>
      <c r="E54">
        <v>57000</v>
      </c>
      <c r="F54" t="s">
        <v>6</v>
      </c>
      <c r="G54">
        <f>tblSalaries[[#This Row],[clean Salary (in local currency)]]*VLOOKUP(tblSalaries[[#This Row],[Currency]],tblXrate[],2,FALSE)</f>
        <v>57000</v>
      </c>
      <c r="H54" t="s">
        <v>99</v>
      </c>
      <c r="I54" t="s">
        <v>310</v>
      </c>
      <c r="J54" t="s">
        <v>15</v>
      </c>
      <c r="K54" t="str">
        <f>VLOOKUP(tblSalaries[[#This Row],[Where do you work]],tblCountries[[Actual]:[Mapping]],2,FALSE)</f>
        <v>USA</v>
      </c>
      <c r="L54" t="s">
        <v>18</v>
      </c>
    </row>
    <row r="55" spans="2:12" ht="15" hidden="1" customHeight="1" x14ac:dyDescent="0.25">
      <c r="B55" t="s">
        <v>2058</v>
      </c>
      <c r="C55" s="1">
        <v>41054.25503472222</v>
      </c>
      <c r="D55" s="4">
        <v>40000</v>
      </c>
      <c r="E55">
        <v>40000</v>
      </c>
      <c r="F55" t="s">
        <v>69</v>
      </c>
      <c r="G55">
        <f>tblSalaries[[#This Row],[clean Salary (in local currency)]]*VLOOKUP(tblSalaries[[#This Row],[Currency]],tblXrate[],2,FALSE)</f>
        <v>63047.130882691366</v>
      </c>
      <c r="H55" t="s">
        <v>89</v>
      </c>
      <c r="I55" t="s">
        <v>310</v>
      </c>
      <c r="J55" t="s">
        <v>71</v>
      </c>
      <c r="K55" t="str">
        <f>VLOOKUP(tblSalaries[[#This Row],[Where do you work]],tblCountries[[Actual]:[Mapping]],2,FALSE)</f>
        <v>UK</v>
      </c>
      <c r="L55" t="s">
        <v>9</v>
      </c>
    </row>
    <row r="56" spans="2:12" ht="15" hidden="1" customHeight="1" x14ac:dyDescent="0.25">
      <c r="B56" t="s">
        <v>2059</v>
      </c>
      <c r="C56" s="1">
        <v>41054.25675925926</v>
      </c>
      <c r="D56" s="4" t="s">
        <v>100</v>
      </c>
      <c r="E56">
        <v>24000</v>
      </c>
      <c r="F56" t="s">
        <v>22</v>
      </c>
      <c r="G56">
        <f>tblSalaries[[#This Row],[clean Salary (in local currency)]]*VLOOKUP(tblSalaries[[#This Row],[Currency]],tblXrate[],2,FALSE)</f>
        <v>30489.586535798586</v>
      </c>
      <c r="H56" t="s">
        <v>101</v>
      </c>
      <c r="I56" t="s">
        <v>52</v>
      </c>
      <c r="J56" t="s">
        <v>24</v>
      </c>
      <c r="K56" t="str">
        <f>VLOOKUP(tblSalaries[[#This Row],[Where do you work]],tblCountries[[Actual]:[Mapping]],2,FALSE)</f>
        <v>Germany</v>
      </c>
      <c r="L56" t="s">
        <v>13</v>
      </c>
    </row>
    <row r="57" spans="2:12" ht="15" hidden="1" customHeight="1" x14ac:dyDescent="0.25">
      <c r="B57" t="s">
        <v>2060</v>
      </c>
      <c r="C57" s="1">
        <v>41054.257152777776</v>
      </c>
      <c r="D57" s="4">
        <v>4320</v>
      </c>
      <c r="E57">
        <v>4320</v>
      </c>
      <c r="F57" t="s">
        <v>6</v>
      </c>
      <c r="G57">
        <f>tblSalaries[[#This Row],[clean Salary (in local currency)]]*VLOOKUP(tblSalaries[[#This Row],[Currency]],tblXrate[],2,FALSE)</f>
        <v>4320</v>
      </c>
      <c r="H57" t="s">
        <v>102</v>
      </c>
      <c r="I57" t="s">
        <v>310</v>
      </c>
      <c r="J57" t="s">
        <v>8</v>
      </c>
      <c r="K57" t="str">
        <f>VLOOKUP(tblSalaries[[#This Row],[Where do you work]],tblCountries[[Actual]:[Mapping]],2,FALSE)</f>
        <v>India</v>
      </c>
      <c r="L57" t="s">
        <v>18</v>
      </c>
    </row>
    <row r="58" spans="2:12" ht="15" hidden="1" customHeight="1" x14ac:dyDescent="0.25">
      <c r="B58" t="s">
        <v>2061</v>
      </c>
      <c r="C58" s="1">
        <v>41054.26090277778</v>
      </c>
      <c r="D58" s="4">
        <v>62000</v>
      </c>
      <c r="E58">
        <v>62000</v>
      </c>
      <c r="F58" t="s">
        <v>6</v>
      </c>
      <c r="G58">
        <f>tblSalaries[[#This Row],[clean Salary (in local currency)]]*VLOOKUP(tblSalaries[[#This Row],[Currency]],tblXrate[],2,FALSE)</f>
        <v>62000</v>
      </c>
      <c r="H58" t="s">
        <v>20</v>
      </c>
      <c r="I58" t="s">
        <v>20</v>
      </c>
      <c r="J58" t="s">
        <v>15</v>
      </c>
      <c r="K58" t="str">
        <f>VLOOKUP(tblSalaries[[#This Row],[Where do you work]],tblCountries[[Actual]:[Mapping]],2,FALSE)</f>
        <v>USA</v>
      </c>
      <c r="L58" t="s">
        <v>9</v>
      </c>
    </row>
    <row r="59" spans="2:12" ht="15" hidden="1" customHeight="1" x14ac:dyDescent="0.25">
      <c r="B59" t="s">
        <v>2062</v>
      </c>
      <c r="C59" s="1">
        <v>41054.268564814818</v>
      </c>
      <c r="D59" s="4">
        <v>7500</v>
      </c>
      <c r="E59">
        <v>7500</v>
      </c>
      <c r="F59" t="s">
        <v>6</v>
      </c>
      <c r="G59">
        <f>tblSalaries[[#This Row],[clean Salary (in local currency)]]*VLOOKUP(tblSalaries[[#This Row],[Currency]],tblXrate[],2,FALSE)</f>
        <v>7500</v>
      </c>
      <c r="H59" t="s">
        <v>20</v>
      </c>
      <c r="I59" t="s">
        <v>20</v>
      </c>
      <c r="J59" t="s">
        <v>8</v>
      </c>
      <c r="K59" t="str">
        <f>VLOOKUP(tblSalaries[[#This Row],[Where do you work]],tblCountries[[Actual]:[Mapping]],2,FALSE)</f>
        <v>India</v>
      </c>
      <c r="L59" t="s">
        <v>9</v>
      </c>
    </row>
    <row r="60" spans="2:12" ht="15" hidden="1" customHeight="1" x14ac:dyDescent="0.25">
      <c r="B60" t="s">
        <v>2063</v>
      </c>
      <c r="C60" s="1">
        <v>41054.269085648149</v>
      </c>
      <c r="D60" s="4" t="s">
        <v>103</v>
      </c>
      <c r="E60">
        <v>18000</v>
      </c>
      <c r="F60" t="s">
        <v>69</v>
      </c>
      <c r="G60">
        <f>tblSalaries[[#This Row],[clean Salary (in local currency)]]*VLOOKUP(tblSalaries[[#This Row],[Currency]],tblXrate[],2,FALSE)</f>
        <v>28371.208897211112</v>
      </c>
      <c r="H60" t="s">
        <v>104</v>
      </c>
      <c r="I60" t="s">
        <v>52</v>
      </c>
      <c r="J60" t="s">
        <v>71</v>
      </c>
      <c r="K60" t="str">
        <f>VLOOKUP(tblSalaries[[#This Row],[Where do you work]],tblCountries[[Actual]:[Mapping]],2,FALSE)</f>
        <v>UK</v>
      </c>
      <c r="L60" t="s">
        <v>25</v>
      </c>
    </row>
    <row r="61" spans="2:12" ht="15" hidden="1" customHeight="1" x14ac:dyDescent="0.25">
      <c r="B61" t="s">
        <v>2064</v>
      </c>
      <c r="C61" s="1">
        <v>41054.284317129626</v>
      </c>
      <c r="D61" s="4">
        <v>49000</v>
      </c>
      <c r="E61">
        <v>49000</v>
      </c>
      <c r="F61" t="s">
        <v>22</v>
      </c>
      <c r="G61">
        <f>tblSalaries[[#This Row],[clean Salary (in local currency)]]*VLOOKUP(tblSalaries[[#This Row],[Currency]],tblXrate[],2,FALSE)</f>
        <v>62249.572510588783</v>
      </c>
      <c r="H61" t="s">
        <v>105</v>
      </c>
      <c r="I61" t="s">
        <v>52</v>
      </c>
      <c r="J61" t="s">
        <v>106</v>
      </c>
      <c r="K61" t="str">
        <f>VLOOKUP(tblSalaries[[#This Row],[Where do you work]],tblCountries[[Actual]:[Mapping]],2,FALSE)</f>
        <v>France</v>
      </c>
      <c r="L61" t="s">
        <v>18</v>
      </c>
    </row>
    <row r="62" spans="2:12" ht="15" hidden="1" customHeight="1" x14ac:dyDescent="0.25">
      <c r="B62" t="s">
        <v>2065</v>
      </c>
      <c r="C62" s="1">
        <v>41054.290185185186</v>
      </c>
      <c r="D62" s="4">
        <v>38000</v>
      </c>
      <c r="E62">
        <v>38000</v>
      </c>
      <c r="F62" t="s">
        <v>6</v>
      </c>
      <c r="G62">
        <f>tblSalaries[[#This Row],[clean Salary (in local currency)]]*VLOOKUP(tblSalaries[[#This Row],[Currency]],tblXrate[],2,FALSE)</f>
        <v>38000</v>
      </c>
      <c r="H62" t="s">
        <v>72</v>
      </c>
      <c r="I62" t="s">
        <v>20</v>
      </c>
      <c r="J62" t="s">
        <v>15</v>
      </c>
      <c r="K62" t="str">
        <f>VLOOKUP(tblSalaries[[#This Row],[Where do you work]],tblCountries[[Actual]:[Mapping]],2,FALSE)</f>
        <v>USA</v>
      </c>
      <c r="L62" t="s">
        <v>9</v>
      </c>
    </row>
    <row r="63" spans="2:12" ht="15" hidden="1" customHeight="1" x14ac:dyDescent="0.25">
      <c r="B63" t="s">
        <v>2066</v>
      </c>
      <c r="C63" s="1">
        <v>41054.292268518519</v>
      </c>
      <c r="D63" s="4">
        <v>41000</v>
      </c>
      <c r="E63">
        <v>41000</v>
      </c>
      <c r="F63" t="s">
        <v>6</v>
      </c>
      <c r="G63">
        <f>tblSalaries[[#This Row],[clean Salary (in local currency)]]*VLOOKUP(tblSalaries[[#This Row],[Currency]],tblXrate[],2,FALSE)</f>
        <v>41000</v>
      </c>
      <c r="H63" t="s">
        <v>67</v>
      </c>
      <c r="I63" t="s">
        <v>67</v>
      </c>
      <c r="J63" t="s">
        <v>15</v>
      </c>
      <c r="K63" t="str">
        <f>VLOOKUP(tblSalaries[[#This Row],[Where do you work]],tblCountries[[Actual]:[Mapping]],2,FALSE)</f>
        <v>USA</v>
      </c>
      <c r="L63" t="s">
        <v>9</v>
      </c>
    </row>
    <row r="64" spans="2:12" ht="15" hidden="1" customHeight="1" x14ac:dyDescent="0.25">
      <c r="B64" t="s">
        <v>2067</v>
      </c>
      <c r="C64" s="1">
        <v>41054.299409722225</v>
      </c>
      <c r="D64" s="4">
        <v>68000</v>
      </c>
      <c r="E64">
        <v>68000</v>
      </c>
      <c r="F64" t="s">
        <v>6</v>
      </c>
      <c r="G64">
        <f>tblSalaries[[#This Row],[clean Salary (in local currency)]]*VLOOKUP(tblSalaries[[#This Row],[Currency]],tblXrate[],2,FALSE)</f>
        <v>68000</v>
      </c>
      <c r="H64" t="s">
        <v>107</v>
      </c>
      <c r="I64" t="s">
        <v>20</v>
      </c>
      <c r="J64" t="s">
        <v>15</v>
      </c>
      <c r="K64" t="str">
        <f>VLOOKUP(tblSalaries[[#This Row],[Where do you work]],tblCountries[[Actual]:[Mapping]],2,FALSE)</f>
        <v>USA</v>
      </c>
      <c r="L64" t="s">
        <v>13</v>
      </c>
    </row>
    <row r="65" spans="2:12" ht="15" hidden="1" customHeight="1" x14ac:dyDescent="0.25">
      <c r="B65" t="s">
        <v>2068</v>
      </c>
      <c r="C65" s="1">
        <v>41054.301053240742</v>
      </c>
      <c r="D65" s="4">
        <v>56000</v>
      </c>
      <c r="E65">
        <v>56000</v>
      </c>
      <c r="F65" t="s">
        <v>86</v>
      </c>
      <c r="G65">
        <f>tblSalaries[[#This Row],[clean Salary (in local currency)]]*VLOOKUP(tblSalaries[[#This Row],[Currency]],tblXrate[],2,FALSE)</f>
        <v>55068.245289698301</v>
      </c>
      <c r="H65" t="s">
        <v>108</v>
      </c>
      <c r="I65" t="s">
        <v>20</v>
      </c>
      <c r="J65" t="s">
        <v>109</v>
      </c>
      <c r="K65" t="str">
        <f>VLOOKUP(tblSalaries[[#This Row],[Where do you work]],tblCountries[[Actual]:[Mapping]],2,FALSE)</f>
        <v>Canada</v>
      </c>
      <c r="L65" t="s">
        <v>13</v>
      </c>
    </row>
    <row r="66" spans="2:12" ht="15" hidden="1" customHeight="1" x14ac:dyDescent="0.25">
      <c r="B66" t="s">
        <v>2069</v>
      </c>
      <c r="C66" s="1">
        <v>41054.302222222221</v>
      </c>
      <c r="D66" s="4">
        <v>61000</v>
      </c>
      <c r="E66">
        <v>61000</v>
      </c>
      <c r="F66" t="s">
        <v>6</v>
      </c>
      <c r="G66">
        <f>tblSalaries[[#This Row],[clean Salary (in local currency)]]*VLOOKUP(tblSalaries[[#This Row],[Currency]],tblXrate[],2,FALSE)</f>
        <v>61000</v>
      </c>
      <c r="H66" t="s">
        <v>110</v>
      </c>
      <c r="I66" t="s">
        <v>52</v>
      </c>
      <c r="J66" t="s">
        <v>111</v>
      </c>
      <c r="K66" t="str">
        <f>VLOOKUP(tblSalaries[[#This Row],[Where do you work]],tblCountries[[Actual]:[Mapping]],2,FALSE)</f>
        <v>Brasil</v>
      </c>
      <c r="L66" t="s">
        <v>13</v>
      </c>
    </row>
    <row r="67" spans="2:12" ht="15" hidden="1" customHeight="1" x14ac:dyDescent="0.25">
      <c r="B67" t="s">
        <v>2070</v>
      </c>
      <c r="C67" s="1">
        <v>41054.304780092592</v>
      </c>
      <c r="D67" s="4">
        <v>43000</v>
      </c>
      <c r="E67">
        <v>43000</v>
      </c>
      <c r="F67" t="s">
        <v>22</v>
      </c>
      <c r="G67">
        <f>tblSalaries[[#This Row],[clean Salary (in local currency)]]*VLOOKUP(tblSalaries[[#This Row],[Currency]],tblXrate[],2,FALSE)</f>
        <v>54627.175876639136</v>
      </c>
      <c r="H67" t="s">
        <v>112</v>
      </c>
      <c r="I67" t="s">
        <v>356</v>
      </c>
      <c r="J67" t="s">
        <v>113</v>
      </c>
      <c r="K67" t="str">
        <f>VLOOKUP(tblSalaries[[#This Row],[Where do you work]],tblCountries[[Actual]:[Mapping]],2,FALSE)</f>
        <v>France</v>
      </c>
      <c r="L67" t="s">
        <v>9</v>
      </c>
    </row>
    <row r="68" spans="2:12" ht="15" hidden="1" customHeight="1" x14ac:dyDescent="0.25">
      <c r="B68" t="s">
        <v>2071</v>
      </c>
      <c r="C68" s="1">
        <v>41054.305648148147</v>
      </c>
      <c r="D68" s="4">
        <v>85000</v>
      </c>
      <c r="E68">
        <v>85000</v>
      </c>
      <c r="F68" t="s">
        <v>6</v>
      </c>
      <c r="G68">
        <f>tblSalaries[[#This Row],[clean Salary (in local currency)]]*VLOOKUP(tblSalaries[[#This Row],[Currency]],tblXrate[],2,FALSE)</f>
        <v>85000</v>
      </c>
      <c r="H68" t="s">
        <v>52</v>
      </c>
      <c r="I68" t="s">
        <v>52</v>
      </c>
      <c r="J68" t="s">
        <v>15</v>
      </c>
      <c r="K68" t="str">
        <f>VLOOKUP(tblSalaries[[#This Row],[Where do you work]],tblCountries[[Actual]:[Mapping]],2,FALSE)</f>
        <v>USA</v>
      </c>
      <c r="L68" t="s">
        <v>9</v>
      </c>
    </row>
    <row r="69" spans="2:12" ht="15" hidden="1" customHeight="1" x14ac:dyDescent="0.25">
      <c r="B69" t="s">
        <v>2072</v>
      </c>
      <c r="C69" s="1">
        <v>41054.306458333333</v>
      </c>
      <c r="D69" s="4" t="s">
        <v>114</v>
      </c>
      <c r="E69">
        <v>38000</v>
      </c>
      <c r="F69" t="s">
        <v>22</v>
      </c>
      <c r="G69">
        <f>tblSalaries[[#This Row],[clean Salary (in local currency)]]*VLOOKUP(tblSalaries[[#This Row],[Currency]],tblXrate[],2,FALSE)</f>
        <v>48275.178681681093</v>
      </c>
      <c r="H69" t="s">
        <v>115</v>
      </c>
      <c r="I69" t="s">
        <v>20</v>
      </c>
      <c r="J69" t="s">
        <v>96</v>
      </c>
      <c r="K69" t="str">
        <f>VLOOKUP(tblSalaries[[#This Row],[Where do you work]],tblCountries[[Actual]:[Mapping]],2,FALSE)</f>
        <v>Netherlands</v>
      </c>
      <c r="L69" t="s">
        <v>25</v>
      </c>
    </row>
    <row r="70" spans="2:12" ht="15" hidden="1" customHeight="1" x14ac:dyDescent="0.25">
      <c r="B70" t="s">
        <v>2073</v>
      </c>
      <c r="C70" s="1">
        <v>41054.309166666666</v>
      </c>
      <c r="D70" s="4">
        <v>85000</v>
      </c>
      <c r="E70">
        <v>85000</v>
      </c>
      <c r="F70" t="s">
        <v>82</v>
      </c>
      <c r="G70">
        <f>tblSalaries[[#This Row],[clean Salary (in local currency)]]*VLOOKUP(tblSalaries[[#This Row],[Currency]],tblXrate[],2,FALSE)</f>
        <v>86692.320794224041</v>
      </c>
      <c r="H70" t="s">
        <v>116</v>
      </c>
      <c r="I70" t="s">
        <v>4001</v>
      </c>
      <c r="J70" t="s">
        <v>84</v>
      </c>
      <c r="K70" t="str">
        <f>VLOOKUP(tblSalaries[[#This Row],[Where do you work]],tblCountries[[Actual]:[Mapping]],2,FALSE)</f>
        <v>Australia</v>
      </c>
      <c r="L70" t="s">
        <v>9</v>
      </c>
    </row>
    <row r="71" spans="2:12" ht="15" hidden="1" customHeight="1" x14ac:dyDescent="0.25">
      <c r="B71" t="s">
        <v>2074</v>
      </c>
      <c r="C71" s="1">
        <v>41054.311944444446</v>
      </c>
      <c r="D71" s="4">
        <v>85087</v>
      </c>
      <c r="E71">
        <v>85087</v>
      </c>
      <c r="F71" t="s">
        <v>6</v>
      </c>
      <c r="G71">
        <f>tblSalaries[[#This Row],[clean Salary (in local currency)]]*VLOOKUP(tblSalaries[[#This Row],[Currency]],tblXrate[],2,FALSE)</f>
        <v>85087</v>
      </c>
      <c r="H71" t="s">
        <v>117</v>
      </c>
      <c r="I71" t="s">
        <v>20</v>
      </c>
      <c r="J71" t="s">
        <v>15</v>
      </c>
      <c r="K71" t="str">
        <f>VLOOKUP(tblSalaries[[#This Row],[Where do you work]],tblCountries[[Actual]:[Mapping]],2,FALSE)</f>
        <v>USA</v>
      </c>
      <c r="L71" t="s">
        <v>18</v>
      </c>
    </row>
    <row r="72" spans="2:12" ht="15" hidden="1" customHeight="1" x14ac:dyDescent="0.25">
      <c r="B72" t="s">
        <v>2075</v>
      </c>
      <c r="C72" s="1">
        <v>41054.318310185183</v>
      </c>
      <c r="D72" s="4">
        <v>50000</v>
      </c>
      <c r="E72">
        <v>50000</v>
      </c>
      <c r="F72" t="s">
        <v>6</v>
      </c>
      <c r="G72">
        <f>tblSalaries[[#This Row],[clean Salary (in local currency)]]*VLOOKUP(tblSalaries[[#This Row],[Currency]],tblXrate[],2,FALSE)</f>
        <v>50000</v>
      </c>
      <c r="H72" t="s">
        <v>118</v>
      </c>
      <c r="I72" t="s">
        <v>20</v>
      </c>
      <c r="J72" t="s">
        <v>15</v>
      </c>
      <c r="K72" t="str">
        <f>VLOOKUP(tblSalaries[[#This Row],[Where do you work]],tblCountries[[Actual]:[Mapping]],2,FALSE)</f>
        <v>USA</v>
      </c>
      <c r="L72" t="s">
        <v>13</v>
      </c>
    </row>
    <row r="73" spans="2:12" ht="15" hidden="1" customHeight="1" x14ac:dyDescent="0.25">
      <c r="B73" t="s">
        <v>2076</v>
      </c>
      <c r="C73" s="1">
        <v>41054.324305555558</v>
      </c>
      <c r="D73" s="4">
        <v>100000</v>
      </c>
      <c r="E73">
        <v>100000</v>
      </c>
      <c r="F73" t="s">
        <v>6</v>
      </c>
      <c r="G73">
        <f>tblSalaries[[#This Row],[clean Salary (in local currency)]]*VLOOKUP(tblSalaries[[#This Row],[Currency]],tblXrate[],2,FALSE)</f>
        <v>100000</v>
      </c>
      <c r="H73" t="s">
        <v>119</v>
      </c>
      <c r="I73" t="s">
        <v>52</v>
      </c>
      <c r="J73" t="s">
        <v>120</v>
      </c>
      <c r="K73" t="str">
        <f>VLOOKUP(tblSalaries[[#This Row],[Where do you work]],tblCountries[[Actual]:[Mapping]],2,FALSE)</f>
        <v>South Africa</v>
      </c>
      <c r="L73" t="s">
        <v>9</v>
      </c>
    </row>
    <row r="74" spans="2:12" ht="15" hidden="1" customHeight="1" x14ac:dyDescent="0.25">
      <c r="B74" t="s">
        <v>2077</v>
      </c>
      <c r="C74" s="1">
        <v>41054.950694444444</v>
      </c>
      <c r="D74" s="4">
        <v>57000</v>
      </c>
      <c r="E74">
        <v>57000</v>
      </c>
      <c r="F74" t="s">
        <v>6</v>
      </c>
      <c r="G74">
        <f>tblSalaries[[#This Row],[clean Salary (in local currency)]]*VLOOKUP(tblSalaries[[#This Row],[Currency]],tblXrate[],2,FALSE)</f>
        <v>57000</v>
      </c>
      <c r="H74" t="s">
        <v>121</v>
      </c>
      <c r="I74" t="s">
        <v>20</v>
      </c>
      <c r="J74" t="s">
        <v>15</v>
      </c>
      <c r="K74" t="str">
        <f>VLOOKUP(tblSalaries[[#This Row],[Where do you work]],tblCountries[[Actual]:[Mapping]],2,FALSE)</f>
        <v>USA</v>
      </c>
      <c r="L74" t="s">
        <v>9</v>
      </c>
    </row>
    <row r="75" spans="2:12" ht="15" hidden="1" customHeight="1" x14ac:dyDescent="0.25">
      <c r="B75" t="s">
        <v>2078</v>
      </c>
      <c r="C75" s="1">
        <v>41054.953101851854</v>
      </c>
      <c r="D75" s="4">
        <v>75000</v>
      </c>
      <c r="E75">
        <v>75000</v>
      </c>
      <c r="F75" t="s">
        <v>6</v>
      </c>
      <c r="G75">
        <f>tblSalaries[[#This Row],[clean Salary (in local currency)]]*VLOOKUP(tblSalaries[[#This Row],[Currency]],tblXrate[],2,FALSE)</f>
        <v>75000</v>
      </c>
      <c r="H75" t="s">
        <v>122</v>
      </c>
      <c r="I75" t="s">
        <v>52</v>
      </c>
      <c r="J75" t="s">
        <v>15</v>
      </c>
      <c r="K75" t="str">
        <f>VLOOKUP(tblSalaries[[#This Row],[Where do you work]],tblCountries[[Actual]:[Mapping]],2,FALSE)</f>
        <v>USA</v>
      </c>
      <c r="L75" t="s">
        <v>13</v>
      </c>
    </row>
    <row r="76" spans="2:12" ht="15" hidden="1" customHeight="1" x14ac:dyDescent="0.25">
      <c r="B76" t="s">
        <v>2079</v>
      </c>
      <c r="C76" s="1">
        <v>41054.957696759258</v>
      </c>
      <c r="D76" s="4" t="s">
        <v>123</v>
      </c>
      <c r="E76">
        <v>100000</v>
      </c>
      <c r="F76" t="s">
        <v>82</v>
      </c>
      <c r="G76">
        <f>tblSalaries[[#This Row],[clean Salary (in local currency)]]*VLOOKUP(tblSalaries[[#This Row],[Currency]],tblXrate[],2,FALSE)</f>
        <v>101990.96564026357</v>
      </c>
      <c r="H76" t="s">
        <v>124</v>
      </c>
      <c r="I76" t="s">
        <v>52</v>
      </c>
      <c r="J76" t="s">
        <v>84</v>
      </c>
      <c r="K76" t="str">
        <f>VLOOKUP(tblSalaries[[#This Row],[Where do you work]],tblCountries[[Actual]:[Mapping]],2,FALSE)</f>
        <v>Australia</v>
      </c>
      <c r="L76" t="s">
        <v>9</v>
      </c>
    </row>
    <row r="77" spans="2:12" ht="15" hidden="1" customHeight="1" x14ac:dyDescent="0.25">
      <c r="B77" t="s">
        <v>2080</v>
      </c>
      <c r="C77" s="1">
        <v>41054.95925925926</v>
      </c>
      <c r="D77" s="4">
        <v>2785</v>
      </c>
      <c r="E77">
        <v>33420</v>
      </c>
      <c r="F77" t="s">
        <v>6</v>
      </c>
      <c r="G77">
        <f>tblSalaries[[#This Row],[clean Salary (in local currency)]]*VLOOKUP(tblSalaries[[#This Row],[Currency]],tblXrate[],2,FALSE)</f>
        <v>33420</v>
      </c>
      <c r="H77" t="s">
        <v>125</v>
      </c>
      <c r="I77" t="s">
        <v>52</v>
      </c>
      <c r="J77" t="s">
        <v>126</v>
      </c>
      <c r="K77" t="str">
        <f>VLOOKUP(tblSalaries[[#This Row],[Where do you work]],tblCountries[[Actual]:[Mapping]],2,FALSE)</f>
        <v>UAE</v>
      </c>
      <c r="L77" t="s">
        <v>13</v>
      </c>
    </row>
    <row r="78" spans="2:12" ht="15" hidden="1" customHeight="1" x14ac:dyDescent="0.25">
      <c r="B78" t="s">
        <v>2081</v>
      </c>
      <c r="C78" s="1">
        <v>41054.960416666669</v>
      </c>
      <c r="D78" s="4">
        <v>59450</v>
      </c>
      <c r="E78">
        <v>59450</v>
      </c>
      <c r="F78" t="s">
        <v>86</v>
      </c>
      <c r="G78">
        <f>tblSalaries[[#This Row],[clean Salary (in local currency)]]*VLOOKUP(tblSalaries[[#This Row],[Currency]],tblXrate[],2,FALSE)</f>
        <v>58460.842544152933</v>
      </c>
      <c r="H78" t="s">
        <v>127</v>
      </c>
      <c r="I78" t="s">
        <v>67</v>
      </c>
      <c r="J78" t="s">
        <v>88</v>
      </c>
      <c r="K78" t="str">
        <f>VLOOKUP(tblSalaries[[#This Row],[Where do you work]],tblCountries[[Actual]:[Mapping]],2,FALSE)</f>
        <v>Canada</v>
      </c>
      <c r="L78" t="s">
        <v>13</v>
      </c>
    </row>
    <row r="79" spans="2:12" ht="15" hidden="1" customHeight="1" x14ac:dyDescent="0.25">
      <c r="B79" t="s">
        <v>2082</v>
      </c>
      <c r="C79" s="1">
        <v>41054.967002314814</v>
      </c>
      <c r="D79" s="4">
        <v>15000</v>
      </c>
      <c r="E79">
        <v>15000</v>
      </c>
      <c r="F79" t="s">
        <v>6</v>
      </c>
      <c r="G79">
        <f>tblSalaries[[#This Row],[clean Salary (in local currency)]]*VLOOKUP(tblSalaries[[#This Row],[Currency]],tblXrate[],2,FALSE)</f>
        <v>15000</v>
      </c>
      <c r="H79" t="s">
        <v>128</v>
      </c>
      <c r="I79" t="s">
        <v>356</v>
      </c>
      <c r="J79" t="s">
        <v>15</v>
      </c>
      <c r="K79" t="str">
        <f>VLOOKUP(tblSalaries[[#This Row],[Where do you work]],tblCountries[[Actual]:[Mapping]],2,FALSE)</f>
        <v>USA</v>
      </c>
      <c r="L79" t="s">
        <v>13</v>
      </c>
    </row>
    <row r="80" spans="2:12" ht="15" hidden="1" customHeight="1" x14ac:dyDescent="0.25">
      <c r="B80" t="s">
        <v>2083</v>
      </c>
      <c r="C80" s="1">
        <v>41054.969143518516</v>
      </c>
      <c r="D80" s="4" t="s">
        <v>129</v>
      </c>
      <c r="E80">
        <v>60000</v>
      </c>
      <c r="F80" t="s">
        <v>6</v>
      </c>
      <c r="G80">
        <f>tblSalaries[[#This Row],[clean Salary (in local currency)]]*VLOOKUP(tblSalaries[[#This Row],[Currency]],tblXrate[],2,FALSE)</f>
        <v>60000</v>
      </c>
      <c r="H80" t="s">
        <v>130</v>
      </c>
      <c r="I80" t="s">
        <v>20</v>
      </c>
      <c r="J80" t="s">
        <v>88</v>
      </c>
      <c r="K80" t="str">
        <f>VLOOKUP(tblSalaries[[#This Row],[Where do you work]],tblCountries[[Actual]:[Mapping]],2,FALSE)</f>
        <v>Canada</v>
      </c>
      <c r="L80" t="s">
        <v>25</v>
      </c>
    </row>
    <row r="81" spans="2:12" ht="15" hidden="1" customHeight="1" x14ac:dyDescent="0.25">
      <c r="B81" t="s">
        <v>2084</v>
      </c>
      <c r="C81" s="1">
        <v>41054.971354166664</v>
      </c>
      <c r="D81" s="4">
        <v>100000</v>
      </c>
      <c r="E81">
        <v>100000</v>
      </c>
      <c r="F81" t="s">
        <v>69</v>
      </c>
      <c r="G81">
        <f>tblSalaries[[#This Row],[clean Salary (in local currency)]]*VLOOKUP(tblSalaries[[#This Row],[Currency]],tblXrate[],2,FALSE)</f>
        <v>157617.8272067284</v>
      </c>
      <c r="H81" t="s">
        <v>20</v>
      </c>
      <c r="I81" t="s">
        <v>20</v>
      </c>
      <c r="J81" t="s">
        <v>71</v>
      </c>
      <c r="K81" t="str">
        <f>VLOOKUP(tblSalaries[[#This Row],[Where do you work]],tblCountries[[Actual]:[Mapping]],2,FALSE)</f>
        <v>UK</v>
      </c>
      <c r="L81" t="s">
        <v>18</v>
      </c>
    </row>
    <row r="82" spans="2:12" ht="15" hidden="1" customHeight="1" x14ac:dyDescent="0.25">
      <c r="B82" t="s">
        <v>2085</v>
      </c>
      <c r="C82" s="1">
        <v>41054.972754629627</v>
      </c>
      <c r="D82" s="4" t="s">
        <v>131</v>
      </c>
      <c r="E82">
        <v>18000</v>
      </c>
      <c r="F82" t="s">
        <v>6</v>
      </c>
      <c r="G82">
        <f>tblSalaries[[#This Row],[clean Salary (in local currency)]]*VLOOKUP(tblSalaries[[#This Row],[Currency]],tblXrate[],2,FALSE)</f>
        <v>18000</v>
      </c>
      <c r="H82" t="s">
        <v>132</v>
      </c>
      <c r="I82" t="s">
        <v>20</v>
      </c>
      <c r="J82" t="s">
        <v>133</v>
      </c>
      <c r="K82" t="str">
        <f>VLOOKUP(tblSalaries[[#This Row],[Where do you work]],tblCountries[[Actual]:[Mapping]],2,FALSE)</f>
        <v>Saudi Arabia</v>
      </c>
      <c r="L82" t="s">
        <v>13</v>
      </c>
    </row>
    <row r="83" spans="2:12" ht="15" hidden="1" customHeight="1" x14ac:dyDescent="0.25">
      <c r="B83" t="s">
        <v>2086</v>
      </c>
      <c r="C83" s="1">
        <v>41054.980046296296</v>
      </c>
      <c r="D83" s="4">
        <v>50000</v>
      </c>
      <c r="E83">
        <v>50000</v>
      </c>
      <c r="F83" t="s">
        <v>6</v>
      </c>
      <c r="G83">
        <f>tblSalaries[[#This Row],[clean Salary (in local currency)]]*VLOOKUP(tblSalaries[[#This Row],[Currency]],tblXrate[],2,FALSE)</f>
        <v>50000</v>
      </c>
      <c r="H83" t="s">
        <v>134</v>
      </c>
      <c r="I83" t="s">
        <v>52</v>
      </c>
      <c r="J83" t="s">
        <v>15</v>
      </c>
      <c r="K83" t="str">
        <f>VLOOKUP(tblSalaries[[#This Row],[Where do you work]],tblCountries[[Actual]:[Mapping]],2,FALSE)</f>
        <v>USA</v>
      </c>
      <c r="L83" t="s">
        <v>18</v>
      </c>
    </row>
    <row r="84" spans="2:12" ht="15" hidden="1" customHeight="1" x14ac:dyDescent="0.25">
      <c r="B84" t="s">
        <v>2087</v>
      </c>
      <c r="C84" s="1">
        <v>41054.981423611112</v>
      </c>
      <c r="D84" s="4">
        <v>26000</v>
      </c>
      <c r="E84">
        <v>26000</v>
      </c>
      <c r="F84" t="s">
        <v>6</v>
      </c>
      <c r="G84">
        <f>tblSalaries[[#This Row],[clean Salary (in local currency)]]*VLOOKUP(tblSalaries[[#This Row],[Currency]],tblXrate[],2,FALSE)</f>
        <v>26000</v>
      </c>
      <c r="H84" t="s">
        <v>135</v>
      </c>
      <c r="I84" t="s">
        <v>20</v>
      </c>
      <c r="J84" t="s">
        <v>136</v>
      </c>
      <c r="K84" t="str">
        <f>VLOOKUP(tblSalaries[[#This Row],[Where do you work]],tblCountries[[Actual]:[Mapping]],2,FALSE)</f>
        <v>Panama</v>
      </c>
      <c r="L84" t="s">
        <v>13</v>
      </c>
    </row>
    <row r="85" spans="2:12" ht="15" hidden="1" customHeight="1" x14ac:dyDescent="0.25">
      <c r="B85" t="s">
        <v>2088</v>
      </c>
      <c r="C85" s="1">
        <v>41054.992673611108</v>
      </c>
      <c r="D85" s="4" t="s">
        <v>137</v>
      </c>
      <c r="E85">
        <v>30000</v>
      </c>
      <c r="F85" t="s">
        <v>69</v>
      </c>
      <c r="G85">
        <f>tblSalaries[[#This Row],[clean Salary (in local currency)]]*VLOOKUP(tblSalaries[[#This Row],[Currency]],tblXrate[],2,FALSE)</f>
        <v>47285.348162018527</v>
      </c>
      <c r="H85" t="s">
        <v>138</v>
      </c>
      <c r="I85" t="s">
        <v>52</v>
      </c>
      <c r="J85" t="s">
        <v>71</v>
      </c>
      <c r="K85" t="str">
        <f>VLOOKUP(tblSalaries[[#This Row],[Where do you work]],tblCountries[[Actual]:[Mapping]],2,FALSE)</f>
        <v>UK</v>
      </c>
      <c r="L85" t="s">
        <v>9</v>
      </c>
    </row>
    <row r="86" spans="2:12" ht="15" hidden="1" customHeight="1" x14ac:dyDescent="0.25">
      <c r="B86" t="s">
        <v>2089</v>
      </c>
      <c r="C86" s="1">
        <v>41055.000601851854</v>
      </c>
      <c r="D86" s="4">
        <v>150000</v>
      </c>
      <c r="E86">
        <v>150000</v>
      </c>
      <c r="F86" t="s">
        <v>6</v>
      </c>
      <c r="G86">
        <f>tblSalaries[[#This Row],[clean Salary (in local currency)]]*VLOOKUP(tblSalaries[[#This Row],[Currency]],tblXrate[],2,FALSE)</f>
        <v>150000</v>
      </c>
      <c r="H86" t="s">
        <v>139</v>
      </c>
      <c r="I86" t="s">
        <v>4001</v>
      </c>
      <c r="J86" t="s">
        <v>15</v>
      </c>
      <c r="K86" t="str">
        <f>VLOOKUP(tblSalaries[[#This Row],[Where do you work]],tblCountries[[Actual]:[Mapping]],2,FALSE)</f>
        <v>USA</v>
      </c>
      <c r="L86" t="s">
        <v>13</v>
      </c>
    </row>
    <row r="87" spans="2:12" ht="15" hidden="1" customHeight="1" x14ac:dyDescent="0.25">
      <c r="B87" t="s">
        <v>2090</v>
      </c>
      <c r="C87" s="1">
        <v>41055.003993055558</v>
      </c>
      <c r="D87" s="4">
        <v>120000</v>
      </c>
      <c r="E87">
        <v>120000</v>
      </c>
      <c r="F87" t="s">
        <v>6</v>
      </c>
      <c r="G87">
        <f>tblSalaries[[#This Row],[clean Salary (in local currency)]]*VLOOKUP(tblSalaries[[#This Row],[Currency]],tblXrate[],2,FALSE)</f>
        <v>120000</v>
      </c>
      <c r="H87" t="s">
        <v>140</v>
      </c>
      <c r="I87" t="s">
        <v>52</v>
      </c>
      <c r="J87" t="s">
        <v>15</v>
      </c>
      <c r="K87" t="str">
        <f>VLOOKUP(tblSalaries[[#This Row],[Where do you work]],tblCountries[[Actual]:[Mapping]],2,FALSE)</f>
        <v>USA</v>
      </c>
      <c r="L87" t="s">
        <v>9</v>
      </c>
    </row>
    <row r="88" spans="2:12" ht="15" hidden="1" customHeight="1" x14ac:dyDescent="0.25">
      <c r="B88" t="s">
        <v>2091</v>
      </c>
      <c r="C88" s="1">
        <v>41055.007141203707</v>
      </c>
      <c r="D88" s="4">
        <v>500000</v>
      </c>
      <c r="E88">
        <v>500000</v>
      </c>
      <c r="F88" t="s">
        <v>40</v>
      </c>
      <c r="G88">
        <f>tblSalaries[[#This Row],[clean Salary (in local currency)]]*VLOOKUP(tblSalaries[[#This Row],[Currency]],tblXrate[],2,FALSE)</f>
        <v>8903.9583437212841</v>
      </c>
      <c r="H88" t="s">
        <v>76</v>
      </c>
      <c r="I88" t="s">
        <v>356</v>
      </c>
      <c r="J88" t="s">
        <v>8</v>
      </c>
      <c r="K88" t="str">
        <f>VLOOKUP(tblSalaries[[#This Row],[Where do you work]],tblCountries[[Actual]:[Mapping]],2,FALSE)</f>
        <v>India</v>
      </c>
      <c r="L88" t="s">
        <v>13</v>
      </c>
    </row>
    <row r="89" spans="2:12" ht="15" hidden="1" customHeight="1" x14ac:dyDescent="0.25">
      <c r="B89" t="s">
        <v>2092</v>
      </c>
      <c r="C89" s="1">
        <v>41055.007881944446</v>
      </c>
      <c r="D89" s="4" t="s">
        <v>141</v>
      </c>
      <c r="E89">
        <v>31330</v>
      </c>
      <c r="F89" t="s">
        <v>6</v>
      </c>
      <c r="G89">
        <f>tblSalaries[[#This Row],[clean Salary (in local currency)]]*VLOOKUP(tblSalaries[[#This Row],[Currency]],tblXrate[],2,FALSE)</f>
        <v>31330</v>
      </c>
      <c r="H89" t="s">
        <v>142</v>
      </c>
      <c r="I89" t="s">
        <v>20</v>
      </c>
      <c r="J89" t="s">
        <v>143</v>
      </c>
      <c r="K89" t="str">
        <f>VLOOKUP(tblSalaries[[#This Row],[Where do you work]],tblCountries[[Actual]:[Mapping]],2,FALSE)</f>
        <v>Brazil</v>
      </c>
      <c r="L89" t="s">
        <v>13</v>
      </c>
    </row>
    <row r="90" spans="2:12" ht="15" hidden="1" customHeight="1" x14ac:dyDescent="0.25">
      <c r="B90" t="s">
        <v>2093</v>
      </c>
      <c r="C90" s="1">
        <v>41055.010613425926</v>
      </c>
      <c r="D90" s="4">
        <v>110000</v>
      </c>
      <c r="E90">
        <v>110000</v>
      </c>
      <c r="F90" t="s">
        <v>6</v>
      </c>
      <c r="G90">
        <f>tblSalaries[[#This Row],[clean Salary (in local currency)]]*VLOOKUP(tblSalaries[[#This Row],[Currency]],tblXrate[],2,FALSE)</f>
        <v>110000</v>
      </c>
      <c r="H90" t="s">
        <v>144</v>
      </c>
      <c r="I90" t="s">
        <v>279</v>
      </c>
      <c r="J90" t="s">
        <v>15</v>
      </c>
      <c r="K90" t="str">
        <f>VLOOKUP(tblSalaries[[#This Row],[Where do you work]],tblCountries[[Actual]:[Mapping]],2,FALSE)</f>
        <v>USA</v>
      </c>
      <c r="L90" t="s">
        <v>18</v>
      </c>
    </row>
    <row r="91" spans="2:12" ht="15" hidden="1" customHeight="1" x14ac:dyDescent="0.25">
      <c r="B91" t="s">
        <v>2094</v>
      </c>
      <c r="C91" s="1">
        <v>41055.015844907408</v>
      </c>
      <c r="D91" s="4" t="s">
        <v>145</v>
      </c>
      <c r="E91">
        <v>81000</v>
      </c>
      <c r="F91" t="s">
        <v>6</v>
      </c>
      <c r="G91">
        <f>tblSalaries[[#This Row],[clean Salary (in local currency)]]*VLOOKUP(tblSalaries[[#This Row],[Currency]],tblXrate[],2,FALSE)</f>
        <v>81000</v>
      </c>
      <c r="H91" t="s">
        <v>146</v>
      </c>
      <c r="I91" t="s">
        <v>356</v>
      </c>
      <c r="J91" t="s">
        <v>71</v>
      </c>
      <c r="K91" t="str">
        <f>VLOOKUP(tblSalaries[[#This Row],[Where do you work]],tblCountries[[Actual]:[Mapping]],2,FALSE)</f>
        <v>UK</v>
      </c>
      <c r="L91" t="s">
        <v>9</v>
      </c>
    </row>
    <row r="92" spans="2:12" ht="15" hidden="1" customHeight="1" x14ac:dyDescent="0.25">
      <c r="B92" t="s">
        <v>2095</v>
      </c>
      <c r="C92" s="1">
        <v>41055.027129629627</v>
      </c>
      <c r="D92" s="4">
        <v>40000</v>
      </c>
      <c r="E92">
        <v>40000</v>
      </c>
      <c r="F92" t="s">
        <v>6</v>
      </c>
      <c r="G92">
        <f>tblSalaries[[#This Row],[clean Salary (in local currency)]]*VLOOKUP(tblSalaries[[#This Row],[Currency]],tblXrate[],2,FALSE)</f>
        <v>40000</v>
      </c>
      <c r="H92" t="s">
        <v>147</v>
      </c>
      <c r="I92" t="s">
        <v>20</v>
      </c>
      <c r="J92" t="s">
        <v>15</v>
      </c>
      <c r="K92" t="str">
        <f>VLOOKUP(tblSalaries[[#This Row],[Where do you work]],tblCountries[[Actual]:[Mapping]],2,FALSE)</f>
        <v>USA</v>
      </c>
      <c r="L92" t="s">
        <v>9</v>
      </c>
    </row>
    <row r="93" spans="2:12" ht="15" hidden="1" customHeight="1" x14ac:dyDescent="0.25">
      <c r="B93" t="s">
        <v>2096</v>
      </c>
      <c r="C93" s="1">
        <v>41055.027407407404</v>
      </c>
      <c r="D93" s="4">
        <v>42000</v>
      </c>
      <c r="E93">
        <v>42000</v>
      </c>
      <c r="F93" t="s">
        <v>86</v>
      </c>
      <c r="G93">
        <f>tblSalaries[[#This Row],[clean Salary (in local currency)]]*VLOOKUP(tblSalaries[[#This Row],[Currency]],tblXrate[],2,FALSE)</f>
        <v>41301.183967273726</v>
      </c>
      <c r="H93" t="s">
        <v>148</v>
      </c>
      <c r="I93" t="s">
        <v>20</v>
      </c>
      <c r="J93" t="s">
        <v>88</v>
      </c>
      <c r="K93" t="str">
        <f>VLOOKUP(tblSalaries[[#This Row],[Where do you work]],tblCountries[[Actual]:[Mapping]],2,FALSE)</f>
        <v>Canada</v>
      </c>
      <c r="L93" t="s">
        <v>9</v>
      </c>
    </row>
    <row r="94" spans="2:12" ht="15" hidden="1" customHeight="1" x14ac:dyDescent="0.25">
      <c r="B94" t="s">
        <v>2097</v>
      </c>
      <c r="C94" s="1">
        <v>41055.027499999997</v>
      </c>
      <c r="D94" s="4">
        <v>125000</v>
      </c>
      <c r="E94">
        <v>125000</v>
      </c>
      <c r="F94" t="s">
        <v>6</v>
      </c>
      <c r="G94">
        <f>tblSalaries[[#This Row],[clean Salary (in local currency)]]*VLOOKUP(tblSalaries[[#This Row],[Currency]],tblXrate[],2,FALSE)</f>
        <v>125000</v>
      </c>
      <c r="H94" t="s">
        <v>149</v>
      </c>
      <c r="I94" t="s">
        <v>4001</v>
      </c>
      <c r="J94" t="s">
        <v>15</v>
      </c>
      <c r="K94" t="str">
        <f>VLOOKUP(tblSalaries[[#This Row],[Where do you work]],tblCountries[[Actual]:[Mapping]],2,FALSE)</f>
        <v>USA</v>
      </c>
      <c r="L94" t="s">
        <v>9</v>
      </c>
    </row>
    <row r="95" spans="2:12" ht="15" hidden="1" customHeight="1" x14ac:dyDescent="0.25">
      <c r="B95" t="s">
        <v>2098</v>
      </c>
      <c r="C95" s="1">
        <v>41055.02752314815</v>
      </c>
      <c r="D95" s="4">
        <v>36000</v>
      </c>
      <c r="E95">
        <v>36000</v>
      </c>
      <c r="F95" t="s">
        <v>6</v>
      </c>
      <c r="G95">
        <f>tblSalaries[[#This Row],[clean Salary (in local currency)]]*VLOOKUP(tblSalaries[[#This Row],[Currency]],tblXrate[],2,FALSE)</f>
        <v>36000</v>
      </c>
      <c r="H95" t="s">
        <v>150</v>
      </c>
      <c r="I95" t="s">
        <v>52</v>
      </c>
      <c r="J95" t="s">
        <v>15</v>
      </c>
      <c r="K95" t="str">
        <f>VLOOKUP(tblSalaries[[#This Row],[Where do you work]],tblCountries[[Actual]:[Mapping]],2,FALSE)</f>
        <v>USA</v>
      </c>
      <c r="L95" t="s">
        <v>18</v>
      </c>
    </row>
    <row r="96" spans="2:12" ht="15" hidden="1" customHeight="1" x14ac:dyDescent="0.25">
      <c r="B96" t="s">
        <v>2099</v>
      </c>
      <c r="C96" s="1">
        <v>41055.027708333335</v>
      </c>
      <c r="D96" s="4" t="s">
        <v>151</v>
      </c>
      <c r="E96">
        <v>144000</v>
      </c>
      <c r="F96" t="s">
        <v>40</v>
      </c>
      <c r="G96">
        <f>tblSalaries[[#This Row],[clean Salary (in local currency)]]*VLOOKUP(tblSalaries[[#This Row],[Currency]],tblXrate[],2,FALSE)</f>
        <v>2564.3400029917298</v>
      </c>
      <c r="H96" t="s">
        <v>152</v>
      </c>
      <c r="I96" t="s">
        <v>356</v>
      </c>
      <c r="J96" t="s">
        <v>8</v>
      </c>
      <c r="K96" t="str">
        <f>VLOOKUP(tblSalaries[[#This Row],[Where do you work]],tblCountries[[Actual]:[Mapping]],2,FALSE)</f>
        <v>India</v>
      </c>
      <c r="L96" t="s">
        <v>25</v>
      </c>
    </row>
    <row r="97" spans="2:12" ht="15" hidden="1" customHeight="1" x14ac:dyDescent="0.25">
      <c r="B97" t="s">
        <v>2100</v>
      </c>
      <c r="C97" s="1">
        <v>41055.027777777781</v>
      </c>
      <c r="D97" s="4">
        <v>75000</v>
      </c>
      <c r="E97">
        <v>75000</v>
      </c>
      <c r="F97" t="s">
        <v>6</v>
      </c>
      <c r="G97">
        <f>tblSalaries[[#This Row],[clean Salary (in local currency)]]*VLOOKUP(tblSalaries[[#This Row],[Currency]],tblXrate[],2,FALSE)</f>
        <v>75000</v>
      </c>
      <c r="H97" t="s">
        <v>153</v>
      </c>
      <c r="I97" t="s">
        <v>20</v>
      </c>
      <c r="J97" t="s">
        <v>15</v>
      </c>
      <c r="K97" t="str">
        <f>VLOOKUP(tblSalaries[[#This Row],[Where do you work]],tblCountries[[Actual]:[Mapping]],2,FALSE)</f>
        <v>USA</v>
      </c>
      <c r="L97" t="s">
        <v>25</v>
      </c>
    </row>
    <row r="98" spans="2:12" ht="15" hidden="1" customHeight="1" x14ac:dyDescent="0.25">
      <c r="B98" t="s">
        <v>2101</v>
      </c>
      <c r="C98" s="1">
        <v>41055.028009259258</v>
      </c>
      <c r="D98" s="4">
        <v>95000</v>
      </c>
      <c r="E98">
        <v>95000</v>
      </c>
      <c r="F98" t="s">
        <v>6</v>
      </c>
      <c r="G98">
        <f>tblSalaries[[#This Row],[clean Salary (in local currency)]]*VLOOKUP(tblSalaries[[#This Row],[Currency]],tblXrate[],2,FALSE)</f>
        <v>95000</v>
      </c>
      <c r="H98" t="s">
        <v>29</v>
      </c>
      <c r="I98" t="s">
        <v>4001</v>
      </c>
      <c r="J98" t="s">
        <v>15</v>
      </c>
      <c r="K98" t="str">
        <f>VLOOKUP(tblSalaries[[#This Row],[Where do you work]],tblCountries[[Actual]:[Mapping]],2,FALSE)</f>
        <v>USA</v>
      </c>
      <c r="L98" t="s">
        <v>9</v>
      </c>
    </row>
    <row r="99" spans="2:12" ht="15" hidden="1" customHeight="1" x14ac:dyDescent="0.25">
      <c r="B99" t="s">
        <v>2102</v>
      </c>
      <c r="C99" s="1">
        <v>41055.028090277781</v>
      </c>
      <c r="D99" s="4">
        <v>24000</v>
      </c>
      <c r="E99">
        <v>24000</v>
      </c>
      <c r="F99" t="s">
        <v>6</v>
      </c>
      <c r="G99">
        <f>tblSalaries[[#This Row],[clean Salary (in local currency)]]*VLOOKUP(tblSalaries[[#This Row],[Currency]],tblXrate[],2,FALSE)</f>
        <v>24000</v>
      </c>
      <c r="H99" t="s">
        <v>154</v>
      </c>
      <c r="I99" t="s">
        <v>52</v>
      </c>
      <c r="J99" t="s">
        <v>15</v>
      </c>
      <c r="K99" t="str">
        <f>VLOOKUP(tblSalaries[[#This Row],[Where do you work]],tblCountries[[Actual]:[Mapping]],2,FALSE)</f>
        <v>USA</v>
      </c>
      <c r="L99" t="s">
        <v>18</v>
      </c>
    </row>
    <row r="100" spans="2:12" ht="15" hidden="1" customHeight="1" x14ac:dyDescent="0.25">
      <c r="B100" t="s">
        <v>2103</v>
      </c>
      <c r="C100" s="1">
        <v>41055.028136574074</v>
      </c>
      <c r="D100" s="4" t="s">
        <v>155</v>
      </c>
      <c r="E100">
        <v>91000</v>
      </c>
      <c r="F100" t="s">
        <v>6</v>
      </c>
      <c r="G100">
        <f>tblSalaries[[#This Row],[clean Salary (in local currency)]]*VLOOKUP(tblSalaries[[#This Row],[Currency]],tblXrate[],2,FALSE)</f>
        <v>91000</v>
      </c>
      <c r="H100" t="s">
        <v>156</v>
      </c>
      <c r="I100" t="s">
        <v>52</v>
      </c>
      <c r="J100" t="s">
        <v>15</v>
      </c>
      <c r="K100" t="str">
        <f>VLOOKUP(tblSalaries[[#This Row],[Where do you work]],tblCountries[[Actual]:[Mapping]],2,FALSE)</f>
        <v>USA</v>
      </c>
      <c r="L100" t="s">
        <v>25</v>
      </c>
    </row>
    <row r="101" spans="2:12" ht="15" hidden="1" customHeight="1" x14ac:dyDescent="0.25">
      <c r="B101" t="s">
        <v>2104</v>
      </c>
      <c r="C101" s="1">
        <v>41055.028229166666</v>
      </c>
      <c r="D101" s="4">
        <v>40000</v>
      </c>
      <c r="E101">
        <v>40000</v>
      </c>
      <c r="F101" t="s">
        <v>6</v>
      </c>
      <c r="G101">
        <f>tblSalaries[[#This Row],[clean Salary (in local currency)]]*VLOOKUP(tblSalaries[[#This Row],[Currency]],tblXrate[],2,FALSE)</f>
        <v>40000</v>
      </c>
      <c r="H101" t="s">
        <v>157</v>
      </c>
      <c r="I101" t="s">
        <v>20</v>
      </c>
      <c r="J101" t="s">
        <v>15</v>
      </c>
      <c r="K101" t="str">
        <f>VLOOKUP(tblSalaries[[#This Row],[Where do you work]],tblCountries[[Actual]:[Mapping]],2,FALSE)</f>
        <v>USA</v>
      </c>
      <c r="L101" t="s">
        <v>9</v>
      </c>
    </row>
    <row r="102" spans="2:12" ht="15" hidden="1" customHeight="1" x14ac:dyDescent="0.25">
      <c r="B102" t="s">
        <v>2105</v>
      </c>
      <c r="C102" s="1">
        <v>41055.028240740743</v>
      </c>
      <c r="D102" s="4">
        <v>57000</v>
      </c>
      <c r="E102">
        <v>57000</v>
      </c>
      <c r="F102" t="s">
        <v>6</v>
      </c>
      <c r="G102">
        <f>tblSalaries[[#This Row],[clean Salary (in local currency)]]*VLOOKUP(tblSalaries[[#This Row],[Currency]],tblXrate[],2,FALSE)</f>
        <v>57000</v>
      </c>
      <c r="H102" t="s">
        <v>158</v>
      </c>
      <c r="I102" t="s">
        <v>52</v>
      </c>
      <c r="J102" t="s">
        <v>15</v>
      </c>
      <c r="K102" t="str">
        <f>VLOOKUP(tblSalaries[[#This Row],[Where do you work]],tblCountries[[Actual]:[Mapping]],2,FALSE)</f>
        <v>USA</v>
      </c>
      <c r="L102" t="s">
        <v>9</v>
      </c>
    </row>
    <row r="103" spans="2:12" ht="15" hidden="1" customHeight="1" x14ac:dyDescent="0.25">
      <c r="B103" t="s">
        <v>2106</v>
      </c>
      <c r="C103" s="1">
        <v>41055.028252314813</v>
      </c>
      <c r="D103" s="4">
        <v>74000</v>
      </c>
      <c r="E103">
        <v>74000</v>
      </c>
      <c r="F103" t="s">
        <v>6</v>
      </c>
      <c r="G103">
        <f>tblSalaries[[#This Row],[clean Salary (in local currency)]]*VLOOKUP(tblSalaries[[#This Row],[Currency]],tblXrate[],2,FALSE)</f>
        <v>74000</v>
      </c>
      <c r="H103" t="s">
        <v>76</v>
      </c>
      <c r="I103" t="s">
        <v>356</v>
      </c>
      <c r="J103" t="s">
        <v>15</v>
      </c>
      <c r="K103" t="str">
        <f>VLOOKUP(tblSalaries[[#This Row],[Where do you work]],tblCountries[[Actual]:[Mapping]],2,FALSE)</f>
        <v>USA</v>
      </c>
      <c r="L103" t="s">
        <v>9</v>
      </c>
    </row>
    <row r="104" spans="2:12" ht="15" hidden="1" customHeight="1" x14ac:dyDescent="0.25">
      <c r="B104" t="s">
        <v>2107</v>
      </c>
      <c r="C104" s="1">
        <v>41055.028263888889</v>
      </c>
      <c r="D104" s="4" t="s">
        <v>159</v>
      </c>
      <c r="E104">
        <v>80000</v>
      </c>
      <c r="F104" t="s">
        <v>6</v>
      </c>
      <c r="G104">
        <f>tblSalaries[[#This Row],[clean Salary (in local currency)]]*VLOOKUP(tblSalaries[[#This Row],[Currency]],tblXrate[],2,FALSE)</f>
        <v>80000</v>
      </c>
      <c r="H104" t="s">
        <v>160</v>
      </c>
      <c r="I104" t="s">
        <v>20</v>
      </c>
      <c r="J104" t="s">
        <v>15</v>
      </c>
      <c r="K104" t="str">
        <f>VLOOKUP(tblSalaries[[#This Row],[Where do you work]],tblCountries[[Actual]:[Mapping]],2,FALSE)</f>
        <v>USA</v>
      </c>
      <c r="L104" t="s">
        <v>9</v>
      </c>
    </row>
    <row r="105" spans="2:12" ht="15" hidden="1" customHeight="1" x14ac:dyDescent="0.25">
      <c r="B105" t="s">
        <v>2108</v>
      </c>
      <c r="C105" s="1">
        <v>41055.028310185182</v>
      </c>
      <c r="D105" s="4">
        <v>90000</v>
      </c>
      <c r="E105">
        <v>90000</v>
      </c>
      <c r="F105" t="s">
        <v>6</v>
      </c>
      <c r="G105">
        <f>tblSalaries[[#This Row],[clean Salary (in local currency)]]*VLOOKUP(tblSalaries[[#This Row],[Currency]],tblXrate[],2,FALSE)</f>
        <v>90000</v>
      </c>
      <c r="H105" t="s">
        <v>161</v>
      </c>
      <c r="I105" t="s">
        <v>67</v>
      </c>
      <c r="J105" t="s">
        <v>15</v>
      </c>
      <c r="K105" t="str">
        <f>VLOOKUP(tblSalaries[[#This Row],[Where do you work]],tblCountries[[Actual]:[Mapping]],2,FALSE)</f>
        <v>USA</v>
      </c>
      <c r="L105" t="s">
        <v>9</v>
      </c>
    </row>
    <row r="106" spans="2:12" ht="15" hidden="1" customHeight="1" x14ac:dyDescent="0.25">
      <c r="B106" t="s">
        <v>2109</v>
      </c>
      <c r="C106" s="1">
        <v>41055.028333333335</v>
      </c>
      <c r="D106" s="4">
        <v>21000</v>
      </c>
      <c r="E106">
        <v>21000</v>
      </c>
      <c r="F106" t="s">
        <v>6</v>
      </c>
      <c r="G106">
        <f>tblSalaries[[#This Row],[clean Salary (in local currency)]]*VLOOKUP(tblSalaries[[#This Row],[Currency]],tblXrate[],2,FALSE)</f>
        <v>21000</v>
      </c>
      <c r="H106" t="s">
        <v>162</v>
      </c>
      <c r="I106" t="s">
        <v>20</v>
      </c>
      <c r="J106" t="s">
        <v>163</v>
      </c>
      <c r="K106" t="str">
        <f>VLOOKUP(tblSalaries[[#This Row],[Where do you work]],tblCountries[[Actual]:[Mapping]],2,FALSE)</f>
        <v>arabian Gulf</v>
      </c>
      <c r="L106" t="s">
        <v>25</v>
      </c>
    </row>
    <row r="107" spans="2:12" ht="15" hidden="1" customHeight="1" x14ac:dyDescent="0.25">
      <c r="B107" t="s">
        <v>2110</v>
      </c>
      <c r="C107" s="1">
        <v>41055.028356481482</v>
      </c>
      <c r="D107" s="4">
        <v>52000</v>
      </c>
      <c r="E107">
        <v>52000</v>
      </c>
      <c r="F107" t="s">
        <v>6</v>
      </c>
      <c r="G107">
        <f>tblSalaries[[#This Row],[clean Salary (in local currency)]]*VLOOKUP(tblSalaries[[#This Row],[Currency]],tblXrate[],2,FALSE)</f>
        <v>52000</v>
      </c>
      <c r="H107" t="s">
        <v>164</v>
      </c>
      <c r="I107" t="s">
        <v>52</v>
      </c>
      <c r="J107" t="s">
        <v>15</v>
      </c>
      <c r="K107" t="str">
        <f>VLOOKUP(tblSalaries[[#This Row],[Where do you work]],tblCountries[[Actual]:[Mapping]],2,FALSE)</f>
        <v>USA</v>
      </c>
      <c r="L107" t="s">
        <v>9</v>
      </c>
    </row>
    <row r="108" spans="2:12" ht="15" hidden="1" customHeight="1" x14ac:dyDescent="0.25">
      <c r="B108" t="s">
        <v>2111</v>
      </c>
      <c r="C108" s="1">
        <v>41055.028379629628</v>
      </c>
      <c r="D108" s="4">
        <v>19200</v>
      </c>
      <c r="E108">
        <v>19200</v>
      </c>
      <c r="F108" t="s">
        <v>6</v>
      </c>
      <c r="G108">
        <f>tblSalaries[[#This Row],[clean Salary (in local currency)]]*VLOOKUP(tblSalaries[[#This Row],[Currency]],tblXrate[],2,FALSE)</f>
        <v>19200</v>
      </c>
      <c r="H108" t="s">
        <v>165</v>
      </c>
      <c r="I108" t="s">
        <v>20</v>
      </c>
      <c r="J108" t="s">
        <v>166</v>
      </c>
      <c r="K108" t="str">
        <f>VLOOKUP(tblSalaries[[#This Row],[Where do you work]],tblCountries[[Actual]:[Mapping]],2,FALSE)</f>
        <v>Mexico</v>
      </c>
      <c r="L108" t="s">
        <v>9</v>
      </c>
    </row>
    <row r="109" spans="2:12" ht="15" hidden="1" customHeight="1" x14ac:dyDescent="0.25">
      <c r="B109" t="s">
        <v>2112</v>
      </c>
      <c r="C109" s="1">
        <v>41055.028437499997</v>
      </c>
      <c r="D109" s="4">
        <v>36000</v>
      </c>
      <c r="E109">
        <v>36000</v>
      </c>
      <c r="F109" t="s">
        <v>6</v>
      </c>
      <c r="G109">
        <f>tblSalaries[[#This Row],[clean Salary (in local currency)]]*VLOOKUP(tblSalaries[[#This Row],[Currency]],tblXrate[],2,FALSE)</f>
        <v>36000</v>
      </c>
      <c r="H109" t="s">
        <v>20</v>
      </c>
      <c r="I109" t="s">
        <v>20</v>
      </c>
      <c r="J109" t="s">
        <v>15</v>
      </c>
      <c r="K109" t="str">
        <f>VLOOKUP(tblSalaries[[#This Row],[Where do you work]],tblCountries[[Actual]:[Mapping]],2,FALSE)</f>
        <v>USA</v>
      </c>
      <c r="L109" t="s">
        <v>9</v>
      </c>
    </row>
    <row r="110" spans="2:12" ht="15" hidden="1" customHeight="1" x14ac:dyDescent="0.25">
      <c r="B110" t="s">
        <v>2113</v>
      </c>
      <c r="C110" s="1">
        <v>41055.028495370374</v>
      </c>
      <c r="D110" s="4">
        <v>57400</v>
      </c>
      <c r="E110">
        <v>57400</v>
      </c>
      <c r="F110" t="s">
        <v>6</v>
      </c>
      <c r="G110">
        <f>tblSalaries[[#This Row],[clean Salary (in local currency)]]*VLOOKUP(tblSalaries[[#This Row],[Currency]],tblXrate[],2,FALSE)</f>
        <v>57400</v>
      </c>
      <c r="H110" t="s">
        <v>167</v>
      </c>
      <c r="I110" t="s">
        <v>20</v>
      </c>
      <c r="J110" t="s">
        <v>15</v>
      </c>
      <c r="K110" t="str">
        <f>VLOOKUP(tblSalaries[[#This Row],[Where do you work]],tblCountries[[Actual]:[Mapping]],2,FALSE)</f>
        <v>USA</v>
      </c>
      <c r="L110" t="s">
        <v>9</v>
      </c>
    </row>
    <row r="111" spans="2:12" ht="15" hidden="1" customHeight="1" x14ac:dyDescent="0.25">
      <c r="B111" t="s">
        <v>2114</v>
      </c>
      <c r="C111" s="1">
        <v>41055.028506944444</v>
      </c>
      <c r="D111" s="4">
        <v>66000</v>
      </c>
      <c r="E111">
        <v>66000</v>
      </c>
      <c r="F111" t="s">
        <v>6</v>
      </c>
      <c r="G111">
        <f>tblSalaries[[#This Row],[clean Salary (in local currency)]]*VLOOKUP(tblSalaries[[#This Row],[Currency]],tblXrate[],2,FALSE)</f>
        <v>66000</v>
      </c>
      <c r="H111" t="s">
        <v>20</v>
      </c>
      <c r="I111" t="s">
        <v>20</v>
      </c>
      <c r="J111" t="s">
        <v>15</v>
      </c>
      <c r="K111" t="str">
        <f>VLOOKUP(tblSalaries[[#This Row],[Where do you work]],tblCountries[[Actual]:[Mapping]],2,FALSE)</f>
        <v>USA</v>
      </c>
      <c r="L111" t="s">
        <v>18</v>
      </c>
    </row>
    <row r="112" spans="2:12" ht="15" hidden="1" customHeight="1" x14ac:dyDescent="0.25">
      <c r="B112" t="s">
        <v>2115</v>
      </c>
      <c r="C112" s="1">
        <v>41055.028541666667</v>
      </c>
      <c r="D112" s="4">
        <v>35000</v>
      </c>
      <c r="E112">
        <v>35000</v>
      </c>
      <c r="F112" t="s">
        <v>22</v>
      </c>
      <c r="G112">
        <f>tblSalaries[[#This Row],[clean Salary (in local currency)]]*VLOOKUP(tblSalaries[[#This Row],[Currency]],tblXrate[],2,FALSE)</f>
        <v>44463.980364706273</v>
      </c>
      <c r="H112" t="s">
        <v>168</v>
      </c>
      <c r="I112" t="s">
        <v>52</v>
      </c>
      <c r="J112" t="s">
        <v>169</v>
      </c>
      <c r="K112" t="str">
        <f>VLOOKUP(tblSalaries[[#This Row],[Where do you work]],tblCountries[[Actual]:[Mapping]],2,FALSE)</f>
        <v>Greece</v>
      </c>
      <c r="L112" t="s">
        <v>9</v>
      </c>
    </row>
    <row r="113" spans="2:12" ht="15" hidden="1" customHeight="1" x14ac:dyDescent="0.25">
      <c r="B113" t="s">
        <v>2116</v>
      </c>
      <c r="C113" s="1">
        <v>41055.028657407405</v>
      </c>
      <c r="D113" s="4" t="s">
        <v>172</v>
      </c>
      <c r="E113">
        <v>85000</v>
      </c>
      <c r="F113" t="s">
        <v>6</v>
      </c>
      <c r="G113">
        <f>tblSalaries[[#This Row],[clean Salary (in local currency)]]*VLOOKUP(tblSalaries[[#This Row],[Currency]],tblXrate[],2,FALSE)</f>
        <v>85000</v>
      </c>
      <c r="H113" t="s">
        <v>173</v>
      </c>
      <c r="I113" t="s">
        <v>20</v>
      </c>
      <c r="J113" t="s">
        <v>15</v>
      </c>
      <c r="K113" t="str">
        <f>VLOOKUP(tblSalaries[[#This Row],[Where do you work]],tblCountries[[Actual]:[Mapping]],2,FALSE)</f>
        <v>USA</v>
      </c>
      <c r="L113" t="s">
        <v>9</v>
      </c>
    </row>
    <row r="114" spans="2:12" ht="15" hidden="1" customHeight="1" x14ac:dyDescent="0.25">
      <c r="B114" t="s">
        <v>2117</v>
      </c>
      <c r="C114" s="1">
        <v>41055.028726851851</v>
      </c>
      <c r="D114" s="4">
        <v>50000</v>
      </c>
      <c r="E114">
        <v>50000</v>
      </c>
      <c r="F114" t="s">
        <v>6</v>
      </c>
      <c r="G114">
        <f>tblSalaries[[#This Row],[clean Salary (in local currency)]]*VLOOKUP(tblSalaries[[#This Row],[Currency]],tblXrate[],2,FALSE)</f>
        <v>50000</v>
      </c>
      <c r="H114" t="s">
        <v>174</v>
      </c>
      <c r="I114" t="s">
        <v>67</v>
      </c>
      <c r="J114" t="s">
        <v>15</v>
      </c>
      <c r="K114" t="str">
        <f>VLOOKUP(tblSalaries[[#This Row],[Where do you work]],tblCountries[[Actual]:[Mapping]],2,FALSE)</f>
        <v>USA</v>
      </c>
      <c r="L114" t="s">
        <v>9</v>
      </c>
    </row>
    <row r="115" spans="2:12" ht="15" hidden="1" customHeight="1" x14ac:dyDescent="0.25">
      <c r="B115" t="s">
        <v>2118</v>
      </c>
      <c r="C115" s="1">
        <v>41055.028784722221</v>
      </c>
      <c r="D115" s="4" t="s">
        <v>175</v>
      </c>
      <c r="E115">
        <v>58000</v>
      </c>
      <c r="F115" t="s">
        <v>6</v>
      </c>
      <c r="G115">
        <f>tblSalaries[[#This Row],[clean Salary (in local currency)]]*VLOOKUP(tblSalaries[[#This Row],[Currency]],tblXrate[],2,FALSE)</f>
        <v>58000</v>
      </c>
      <c r="H115" t="s">
        <v>176</v>
      </c>
      <c r="I115" t="s">
        <v>52</v>
      </c>
      <c r="J115" t="s">
        <v>15</v>
      </c>
      <c r="K115" t="str">
        <f>VLOOKUP(tblSalaries[[#This Row],[Where do you work]],tblCountries[[Actual]:[Mapping]],2,FALSE)</f>
        <v>USA</v>
      </c>
      <c r="L115" t="s">
        <v>9</v>
      </c>
    </row>
    <row r="116" spans="2:12" ht="15" hidden="1" customHeight="1" x14ac:dyDescent="0.25">
      <c r="B116" t="s">
        <v>2119</v>
      </c>
      <c r="C116" s="1">
        <v>41055.028796296298</v>
      </c>
      <c r="D116" s="4">
        <v>37900</v>
      </c>
      <c r="E116">
        <v>37900</v>
      </c>
      <c r="F116" t="s">
        <v>6</v>
      </c>
      <c r="G116">
        <f>tblSalaries[[#This Row],[clean Salary (in local currency)]]*VLOOKUP(tblSalaries[[#This Row],[Currency]],tblXrate[],2,FALSE)</f>
        <v>37900</v>
      </c>
      <c r="H116" t="s">
        <v>177</v>
      </c>
      <c r="I116" t="s">
        <v>310</v>
      </c>
      <c r="J116" t="s">
        <v>15</v>
      </c>
      <c r="K116" t="str">
        <f>VLOOKUP(tblSalaries[[#This Row],[Where do you work]],tblCountries[[Actual]:[Mapping]],2,FALSE)</f>
        <v>USA</v>
      </c>
      <c r="L116" t="s">
        <v>13</v>
      </c>
    </row>
    <row r="117" spans="2:12" ht="15" hidden="1" customHeight="1" x14ac:dyDescent="0.25">
      <c r="B117" t="s">
        <v>2120</v>
      </c>
      <c r="C117" s="1">
        <v>41055.028819444444</v>
      </c>
      <c r="D117" s="4">
        <v>4000</v>
      </c>
      <c r="E117">
        <v>48000</v>
      </c>
      <c r="F117" t="s">
        <v>6</v>
      </c>
      <c r="G117">
        <f>tblSalaries[[#This Row],[clean Salary (in local currency)]]*VLOOKUP(tblSalaries[[#This Row],[Currency]],tblXrate[],2,FALSE)</f>
        <v>48000</v>
      </c>
      <c r="H117" t="s">
        <v>178</v>
      </c>
      <c r="I117" t="s">
        <v>52</v>
      </c>
      <c r="J117" t="s">
        <v>179</v>
      </c>
      <c r="K117" t="str">
        <f>VLOOKUP(tblSalaries[[#This Row],[Where do you work]],tblCountries[[Actual]:[Mapping]],2,FALSE)</f>
        <v>UAE</v>
      </c>
      <c r="L117" t="s">
        <v>18</v>
      </c>
    </row>
    <row r="118" spans="2:12" ht="15" hidden="1" customHeight="1" x14ac:dyDescent="0.25">
      <c r="B118" t="s">
        <v>2121</v>
      </c>
      <c r="C118" s="1">
        <v>41055.02884259259</v>
      </c>
      <c r="D118" s="4">
        <v>67000</v>
      </c>
      <c r="E118">
        <v>67000</v>
      </c>
      <c r="F118" t="s">
        <v>6</v>
      </c>
      <c r="G118">
        <f>tblSalaries[[#This Row],[clean Salary (in local currency)]]*VLOOKUP(tblSalaries[[#This Row],[Currency]],tblXrate[],2,FALSE)</f>
        <v>67000</v>
      </c>
      <c r="H118" t="s">
        <v>180</v>
      </c>
      <c r="I118" t="s">
        <v>20</v>
      </c>
      <c r="J118" t="s">
        <v>15</v>
      </c>
      <c r="K118" t="str">
        <f>VLOOKUP(tblSalaries[[#This Row],[Where do you work]],tblCountries[[Actual]:[Mapping]],2,FALSE)</f>
        <v>USA</v>
      </c>
      <c r="L118" t="s">
        <v>9</v>
      </c>
    </row>
    <row r="119" spans="2:12" ht="15" hidden="1" customHeight="1" x14ac:dyDescent="0.25">
      <c r="B119" t="s">
        <v>2122</v>
      </c>
      <c r="C119" s="1">
        <v>41055.028877314813</v>
      </c>
      <c r="D119" s="4">
        <v>85000</v>
      </c>
      <c r="E119">
        <v>85000</v>
      </c>
      <c r="F119" t="s">
        <v>6</v>
      </c>
      <c r="G119">
        <f>tblSalaries[[#This Row],[clean Salary (in local currency)]]*VLOOKUP(tblSalaries[[#This Row],[Currency]],tblXrate[],2,FALSE)</f>
        <v>85000</v>
      </c>
      <c r="H119" t="s">
        <v>181</v>
      </c>
      <c r="I119" t="s">
        <v>488</v>
      </c>
      <c r="J119" t="s">
        <v>179</v>
      </c>
      <c r="K119" t="str">
        <f>VLOOKUP(tblSalaries[[#This Row],[Where do you work]],tblCountries[[Actual]:[Mapping]],2,FALSE)</f>
        <v>UAE</v>
      </c>
      <c r="L119" t="s">
        <v>9</v>
      </c>
    </row>
    <row r="120" spans="2:12" ht="15" hidden="1" customHeight="1" x14ac:dyDescent="0.25">
      <c r="B120" t="s">
        <v>2123</v>
      </c>
      <c r="C120" s="1">
        <v>41055.028877314813</v>
      </c>
      <c r="D120" s="4">
        <v>56160</v>
      </c>
      <c r="E120">
        <v>56160</v>
      </c>
      <c r="F120" t="s">
        <v>6</v>
      </c>
      <c r="G120">
        <f>tblSalaries[[#This Row],[clean Salary (in local currency)]]*VLOOKUP(tblSalaries[[#This Row],[Currency]],tblXrate[],2,FALSE)</f>
        <v>56160</v>
      </c>
      <c r="H120" t="s">
        <v>182</v>
      </c>
      <c r="I120" t="s">
        <v>20</v>
      </c>
      <c r="J120" t="s">
        <v>15</v>
      </c>
      <c r="K120" t="str">
        <f>VLOOKUP(tblSalaries[[#This Row],[Where do you work]],tblCountries[[Actual]:[Mapping]],2,FALSE)</f>
        <v>USA</v>
      </c>
      <c r="L120" t="s">
        <v>9</v>
      </c>
    </row>
    <row r="121" spans="2:12" ht="15" hidden="1" customHeight="1" x14ac:dyDescent="0.25">
      <c r="B121" t="s">
        <v>2124</v>
      </c>
      <c r="C121" s="1">
        <v>41055.028912037036</v>
      </c>
      <c r="D121" s="4">
        <v>2000</v>
      </c>
      <c r="E121">
        <v>24000</v>
      </c>
      <c r="F121" t="s">
        <v>6</v>
      </c>
      <c r="G121">
        <f>tblSalaries[[#This Row],[clean Salary (in local currency)]]*VLOOKUP(tblSalaries[[#This Row],[Currency]],tblXrate[],2,FALSE)</f>
        <v>24000</v>
      </c>
      <c r="H121" t="s">
        <v>183</v>
      </c>
      <c r="I121" t="s">
        <v>52</v>
      </c>
      <c r="J121" t="s">
        <v>184</v>
      </c>
      <c r="K121" t="str">
        <f>VLOOKUP(tblSalaries[[#This Row],[Where do you work]],tblCountries[[Actual]:[Mapping]],2,FALSE)</f>
        <v>Colombia</v>
      </c>
      <c r="L121" t="s">
        <v>13</v>
      </c>
    </row>
    <row r="122" spans="2:12" ht="15" hidden="1" customHeight="1" x14ac:dyDescent="0.25">
      <c r="B122" t="s">
        <v>2125</v>
      </c>
      <c r="C122" s="1">
        <v>41055.028912037036</v>
      </c>
      <c r="D122" s="4">
        <v>52000</v>
      </c>
      <c r="E122">
        <v>52000</v>
      </c>
      <c r="F122" t="s">
        <v>6</v>
      </c>
      <c r="G122">
        <f>tblSalaries[[#This Row],[clean Salary (in local currency)]]*VLOOKUP(tblSalaries[[#This Row],[Currency]],tblXrate[],2,FALSE)</f>
        <v>52000</v>
      </c>
      <c r="H122" t="s">
        <v>185</v>
      </c>
      <c r="I122" t="s">
        <v>20</v>
      </c>
      <c r="J122" t="s">
        <v>15</v>
      </c>
      <c r="K122" t="str">
        <f>VLOOKUP(tblSalaries[[#This Row],[Where do you work]],tblCountries[[Actual]:[Mapping]],2,FALSE)</f>
        <v>USA</v>
      </c>
      <c r="L122" t="s">
        <v>186</v>
      </c>
    </row>
    <row r="123" spans="2:12" ht="15" hidden="1" customHeight="1" x14ac:dyDescent="0.25">
      <c r="B123" t="s">
        <v>2126</v>
      </c>
      <c r="C123" s="1">
        <v>41055.028946759259</v>
      </c>
      <c r="D123" s="4">
        <v>60000</v>
      </c>
      <c r="E123">
        <v>60000</v>
      </c>
      <c r="F123" t="s">
        <v>86</v>
      </c>
      <c r="G123">
        <f>tblSalaries[[#This Row],[clean Salary (in local currency)]]*VLOOKUP(tblSalaries[[#This Row],[Currency]],tblXrate[],2,FALSE)</f>
        <v>59001.691381819612</v>
      </c>
      <c r="H123" t="s">
        <v>187</v>
      </c>
      <c r="I123" t="s">
        <v>20</v>
      </c>
      <c r="J123" t="s">
        <v>88</v>
      </c>
      <c r="K123" t="str">
        <f>VLOOKUP(tblSalaries[[#This Row],[Where do you work]],tblCountries[[Actual]:[Mapping]],2,FALSE)</f>
        <v>Canada</v>
      </c>
      <c r="L123" t="s">
        <v>186</v>
      </c>
    </row>
    <row r="124" spans="2:12" ht="15" hidden="1" customHeight="1" x14ac:dyDescent="0.25">
      <c r="B124" t="s">
        <v>2127</v>
      </c>
      <c r="C124" s="1">
        <v>41055.028969907406</v>
      </c>
      <c r="D124" s="4">
        <v>70000</v>
      </c>
      <c r="E124">
        <v>70000</v>
      </c>
      <c r="F124" t="s">
        <v>6</v>
      </c>
      <c r="G124">
        <f>tblSalaries[[#This Row],[clean Salary (in local currency)]]*VLOOKUP(tblSalaries[[#This Row],[Currency]],tblXrate[],2,FALSE)</f>
        <v>70000</v>
      </c>
      <c r="H124" t="s">
        <v>188</v>
      </c>
      <c r="I124" t="s">
        <v>310</v>
      </c>
      <c r="J124" t="s">
        <v>15</v>
      </c>
      <c r="K124" t="str">
        <f>VLOOKUP(tblSalaries[[#This Row],[Where do you work]],tblCountries[[Actual]:[Mapping]],2,FALSE)</f>
        <v>USA</v>
      </c>
      <c r="L124" t="s">
        <v>13</v>
      </c>
    </row>
    <row r="125" spans="2:12" ht="15" hidden="1" customHeight="1" x14ac:dyDescent="0.25">
      <c r="B125" t="s">
        <v>2128</v>
      </c>
      <c r="C125" s="1">
        <v>41055.029120370367</v>
      </c>
      <c r="D125" s="4">
        <v>50000</v>
      </c>
      <c r="E125">
        <v>50000</v>
      </c>
      <c r="F125" t="s">
        <v>6</v>
      </c>
      <c r="G125">
        <f>tblSalaries[[#This Row],[clean Salary (in local currency)]]*VLOOKUP(tblSalaries[[#This Row],[Currency]],tblXrate[],2,FALSE)</f>
        <v>50000</v>
      </c>
      <c r="H125" t="s">
        <v>189</v>
      </c>
      <c r="I125" t="s">
        <v>67</v>
      </c>
      <c r="J125" t="s">
        <v>15</v>
      </c>
      <c r="K125" t="str">
        <f>VLOOKUP(tblSalaries[[#This Row],[Where do you work]],tblCountries[[Actual]:[Mapping]],2,FALSE)</f>
        <v>USA</v>
      </c>
      <c r="L125" t="s">
        <v>9</v>
      </c>
    </row>
    <row r="126" spans="2:12" ht="15" hidden="1" customHeight="1" x14ac:dyDescent="0.25">
      <c r="B126" t="s">
        <v>2129</v>
      </c>
      <c r="C126" s="1">
        <v>41055.029143518521</v>
      </c>
      <c r="D126" s="4">
        <v>2300000</v>
      </c>
      <c r="E126">
        <v>2300000</v>
      </c>
      <c r="F126" t="s">
        <v>40</v>
      </c>
      <c r="G126">
        <f>tblSalaries[[#This Row],[clean Salary (in local currency)]]*VLOOKUP(tblSalaries[[#This Row],[Currency]],tblXrate[],2,FALSE)</f>
        <v>40958.208381117904</v>
      </c>
      <c r="H126" t="s">
        <v>190</v>
      </c>
      <c r="I126" t="s">
        <v>20</v>
      </c>
      <c r="J126" t="s">
        <v>8</v>
      </c>
      <c r="K126" t="str">
        <f>VLOOKUP(tblSalaries[[#This Row],[Where do you work]],tblCountries[[Actual]:[Mapping]],2,FALSE)</f>
        <v>India</v>
      </c>
      <c r="L126" t="s">
        <v>25</v>
      </c>
    </row>
    <row r="127" spans="2:12" ht="15" hidden="1" customHeight="1" x14ac:dyDescent="0.25">
      <c r="B127" t="s">
        <v>2130</v>
      </c>
      <c r="C127" s="1">
        <v>41055.029166666667</v>
      </c>
      <c r="D127" s="4">
        <v>80000</v>
      </c>
      <c r="E127">
        <v>80000</v>
      </c>
      <c r="F127" t="s">
        <v>6</v>
      </c>
      <c r="G127">
        <f>tblSalaries[[#This Row],[clean Salary (in local currency)]]*VLOOKUP(tblSalaries[[#This Row],[Currency]],tblXrate[],2,FALSE)</f>
        <v>80000</v>
      </c>
      <c r="H127" t="s">
        <v>14</v>
      </c>
      <c r="I127" t="s">
        <v>20</v>
      </c>
      <c r="J127" t="s">
        <v>15</v>
      </c>
      <c r="K127" t="str">
        <f>VLOOKUP(tblSalaries[[#This Row],[Where do you work]],tblCountries[[Actual]:[Mapping]],2,FALSE)</f>
        <v>USA</v>
      </c>
      <c r="L127" t="s">
        <v>9</v>
      </c>
    </row>
    <row r="128" spans="2:12" ht="15" hidden="1" customHeight="1" x14ac:dyDescent="0.25">
      <c r="B128" t="s">
        <v>2131</v>
      </c>
      <c r="C128" s="1">
        <v>41055.02925925926</v>
      </c>
      <c r="D128" s="4">
        <v>128000</v>
      </c>
      <c r="E128">
        <v>128000</v>
      </c>
      <c r="F128" t="s">
        <v>6</v>
      </c>
      <c r="G128">
        <f>tblSalaries[[#This Row],[clean Salary (in local currency)]]*VLOOKUP(tblSalaries[[#This Row],[Currency]],tblXrate[],2,FALSE)</f>
        <v>128000</v>
      </c>
      <c r="H128" t="s">
        <v>191</v>
      </c>
      <c r="I128" t="s">
        <v>52</v>
      </c>
      <c r="J128" t="s">
        <v>15</v>
      </c>
      <c r="K128" t="str">
        <f>VLOOKUP(tblSalaries[[#This Row],[Where do you work]],tblCountries[[Actual]:[Mapping]],2,FALSE)</f>
        <v>USA</v>
      </c>
      <c r="L128" t="s">
        <v>13</v>
      </c>
    </row>
    <row r="129" spans="2:12" ht="15" hidden="1" customHeight="1" x14ac:dyDescent="0.25">
      <c r="B129" t="s">
        <v>2132</v>
      </c>
      <c r="C129" s="1">
        <v>41055.029282407406</v>
      </c>
      <c r="D129" s="4" t="s">
        <v>192</v>
      </c>
      <c r="E129">
        <v>44000</v>
      </c>
      <c r="F129" t="s">
        <v>6</v>
      </c>
      <c r="G129">
        <f>tblSalaries[[#This Row],[clean Salary (in local currency)]]*VLOOKUP(tblSalaries[[#This Row],[Currency]],tblXrate[],2,FALSE)</f>
        <v>44000</v>
      </c>
      <c r="H129" t="s">
        <v>193</v>
      </c>
      <c r="I129" t="s">
        <v>52</v>
      </c>
      <c r="J129" t="s">
        <v>15</v>
      </c>
      <c r="K129" t="str">
        <f>VLOOKUP(tblSalaries[[#This Row],[Where do you work]],tblCountries[[Actual]:[Mapping]],2,FALSE)</f>
        <v>USA</v>
      </c>
      <c r="L129" t="s">
        <v>25</v>
      </c>
    </row>
    <row r="130" spans="2:12" ht="15" hidden="1" customHeight="1" x14ac:dyDescent="0.25">
      <c r="B130" t="s">
        <v>2133</v>
      </c>
      <c r="C130" s="1">
        <v>41055.029293981483</v>
      </c>
      <c r="D130" s="4">
        <v>65000</v>
      </c>
      <c r="E130">
        <v>65000</v>
      </c>
      <c r="F130" t="s">
        <v>6</v>
      </c>
      <c r="G130">
        <f>tblSalaries[[#This Row],[clean Salary (in local currency)]]*VLOOKUP(tblSalaries[[#This Row],[Currency]],tblXrate[],2,FALSE)</f>
        <v>65000</v>
      </c>
      <c r="H130" t="s">
        <v>194</v>
      </c>
      <c r="I130" t="s">
        <v>310</v>
      </c>
      <c r="J130" t="s">
        <v>15</v>
      </c>
      <c r="K130" t="str">
        <f>VLOOKUP(tblSalaries[[#This Row],[Where do you work]],tblCountries[[Actual]:[Mapping]],2,FALSE)</f>
        <v>USA</v>
      </c>
      <c r="L130" t="s">
        <v>13</v>
      </c>
    </row>
    <row r="131" spans="2:12" ht="15" hidden="1" customHeight="1" x14ac:dyDescent="0.25">
      <c r="B131" t="s">
        <v>2134</v>
      </c>
      <c r="C131" s="1">
        <v>41055.029537037037</v>
      </c>
      <c r="D131" s="4" t="s">
        <v>195</v>
      </c>
      <c r="E131">
        <v>36000</v>
      </c>
      <c r="F131" t="s">
        <v>6</v>
      </c>
      <c r="G131">
        <f>tblSalaries[[#This Row],[clean Salary (in local currency)]]*VLOOKUP(tblSalaries[[#This Row],[Currency]],tblXrate[],2,FALSE)</f>
        <v>36000</v>
      </c>
      <c r="H131" t="s">
        <v>196</v>
      </c>
      <c r="I131" t="s">
        <v>310</v>
      </c>
      <c r="J131" t="s">
        <v>197</v>
      </c>
      <c r="K131" t="str">
        <f>VLOOKUP(tblSalaries[[#This Row],[Where do you work]],tblCountries[[Actual]:[Mapping]],2,FALSE)</f>
        <v>Turkey</v>
      </c>
      <c r="L131" t="s">
        <v>9</v>
      </c>
    </row>
    <row r="132" spans="2:12" ht="15" hidden="1" customHeight="1" x14ac:dyDescent="0.25">
      <c r="B132" t="s">
        <v>2135</v>
      </c>
      <c r="C132" s="1">
        <v>41055.029560185183</v>
      </c>
      <c r="D132" s="4">
        <v>1000</v>
      </c>
      <c r="E132">
        <v>12000</v>
      </c>
      <c r="F132" t="s">
        <v>6</v>
      </c>
      <c r="G132">
        <f>tblSalaries[[#This Row],[clean Salary (in local currency)]]*VLOOKUP(tblSalaries[[#This Row],[Currency]],tblXrate[],2,FALSE)</f>
        <v>12000</v>
      </c>
      <c r="H132" t="s">
        <v>198</v>
      </c>
      <c r="I132" t="s">
        <v>356</v>
      </c>
      <c r="J132" t="s">
        <v>17</v>
      </c>
      <c r="K132" t="str">
        <f>VLOOKUP(tblSalaries[[#This Row],[Where do you work]],tblCountries[[Actual]:[Mapping]],2,FALSE)</f>
        <v>Pakistan</v>
      </c>
      <c r="L132" t="s">
        <v>25</v>
      </c>
    </row>
    <row r="133" spans="2:12" ht="15" hidden="1" customHeight="1" x14ac:dyDescent="0.25">
      <c r="B133" t="s">
        <v>2136</v>
      </c>
      <c r="C133" s="1">
        <v>41055.029641203706</v>
      </c>
      <c r="D133" s="4">
        <v>28159.200000000001</v>
      </c>
      <c r="E133">
        <v>28159</v>
      </c>
      <c r="F133" t="s">
        <v>69</v>
      </c>
      <c r="G133">
        <f>tblSalaries[[#This Row],[clean Salary (in local currency)]]*VLOOKUP(tblSalaries[[#This Row],[Currency]],tblXrate[],2,FALSE)</f>
        <v>44383.603963142654</v>
      </c>
      <c r="H133" t="s">
        <v>153</v>
      </c>
      <c r="I133" t="s">
        <v>20</v>
      </c>
      <c r="J133" t="s">
        <v>71</v>
      </c>
      <c r="K133" t="str">
        <f>VLOOKUP(tblSalaries[[#This Row],[Where do you work]],tblCountries[[Actual]:[Mapping]],2,FALSE)</f>
        <v>UK</v>
      </c>
      <c r="L133" t="s">
        <v>13</v>
      </c>
    </row>
    <row r="134" spans="2:12" ht="15" hidden="1" customHeight="1" x14ac:dyDescent="0.25">
      <c r="B134" t="s">
        <v>2137</v>
      </c>
      <c r="C134" s="1">
        <v>41055.029699074075</v>
      </c>
      <c r="D134" s="4">
        <v>45000</v>
      </c>
      <c r="E134">
        <v>45000</v>
      </c>
      <c r="F134" t="s">
        <v>6</v>
      </c>
      <c r="G134">
        <f>tblSalaries[[#This Row],[clean Salary (in local currency)]]*VLOOKUP(tblSalaries[[#This Row],[Currency]],tblXrate[],2,FALSE)</f>
        <v>45000</v>
      </c>
      <c r="H134" t="s">
        <v>199</v>
      </c>
      <c r="I134" t="s">
        <v>20</v>
      </c>
      <c r="J134" t="s">
        <v>15</v>
      </c>
      <c r="K134" t="str">
        <f>VLOOKUP(tblSalaries[[#This Row],[Where do you work]],tblCountries[[Actual]:[Mapping]],2,FALSE)</f>
        <v>USA</v>
      </c>
      <c r="L134" t="s">
        <v>9</v>
      </c>
    </row>
    <row r="135" spans="2:12" ht="15" hidden="1" customHeight="1" x14ac:dyDescent="0.25">
      <c r="B135" t="s">
        <v>2138</v>
      </c>
      <c r="C135" s="1">
        <v>41055.02983796296</v>
      </c>
      <c r="D135" s="4">
        <v>54000</v>
      </c>
      <c r="E135">
        <v>54000</v>
      </c>
      <c r="F135" t="s">
        <v>6</v>
      </c>
      <c r="G135">
        <f>tblSalaries[[#This Row],[clean Salary (in local currency)]]*VLOOKUP(tblSalaries[[#This Row],[Currency]],tblXrate[],2,FALSE)</f>
        <v>54000</v>
      </c>
      <c r="H135" t="s">
        <v>200</v>
      </c>
      <c r="I135" t="s">
        <v>20</v>
      </c>
      <c r="J135" t="s">
        <v>15</v>
      </c>
      <c r="K135" t="str">
        <f>VLOOKUP(tblSalaries[[#This Row],[Where do you work]],tblCountries[[Actual]:[Mapping]],2,FALSE)</f>
        <v>USA</v>
      </c>
      <c r="L135" t="s">
        <v>18</v>
      </c>
    </row>
    <row r="136" spans="2:12" ht="15" hidden="1" customHeight="1" x14ac:dyDescent="0.25">
      <c r="B136" t="s">
        <v>2139</v>
      </c>
      <c r="C136" s="1">
        <v>41055.029895833337</v>
      </c>
      <c r="D136" s="4">
        <v>70000</v>
      </c>
      <c r="E136">
        <v>70000</v>
      </c>
      <c r="F136" t="s">
        <v>69</v>
      </c>
      <c r="G136">
        <f>tblSalaries[[#This Row],[clean Salary (in local currency)]]*VLOOKUP(tblSalaries[[#This Row],[Currency]],tblXrate[],2,FALSE)</f>
        <v>110332.47904470989</v>
      </c>
      <c r="H136" t="s">
        <v>201</v>
      </c>
      <c r="I136" t="s">
        <v>52</v>
      </c>
      <c r="J136" t="s">
        <v>71</v>
      </c>
      <c r="K136" t="str">
        <f>VLOOKUP(tblSalaries[[#This Row],[Where do you work]],tblCountries[[Actual]:[Mapping]],2,FALSE)</f>
        <v>UK</v>
      </c>
      <c r="L136" t="s">
        <v>18</v>
      </c>
    </row>
    <row r="137" spans="2:12" ht="15" hidden="1" customHeight="1" x14ac:dyDescent="0.25">
      <c r="B137" t="s">
        <v>2140</v>
      </c>
      <c r="C137" s="1">
        <v>41055.029942129629</v>
      </c>
      <c r="D137" s="4">
        <v>71000</v>
      </c>
      <c r="E137">
        <v>71000</v>
      </c>
      <c r="F137" t="s">
        <v>6</v>
      </c>
      <c r="G137">
        <f>tblSalaries[[#This Row],[clean Salary (in local currency)]]*VLOOKUP(tblSalaries[[#This Row],[Currency]],tblXrate[],2,FALSE)</f>
        <v>71000</v>
      </c>
      <c r="H137" t="s">
        <v>202</v>
      </c>
      <c r="I137" t="s">
        <v>20</v>
      </c>
      <c r="J137" t="s">
        <v>15</v>
      </c>
      <c r="K137" t="str">
        <f>VLOOKUP(tblSalaries[[#This Row],[Where do you work]],tblCountries[[Actual]:[Mapping]],2,FALSE)</f>
        <v>USA</v>
      </c>
      <c r="L137" t="s">
        <v>9</v>
      </c>
    </row>
    <row r="138" spans="2:12" ht="15" hidden="1" customHeight="1" x14ac:dyDescent="0.25">
      <c r="B138" t="s">
        <v>2141</v>
      </c>
      <c r="C138" s="1">
        <v>41055.029953703706</v>
      </c>
      <c r="D138" s="4">
        <v>800000</v>
      </c>
      <c r="E138">
        <v>800000</v>
      </c>
      <c r="F138" t="s">
        <v>40</v>
      </c>
      <c r="G138">
        <f>tblSalaries[[#This Row],[clean Salary (in local currency)]]*VLOOKUP(tblSalaries[[#This Row],[Currency]],tblXrate[],2,FALSE)</f>
        <v>14246.333349954055</v>
      </c>
      <c r="H138" t="s">
        <v>203</v>
      </c>
      <c r="I138" t="s">
        <v>52</v>
      </c>
      <c r="J138" t="s">
        <v>8</v>
      </c>
      <c r="K138" t="str">
        <f>VLOOKUP(tblSalaries[[#This Row],[Where do you work]],tblCountries[[Actual]:[Mapping]],2,FALSE)</f>
        <v>India</v>
      </c>
      <c r="L138" t="s">
        <v>18</v>
      </c>
    </row>
    <row r="139" spans="2:12" ht="15" hidden="1" customHeight="1" x14ac:dyDescent="0.25">
      <c r="B139" t="s">
        <v>2142</v>
      </c>
      <c r="C139" s="1">
        <v>41055.030057870368</v>
      </c>
      <c r="D139" s="4">
        <v>70000</v>
      </c>
      <c r="E139">
        <v>70000</v>
      </c>
      <c r="F139" t="s">
        <v>86</v>
      </c>
      <c r="G139">
        <f>tblSalaries[[#This Row],[clean Salary (in local currency)]]*VLOOKUP(tblSalaries[[#This Row],[Currency]],tblXrate[],2,FALSE)</f>
        <v>68835.306612122877</v>
      </c>
      <c r="H139" t="s">
        <v>204</v>
      </c>
      <c r="I139" t="s">
        <v>52</v>
      </c>
      <c r="J139" t="s">
        <v>205</v>
      </c>
      <c r="K139" t="str">
        <f>VLOOKUP(tblSalaries[[#This Row],[Where do you work]],tblCountries[[Actual]:[Mapping]],2,FALSE)</f>
        <v>Canada</v>
      </c>
      <c r="L139" t="s">
        <v>9</v>
      </c>
    </row>
    <row r="140" spans="2:12" ht="15" hidden="1" customHeight="1" x14ac:dyDescent="0.25">
      <c r="B140" t="s">
        <v>2143</v>
      </c>
      <c r="C140" s="1">
        <v>41055.030150462961</v>
      </c>
      <c r="D140" s="4">
        <v>50000</v>
      </c>
      <c r="E140">
        <v>50000</v>
      </c>
      <c r="F140" t="s">
        <v>86</v>
      </c>
      <c r="G140">
        <f>tblSalaries[[#This Row],[clean Salary (in local currency)]]*VLOOKUP(tblSalaries[[#This Row],[Currency]],tblXrate[],2,FALSE)</f>
        <v>49168.076151516347</v>
      </c>
      <c r="H140" t="s">
        <v>206</v>
      </c>
      <c r="I140" t="s">
        <v>52</v>
      </c>
      <c r="J140" t="s">
        <v>88</v>
      </c>
      <c r="K140" t="str">
        <f>VLOOKUP(tblSalaries[[#This Row],[Where do you work]],tblCountries[[Actual]:[Mapping]],2,FALSE)</f>
        <v>Canada</v>
      </c>
      <c r="L140" t="s">
        <v>9</v>
      </c>
    </row>
    <row r="141" spans="2:12" ht="15" hidden="1" customHeight="1" x14ac:dyDescent="0.25">
      <c r="B141" t="s">
        <v>2144</v>
      </c>
      <c r="C141" s="1">
        <v>41055.030173611114</v>
      </c>
      <c r="D141" s="4">
        <v>40000</v>
      </c>
      <c r="E141">
        <v>40000</v>
      </c>
      <c r="F141" t="s">
        <v>6</v>
      </c>
      <c r="G141">
        <f>tblSalaries[[#This Row],[clean Salary (in local currency)]]*VLOOKUP(tblSalaries[[#This Row],[Currency]],tblXrate[],2,FALSE)</f>
        <v>40000</v>
      </c>
      <c r="H141" t="s">
        <v>207</v>
      </c>
      <c r="I141" t="s">
        <v>20</v>
      </c>
      <c r="J141" t="s">
        <v>15</v>
      </c>
      <c r="K141" t="str">
        <f>VLOOKUP(tblSalaries[[#This Row],[Where do you work]],tblCountries[[Actual]:[Mapping]],2,FALSE)</f>
        <v>USA</v>
      </c>
      <c r="L141" t="s">
        <v>9</v>
      </c>
    </row>
    <row r="142" spans="2:12" ht="15" hidden="1" customHeight="1" x14ac:dyDescent="0.25">
      <c r="B142" t="s">
        <v>2145</v>
      </c>
      <c r="C142" s="1">
        <v>41055.03025462963</v>
      </c>
      <c r="D142" s="4" t="s">
        <v>208</v>
      </c>
      <c r="E142">
        <v>62000</v>
      </c>
      <c r="F142" t="s">
        <v>86</v>
      </c>
      <c r="G142">
        <f>tblSalaries[[#This Row],[clean Salary (in local currency)]]*VLOOKUP(tblSalaries[[#This Row],[Currency]],tblXrate[],2,FALSE)</f>
        <v>60968.414427880263</v>
      </c>
      <c r="H142" t="s">
        <v>209</v>
      </c>
      <c r="I142" t="s">
        <v>20</v>
      </c>
      <c r="J142" t="s">
        <v>88</v>
      </c>
      <c r="K142" t="str">
        <f>VLOOKUP(tblSalaries[[#This Row],[Where do you work]],tblCountries[[Actual]:[Mapping]],2,FALSE)</f>
        <v>Canada</v>
      </c>
      <c r="L142" t="s">
        <v>18</v>
      </c>
    </row>
    <row r="143" spans="2:12" ht="15" hidden="1" customHeight="1" x14ac:dyDescent="0.25">
      <c r="B143" t="s">
        <v>2146</v>
      </c>
      <c r="C143" s="1">
        <v>41055.030277777776</v>
      </c>
      <c r="D143" s="4" t="s">
        <v>210</v>
      </c>
      <c r="E143">
        <v>336000</v>
      </c>
      <c r="F143" t="s">
        <v>40</v>
      </c>
      <c r="G143">
        <f>tblSalaries[[#This Row],[clean Salary (in local currency)]]*VLOOKUP(tblSalaries[[#This Row],[Currency]],tblXrate[],2,FALSE)</f>
        <v>5983.4600069807029</v>
      </c>
      <c r="H143" t="s">
        <v>211</v>
      </c>
      <c r="I143" t="s">
        <v>3999</v>
      </c>
      <c r="J143" t="s">
        <v>8</v>
      </c>
      <c r="K143" t="str">
        <f>VLOOKUP(tblSalaries[[#This Row],[Where do you work]],tblCountries[[Actual]:[Mapping]],2,FALSE)</f>
        <v>India</v>
      </c>
      <c r="L143" t="s">
        <v>9</v>
      </c>
    </row>
    <row r="144" spans="2:12" ht="15" hidden="1" customHeight="1" x14ac:dyDescent="0.25">
      <c r="B144" t="s">
        <v>2147</v>
      </c>
      <c r="C144" s="1">
        <v>41055.030277777776</v>
      </c>
      <c r="D144" s="4">
        <v>53000</v>
      </c>
      <c r="E144">
        <v>53000</v>
      </c>
      <c r="F144" t="s">
        <v>6</v>
      </c>
      <c r="G144">
        <f>tblSalaries[[#This Row],[clean Salary (in local currency)]]*VLOOKUP(tblSalaries[[#This Row],[Currency]],tblXrate[],2,FALSE)</f>
        <v>53000</v>
      </c>
      <c r="H144" t="s">
        <v>153</v>
      </c>
      <c r="I144" t="s">
        <v>20</v>
      </c>
      <c r="J144" t="s">
        <v>15</v>
      </c>
      <c r="K144" t="str">
        <f>VLOOKUP(tblSalaries[[#This Row],[Where do you work]],tblCountries[[Actual]:[Mapping]],2,FALSE)</f>
        <v>USA</v>
      </c>
      <c r="L144" t="s">
        <v>9</v>
      </c>
    </row>
    <row r="145" spans="2:12" ht="15" hidden="1" customHeight="1" x14ac:dyDescent="0.25">
      <c r="B145" t="s">
        <v>2148</v>
      </c>
      <c r="C145" s="1">
        <v>41055.030428240738</v>
      </c>
      <c r="D145" s="4">
        <v>104000</v>
      </c>
      <c r="E145">
        <v>104000</v>
      </c>
      <c r="F145" t="s">
        <v>6</v>
      </c>
      <c r="G145">
        <f>tblSalaries[[#This Row],[clean Salary (in local currency)]]*VLOOKUP(tblSalaries[[#This Row],[Currency]],tblXrate[],2,FALSE)</f>
        <v>104000</v>
      </c>
      <c r="H145" t="s">
        <v>212</v>
      </c>
      <c r="I145" t="s">
        <v>4001</v>
      </c>
      <c r="J145" t="s">
        <v>15</v>
      </c>
      <c r="K145" t="str">
        <f>VLOOKUP(tblSalaries[[#This Row],[Where do you work]],tblCountries[[Actual]:[Mapping]],2,FALSE)</f>
        <v>USA</v>
      </c>
      <c r="L145" t="s">
        <v>18</v>
      </c>
    </row>
    <row r="146" spans="2:12" ht="15" hidden="1" customHeight="1" x14ac:dyDescent="0.25">
      <c r="B146" t="s">
        <v>2149</v>
      </c>
      <c r="C146" s="1">
        <v>41055.030578703707</v>
      </c>
      <c r="D146" s="4">
        <v>57000</v>
      </c>
      <c r="E146">
        <v>57000</v>
      </c>
      <c r="F146" t="s">
        <v>6</v>
      </c>
      <c r="G146">
        <f>tblSalaries[[#This Row],[clean Salary (in local currency)]]*VLOOKUP(tblSalaries[[#This Row],[Currency]],tblXrate[],2,FALSE)</f>
        <v>57000</v>
      </c>
      <c r="H146" t="s">
        <v>213</v>
      </c>
      <c r="I146" t="s">
        <v>279</v>
      </c>
      <c r="J146" t="s">
        <v>15</v>
      </c>
      <c r="K146" t="str">
        <f>VLOOKUP(tblSalaries[[#This Row],[Where do you work]],tblCountries[[Actual]:[Mapping]],2,FALSE)</f>
        <v>USA</v>
      </c>
      <c r="L146" t="s">
        <v>9</v>
      </c>
    </row>
    <row r="147" spans="2:12" ht="15" hidden="1" customHeight="1" x14ac:dyDescent="0.25">
      <c r="B147" t="s">
        <v>2150</v>
      </c>
      <c r="C147" s="1">
        <v>41055.030659722222</v>
      </c>
      <c r="D147" s="4">
        <v>45000</v>
      </c>
      <c r="E147">
        <v>45000</v>
      </c>
      <c r="F147" t="s">
        <v>6</v>
      </c>
      <c r="G147">
        <f>tblSalaries[[#This Row],[clean Salary (in local currency)]]*VLOOKUP(tblSalaries[[#This Row],[Currency]],tblXrate[],2,FALSE)</f>
        <v>45000</v>
      </c>
      <c r="H147" t="s">
        <v>214</v>
      </c>
      <c r="I147" t="s">
        <v>20</v>
      </c>
      <c r="J147" t="s">
        <v>15</v>
      </c>
      <c r="K147" t="str">
        <f>VLOOKUP(tblSalaries[[#This Row],[Where do you work]],tblCountries[[Actual]:[Mapping]],2,FALSE)</f>
        <v>USA</v>
      </c>
      <c r="L147" t="s">
        <v>18</v>
      </c>
    </row>
    <row r="148" spans="2:12" ht="15" hidden="1" customHeight="1" x14ac:dyDescent="0.25">
      <c r="B148" t="s">
        <v>2151</v>
      </c>
      <c r="C148" s="1">
        <v>41055.030729166669</v>
      </c>
      <c r="D148" s="4">
        <v>92000</v>
      </c>
      <c r="E148">
        <v>92000</v>
      </c>
      <c r="F148" t="s">
        <v>6</v>
      </c>
      <c r="G148">
        <f>tblSalaries[[#This Row],[clean Salary (in local currency)]]*VLOOKUP(tblSalaries[[#This Row],[Currency]],tblXrate[],2,FALSE)</f>
        <v>92000</v>
      </c>
      <c r="H148" t="s">
        <v>215</v>
      </c>
      <c r="I148" t="s">
        <v>20</v>
      </c>
      <c r="J148" t="s">
        <v>15</v>
      </c>
      <c r="K148" t="str">
        <f>VLOOKUP(tblSalaries[[#This Row],[Where do you work]],tblCountries[[Actual]:[Mapping]],2,FALSE)</f>
        <v>USA</v>
      </c>
      <c r="L148" t="s">
        <v>9</v>
      </c>
    </row>
    <row r="149" spans="2:12" ht="15" hidden="1" customHeight="1" x14ac:dyDescent="0.25">
      <c r="B149" t="s">
        <v>2152</v>
      </c>
      <c r="C149" s="1">
        <v>41055.030763888892</v>
      </c>
      <c r="D149" s="4">
        <v>88000</v>
      </c>
      <c r="E149">
        <v>88000</v>
      </c>
      <c r="F149" t="s">
        <v>6</v>
      </c>
      <c r="G149">
        <f>tblSalaries[[#This Row],[clean Salary (in local currency)]]*VLOOKUP(tblSalaries[[#This Row],[Currency]],tblXrate[],2,FALSE)</f>
        <v>88000</v>
      </c>
      <c r="H149" t="s">
        <v>216</v>
      </c>
      <c r="I149" t="s">
        <v>52</v>
      </c>
      <c r="J149" t="s">
        <v>15</v>
      </c>
      <c r="K149" t="str">
        <f>VLOOKUP(tblSalaries[[#This Row],[Where do you work]],tblCountries[[Actual]:[Mapping]],2,FALSE)</f>
        <v>USA</v>
      </c>
      <c r="L149" t="s">
        <v>9</v>
      </c>
    </row>
    <row r="150" spans="2:12" ht="15" hidden="1" customHeight="1" x14ac:dyDescent="0.25">
      <c r="B150" t="s">
        <v>2153</v>
      </c>
      <c r="C150" s="1">
        <v>41055.030787037038</v>
      </c>
      <c r="D150" s="4">
        <v>80000</v>
      </c>
      <c r="E150">
        <v>80000</v>
      </c>
      <c r="F150" t="s">
        <v>6</v>
      </c>
      <c r="G150">
        <f>tblSalaries[[#This Row],[clean Salary (in local currency)]]*VLOOKUP(tblSalaries[[#This Row],[Currency]],tblXrate[],2,FALSE)</f>
        <v>80000</v>
      </c>
      <c r="H150" t="s">
        <v>217</v>
      </c>
      <c r="I150" t="s">
        <v>20</v>
      </c>
      <c r="J150" t="s">
        <v>15</v>
      </c>
      <c r="K150" t="str">
        <f>VLOOKUP(tblSalaries[[#This Row],[Where do you work]],tblCountries[[Actual]:[Mapping]],2,FALSE)</f>
        <v>USA</v>
      </c>
      <c r="L150" t="s">
        <v>18</v>
      </c>
    </row>
    <row r="151" spans="2:12" ht="15" hidden="1" customHeight="1" x14ac:dyDescent="0.25">
      <c r="B151" t="s">
        <v>2154</v>
      </c>
      <c r="C151" s="1">
        <v>41055.030810185184</v>
      </c>
      <c r="D151" s="4">
        <v>69000</v>
      </c>
      <c r="E151">
        <v>69000</v>
      </c>
      <c r="F151" t="s">
        <v>6</v>
      </c>
      <c r="G151">
        <f>tblSalaries[[#This Row],[clean Salary (in local currency)]]*VLOOKUP(tblSalaries[[#This Row],[Currency]],tblXrate[],2,FALSE)</f>
        <v>69000</v>
      </c>
      <c r="H151" t="s">
        <v>218</v>
      </c>
      <c r="I151" t="s">
        <v>356</v>
      </c>
      <c r="J151" t="s">
        <v>15</v>
      </c>
      <c r="K151" t="str">
        <f>VLOOKUP(tblSalaries[[#This Row],[Where do you work]],tblCountries[[Actual]:[Mapping]],2,FALSE)</f>
        <v>USA</v>
      </c>
      <c r="L151" t="s">
        <v>9</v>
      </c>
    </row>
    <row r="152" spans="2:12" ht="15" hidden="1" customHeight="1" x14ac:dyDescent="0.25">
      <c r="B152" t="s">
        <v>2155</v>
      </c>
      <c r="C152" s="1">
        <v>41055.030821759261</v>
      </c>
      <c r="D152" s="4">
        <v>50000</v>
      </c>
      <c r="E152">
        <v>50000</v>
      </c>
      <c r="F152" t="s">
        <v>6</v>
      </c>
      <c r="G152">
        <f>tblSalaries[[#This Row],[clean Salary (in local currency)]]*VLOOKUP(tblSalaries[[#This Row],[Currency]],tblXrate[],2,FALSE)</f>
        <v>50000</v>
      </c>
      <c r="H152" t="s">
        <v>219</v>
      </c>
      <c r="I152" t="s">
        <v>20</v>
      </c>
      <c r="J152" t="s">
        <v>166</v>
      </c>
      <c r="K152" t="str">
        <f>VLOOKUP(tblSalaries[[#This Row],[Where do you work]],tblCountries[[Actual]:[Mapping]],2,FALSE)</f>
        <v>Mexico</v>
      </c>
      <c r="L152" t="s">
        <v>13</v>
      </c>
    </row>
    <row r="153" spans="2:12" ht="15" hidden="1" customHeight="1" x14ac:dyDescent="0.25">
      <c r="B153" t="s">
        <v>2156</v>
      </c>
      <c r="C153" s="1">
        <v>41055.031018518515</v>
      </c>
      <c r="D153" s="4">
        <v>35000</v>
      </c>
      <c r="E153">
        <v>35000</v>
      </c>
      <c r="F153" t="s">
        <v>6</v>
      </c>
      <c r="G153">
        <f>tblSalaries[[#This Row],[clean Salary (in local currency)]]*VLOOKUP(tblSalaries[[#This Row],[Currency]],tblXrate[],2,FALSE)</f>
        <v>35000</v>
      </c>
      <c r="H153" t="s">
        <v>220</v>
      </c>
      <c r="I153" t="s">
        <v>52</v>
      </c>
      <c r="J153" t="s">
        <v>15</v>
      </c>
      <c r="K153" t="str">
        <f>VLOOKUP(tblSalaries[[#This Row],[Where do you work]],tblCountries[[Actual]:[Mapping]],2,FALSE)</f>
        <v>USA</v>
      </c>
      <c r="L153" t="s">
        <v>18</v>
      </c>
    </row>
    <row r="154" spans="2:12" ht="15" hidden="1" customHeight="1" x14ac:dyDescent="0.25">
      <c r="B154" t="s">
        <v>2157</v>
      </c>
      <c r="C154" s="1">
        <v>41055.031238425923</v>
      </c>
      <c r="D154" s="4">
        <v>96000</v>
      </c>
      <c r="E154">
        <v>96000</v>
      </c>
      <c r="F154" t="s">
        <v>6</v>
      </c>
      <c r="G154">
        <f>tblSalaries[[#This Row],[clean Salary (in local currency)]]*VLOOKUP(tblSalaries[[#This Row],[Currency]],tblXrate[],2,FALSE)</f>
        <v>96000</v>
      </c>
      <c r="H154" t="s">
        <v>221</v>
      </c>
      <c r="I154" t="s">
        <v>20</v>
      </c>
      <c r="J154" t="s">
        <v>15</v>
      </c>
      <c r="K154" t="str">
        <f>VLOOKUP(tblSalaries[[#This Row],[Where do you work]],tblCountries[[Actual]:[Mapping]],2,FALSE)</f>
        <v>USA</v>
      </c>
      <c r="L154" t="s">
        <v>9</v>
      </c>
    </row>
    <row r="155" spans="2:12" ht="15" hidden="1" customHeight="1" x14ac:dyDescent="0.25">
      <c r="B155" t="s">
        <v>2158</v>
      </c>
      <c r="C155" s="1">
        <v>41055.03125</v>
      </c>
      <c r="D155" s="4">
        <v>65000</v>
      </c>
      <c r="E155">
        <v>65000</v>
      </c>
      <c r="F155" t="s">
        <v>6</v>
      </c>
      <c r="G155">
        <f>tblSalaries[[#This Row],[clean Salary (in local currency)]]*VLOOKUP(tblSalaries[[#This Row],[Currency]],tblXrate[],2,FALSE)</f>
        <v>65000</v>
      </c>
      <c r="H155" t="s">
        <v>222</v>
      </c>
      <c r="I155" t="s">
        <v>310</v>
      </c>
      <c r="J155" t="s">
        <v>15</v>
      </c>
      <c r="K155" t="str">
        <f>VLOOKUP(tblSalaries[[#This Row],[Where do you work]],tblCountries[[Actual]:[Mapping]],2,FALSE)</f>
        <v>USA</v>
      </c>
      <c r="L155" t="s">
        <v>13</v>
      </c>
    </row>
    <row r="156" spans="2:12" ht="15" hidden="1" customHeight="1" x14ac:dyDescent="0.25">
      <c r="B156" t="s">
        <v>2159</v>
      </c>
      <c r="C156" s="1">
        <v>41055.031319444446</v>
      </c>
      <c r="D156" s="4">
        <v>37440</v>
      </c>
      <c r="E156">
        <v>37440</v>
      </c>
      <c r="F156" t="s">
        <v>6</v>
      </c>
      <c r="G156">
        <f>tblSalaries[[#This Row],[clean Salary (in local currency)]]*VLOOKUP(tblSalaries[[#This Row],[Currency]],tblXrate[],2,FALSE)</f>
        <v>37440</v>
      </c>
      <c r="H156" t="s">
        <v>121</v>
      </c>
      <c r="I156" t="s">
        <v>20</v>
      </c>
      <c r="J156" t="s">
        <v>15</v>
      </c>
      <c r="K156" t="str">
        <f>VLOOKUP(tblSalaries[[#This Row],[Where do you work]],tblCountries[[Actual]:[Mapping]],2,FALSE)</f>
        <v>USA</v>
      </c>
      <c r="L156" t="s">
        <v>13</v>
      </c>
    </row>
    <row r="157" spans="2:12" ht="15" hidden="1" customHeight="1" x14ac:dyDescent="0.25">
      <c r="B157" t="s">
        <v>2160</v>
      </c>
      <c r="C157" s="1">
        <v>41055.031377314815</v>
      </c>
      <c r="D157" s="4">
        <v>15500</v>
      </c>
      <c r="E157">
        <v>15500</v>
      </c>
      <c r="F157" t="s">
        <v>6</v>
      </c>
      <c r="G157">
        <f>tblSalaries[[#This Row],[clean Salary (in local currency)]]*VLOOKUP(tblSalaries[[#This Row],[Currency]],tblXrate[],2,FALSE)</f>
        <v>15500</v>
      </c>
      <c r="H157" t="s">
        <v>223</v>
      </c>
      <c r="I157" t="s">
        <v>310</v>
      </c>
      <c r="J157" t="s">
        <v>166</v>
      </c>
      <c r="K157" t="str">
        <f>VLOOKUP(tblSalaries[[#This Row],[Where do you work]],tblCountries[[Actual]:[Mapping]],2,FALSE)</f>
        <v>Mexico</v>
      </c>
      <c r="L157" t="s">
        <v>13</v>
      </c>
    </row>
    <row r="158" spans="2:12" ht="15" hidden="1" customHeight="1" x14ac:dyDescent="0.25">
      <c r="B158" t="s">
        <v>2161</v>
      </c>
      <c r="C158" s="1">
        <v>41055.031446759262</v>
      </c>
      <c r="D158" s="4" t="s">
        <v>224</v>
      </c>
      <c r="E158">
        <v>90000</v>
      </c>
      <c r="F158" t="s">
        <v>6</v>
      </c>
      <c r="G158">
        <f>tblSalaries[[#This Row],[clean Salary (in local currency)]]*VLOOKUP(tblSalaries[[#This Row],[Currency]],tblXrate[],2,FALSE)</f>
        <v>90000</v>
      </c>
      <c r="H158" t="s">
        <v>225</v>
      </c>
      <c r="I158" t="s">
        <v>20</v>
      </c>
      <c r="J158" t="s">
        <v>15</v>
      </c>
      <c r="K158" t="str">
        <f>VLOOKUP(tblSalaries[[#This Row],[Where do you work]],tblCountries[[Actual]:[Mapping]],2,FALSE)</f>
        <v>USA</v>
      </c>
      <c r="L158" t="s">
        <v>18</v>
      </c>
    </row>
    <row r="159" spans="2:12" ht="15" hidden="1" customHeight="1" x14ac:dyDescent="0.25">
      <c r="B159" t="s">
        <v>2162</v>
      </c>
      <c r="C159" s="1">
        <v>41055.031782407408</v>
      </c>
      <c r="D159" s="4">
        <v>66500</v>
      </c>
      <c r="E159">
        <v>66500</v>
      </c>
      <c r="F159" t="s">
        <v>6</v>
      </c>
      <c r="G159">
        <f>tblSalaries[[#This Row],[clean Salary (in local currency)]]*VLOOKUP(tblSalaries[[#This Row],[Currency]],tblXrate[],2,FALSE)</f>
        <v>66500</v>
      </c>
      <c r="H159" t="s">
        <v>226</v>
      </c>
      <c r="I159" t="s">
        <v>20</v>
      </c>
      <c r="J159" t="s">
        <v>15</v>
      </c>
      <c r="K159" t="str">
        <f>VLOOKUP(tblSalaries[[#This Row],[Where do you work]],tblCountries[[Actual]:[Mapping]],2,FALSE)</f>
        <v>USA</v>
      </c>
      <c r="L159" t="s">
        <v>13</v>
      </c>
    </row>
    <row r="160" spans="2:12" ht="15" hidden="1" customHeight="1" x14ac:dyDescent="0.25">
      <c r="B160" t="s">
        <v>2163</v>
      </c>
      <c r="C160" s="1">
        <v>41055.031817129631</v>
      </c>
      <c r="D160" s="4">
        <v>100000</v>
      </c>
      <c r="E160">
        <v>100000</v>
      </c>
      <c r="F160" t="s">
        <v>6</v>
      </c>
      <c r="G160">
        <f>tblSalaries[[#This Row],[clean Salary (in local currency)]]*VLOOKUP(tblSalaries[[#This Row],[Currency]],tblXrate[],2,FALSE)</f>
        <v>100000</v>
      </c>
      <c r="H160" t="s">
        <v>227</v>
      </c>
      <c r="I160" t="s">
        <v>310</v>
      </c>
      <c r="J160" t="s">
        <v>15</v>
      </c>
      <c r="K160" t="str">
        <f>VLOOKUP(tblSalaries[[#This Row],[Where do you work]],tblCountries[[Actual]:[Mapping]],2,FALSE)</f>
        <v>USA</v>
      </c>
      <c r="L160" t="s">
        <v>13</v>
      </c>
    </row>
    <row r="161" spans="2:12" ht="15" hidden="1" customHeight="1" x14ac:dyDescent="0.25">
      <c r="B161" t="s">
        <v>2164</v>
      </c>
      <c r="C161" s="1">
        <v>41055.031840277778</v>
      </c>
      <c r="D161" s="4" t="s">
        <v>228</v>
      </c>
      <c r="E161">
        <v>32250</v>
      </c>
      <c r="F161" t="s">
        <v>69</v>
      </c>
      <c r="G161">
        <f>tblSalaries[[#This Row],[clean Salary (in local currency)]]*VLOOKUP(tblSalaries[[#This Row],[Currency]],tblXrate[],2,FALSE)</f>
        <v>50831.74927416991</v>
      </c>
      <c r="H161" t="s">
        <v>229</v>
      </c>
      <c r="I161" t="s">
        <v>52</v>
      </c>
      <c r="J161" t="s">
        <v>71</v>
      </c>
      <c r="K161" t="str">
        <f>VLOOKUP(tblSalaries[[#This Row],[Where do you work]],tblCountries[[Actual]:[Mapping]],2,FALSE)</f>
        <v>UK</v>
      </c>
      <c r="L161" t="s">
        <v>9</v>
      </c>
    </row>
    <row r="162" spans="2:12" ht="15" hidden="1" customHeight="1" x14ac:dyDescent="0.25">
      <c r="B162" t="s">
        <v>2165</v>
      </c>
      <c r="C162" s="1">
        <v>41055.031863425924</v>
      </c>
      <c r="D162" s="4">
        <v>420000</v>
      </c>
      <c r="E162">
        <v>420000</v>
      </c>
      <c r="F162" t="s">
        <v>40</v>
      </c>
      <c r="G162">
        <f>tblSalaries[[#This Row],[clean Salary (in local currency)]]*VLOOKUP(tblSalaries[[#This Row],[Currency]],tblXrate[],2,FALSE)</f>
        <v>7479.3250087258784</v>
      </c>
      <c r="H162" t="s">
        <v>230</v>
      </c>
      <c r="I162" t="s">
        <v>52</v>
      </c>
      <c r="J162" t="s">
        <v>8</v>
      </c>
      <c r="K162" t="str">
        <f>VLOOKUP(tblSalaries[[#This Row],[Where do you work]],tblCountries[[Actual]:[Mapping]],2,FALSE)</f>
        <v>India</v>
      </c>
      <c r="L162" t="s">
        <v>25</v>
      </c>
    </row>
    <row r="163" spans="2:12" ht="15" hidden="1" customHeight="1" x14ac:dyDescent="0.25">
      <c r="B163" t="s">
        <v>2166</v>
      </c>
      <c r="C163" s="1">
        <v>41055.031944444447</v>
      </c>
      <c r="D163" s="4">
        <v>75000</v>
      </c>
      <c r="E163">
        <v>75000</v>
      </c>
      <c r="F163" t="s">
        <v>6</v>
      </c>
      <c r="G163">
        <f>tblSalaries[[#This Row],[clean Salary (in local currency)]]*VLOOKUP(tblSalaries[[#This Row],[Currency]],tblXrate[],2,FALSE)</f>
        <v>75000</v>
      </c>
      <c r="H163" t="s">
        <v>231</v>
      </c>
      <c r="I163" t="s">
        <v>20</v>
      </c>
      <c r="J163" t="s">
        <v>15</v>
      </c>
      <c r="K163" t="str">
        <f>VLOOKUP(tblSalaries[[#This Row],[Where do you work]],tblCountries[[Actual]:[Mapping]],2,FALSE)</f>
        <v>USA</v>
      </c>
      <c r="L163" t="s">
        <v>25</v>
      </c>
    </row>
    <row r="164" spans="2:12" ht="15" hidden="1" customHeight="1" x14ac:dyDescent="0.25">
      <c r="B164" t="s">
        <v>2167</v>
      </c>
      <c r="C164" s="1">
        <v>41055.032233796293</v>
      </c>
      <c r="D164" s="4">
        <v>58</v>
      </c>
      <c r="E164">
        <v>58000</v>
      </c>
      <c r="F164" t="s">
        <v>6</v>
      </c>
      <c r="G164">
        <f>tblSalaries[[#This Row],[clean Salary (in local currency)]]*VLOOKUP(tblSalaries[[#This Row],[Currency]],tblXrate[],2,FALSE)</f>
        <v>58000</v>
      </c>
      <c r="H164" t="s">
        <v>232</v>
      </c>
      <c r="I164" t="s">
        <v>52</v>
      </c>
      <c r="J164" t="s">
        <v>88</v>
      </c>
      <c r="K164" t="str">
        <f>VLOOKUP(tblSalaries[[#This Row],[Where do you work]],tblCountries[[Actual]:[Mapping]],2,FALSE)</f>
        <v>Canada</v>
      </c>
      <c r="L164" t="s">
        <v>25</v>
      </c>
    </row>
    <row r="165" spans="2:12" ht="15" hidden="1" customHeight="1" x14ac:dyDescent="0.25">
      <c r="B165" t="s">
        <v>2168</v>
      </c>
      <c r="C165" s="1">
        <v>41055.032280092593</v>
      </c>
      <c r="D165" s="4">
        <v>55000</v>
      </c>
      <c r="E165">
        <v>55000</v>
      </c>
      <c r="F165" t="s">
        <v>6</v>
      </c>
      <c r="G165">
        <f>tblSalaries[[#This Row],[clean Salary (in local currency)]]*VLOOKUP(tblSalaries[[#This Row],[Currency]],tblXrate[],2,FALSE)</f>
        <v>55000</v>
      </c>
      <c r="H165" t="s">
        <v>233</v>
      </c>
      <c r="I165" t="s">
        <v>52</v>
      </c>
      <c r="J165" t="s">
        <v>15</v>
      </c>
      <c r="K165" t="str">
        <f>VLOOKUP(tblSalaries[[#This Row],[Where do you work]],tblCountries[[Actual]:[Mapping]],2,FALSE)</f>
        <v>USA</v>
      </c>
      <c r="L165" t="s">
        <v>18</v>
      </c>
    </row>
    <row r="166" spans="2:12" ht="15" hidden="1" customHeight="1" x14ac:dyDescent="0.25">
      <c r="B166" t="s">
        <v>2169</v>
      </c>
      <c r="C166" s="1">
        <v>41055.033125000002</v>
      </c>
      <c r="D166" s="4">
        <v>60000</v>
      </c>
      <c r="E166">
        <v>60000</v>
      </c>
      <c r="F166" t="s">
        <v>6</v>
      </c>
      <c r="G166">
        <f>tblSalaries[[#This Row],[clean Salary (in local currency)]]*VLOOKUP(tblSalaries[[#This Row],[Currency]],tblXrate[],2,FALSE)</f>
        <v>60000</v>
      </c>
      <c r="H166" t="s">
        <v>234</v>
      </c>
      <c r="I166" t="s">
        <v>20</v>
      </c>
      <c r="J166" t="s">
        <v>15</v>
      </c>
      <c r="K166" t="str">
        <f>VLOOKUP(tblSalaries[[#This Row],[Where do you work]],tblCountries[[Actual]:[Mapping]],2,FALSE)</f>
        <v>USA</v>
      </c>
      <c r="L166" t="s">
        <v>9</v>
      </c>
    </row>
    <row r="167" spans="2:12" ht="15" hidden="1" customHeight="1" x14ac:dyDescent="0.25">
      <c r="B167" t="s">
        <v>2170</v>
      </c>
      <c r="C167" s="1">
        <v>41055.033159722225</v>
      </c>
      <c r="D167" s="4" t="s">
        <v>235</v>
      </c>
      <c r="E167">
        <v>1300000</v>
      </c>
      <c r="F167" t="s">
        <v>40</v>
      </c>
      <c r="G167">
        <f>tblSalaries[[#This Row],[clean Salary (in local currency)]]*VLOOKUP(tblSalaries[[#This Row],[Currency]],tblXrate[],2,FALSE)</f>
        <v>23150.291693675339</v>
      </c>
      <c r="H167" t="s">
        <v>52</v>
      </c>
      <c r="I167" t="s">
        <v>52</v>
      </c>
      <c r="J167" t="s">
        <v>8</v>
      </c>
      <c r="K167" t="str">
        <f>VLOOKUP(tblSalaries[[#This Row],[Where do you work]],tblCountries[[Actual]:[Mapping]],2,FALSE)</f>
        <v>India</v>
      </c>
      <c r="L167" t="s">
        <v>9</v>
      </c>
    </row>
    <row r="168" spans="2:12" ht="15" hidden="1" customHeight="1" x14ac:dyDescent="0.25">
      <c r="B168" t="s">
        <v>2171</v>
      </c>
      <c r="C168" s="1">
        <v>41055.033217592594</v>
      </c>
      <c r="D168" s="4">
        <v>107000</v>
      </c>
      <c r="E168">
        <v>107000</v>
      </c>
      <c r="F168" t="s">
        <v>86</v>
      </c>
      <c r="G168">
        <f>tblSalaries[[#This Row],[clean Salary (in local currency)]]*VLOOKUP(tblSalaries[[#This Row],[Currency]],tblXrate[],2,FALSE)</f>
        <v>105219.68296424497</v>
      </c>
      <c r="H168" t="s">
        <v>236</v>
      </c>
      <c r="I168" t="s">
        <v>52</v>
      </c>
      <c r="J168" t="s">
        <v>88</v>
      </c>
      <c r="K168" t="str">
        <f>VLOOKUP(tblSalaries[[#This Row],[Where do you work]],tblCountries[[Actual]:[Mapping]],2,FALSE)</f>
        <v>Canada</v>
      </c>
      <c r="L168" t="s">
        <v>18</v>
      </c>
    </row>
    <row r="169" spans="2:12" ht="15" hidden="1" customHeight="1" x14ac:dyDescent="0.25">
      <c r="B169" t="s">
        <v>2172</v>
      </c>
      <c r="C169" s="1">
        <v>41055.03329861111</v>
      </c>
      <c r="D169" s="4">
        <v>145000</v>
      </c>
      <c r="E169">
        <v>145000</v>
      </c>
      <c r="F169" t="s">
        <v>6</v>
      </c>
      <c r="G169">
        <f>tblSalaries[[#This Row],[clean Salary (in local currency)]]*VLOOKUP(tblSalaries[[#This Row],[Currency]],tblXrate[],2,FALSE)</f>
        <v>145000</v>
      </c>
      <c r="H169" t="s">
        <v>237</v>
      </c>
      <c r="I169" t="s">
        <v>488</v>
      </c>
      <c r="J169" t="s">
        <v>46</v>
      </c>
      <c r="K169" t="str">
        <f>VLOOKUP(tblSalaries[[#This Row],[Where do you work]],tblCountries[[Actual]:[Mapping]],2,FALSE)</f>
        <v>Switzerland</v>
      </c>
      <c r="L169" t="s">
        <v>13</v>
      </c>
    </row>
    <row r="170" spans="2:12" ht="15" hidden="1" customHeight="1" x14ac:dyDescent="0.25">
      <c r="B170" t="s">
        <v>2173</v>
      </c>
      <c r="C170" s="1">
        <v>41055.033379629633</v>
      </c>
      <c r="D170" s="4">
        <v>22880</v>
      </c>
      <c r="E170">
        <v>22880</v>
      </c>
      <c r="F170" t="s">
        <v>6</v>
      </c>
      <c r="G170">
        <f>tblSalaries[[#This Row],[clean Salary (in local currency)]]*VLOOKUP(tblSalaries[[#This Row],[Currency]],tblXrate[],2,FALSE)</f>
        <v>22880</v>
      </c>
      <c r="H170" t="s">
        <v>238</v>
      </c>
      <c r="I170" t="s">
        <v>310</v>
      </c>
      <c r="J170" t="s">
        <v>15</v>
      </c>
      <c r="K170" t="str">
        <f>VLOOKUP(tblSalaries[[#This Row],[Where do you work]],tblCountries[[Actual]:[Mapping]],2,FALSE)</f>
        <v>USA</v>
      </c>
      <c r="L170" t="s">
        <v>9</v>
      </c>
    </row>
    <row r="171" spans="2:12" ht="15" hidden="1" customHeight="1" x14ac:dyDescent="0.25">
      <c r="B171" t="s">
        <v>2174</v>
      </c>
      <c r="C171" s="1">
        <v>41055.033414351848</v>
      </c>
      <c r="D171" s="4">
        <v>80000</v>
      </c>
      <c r="E171">
        <v>80000</v>
      </c>
      <c r="F171" t="s">
        <v>6</v>
      </c>
      <c r="G171">
        <f>tblSalaries[[#This Row],[clean Salary (in local currency)]]*VLOOKUP(tblSalaries[[#This Row],[Currency]],tblXrate[],2,FALSE)</f>
        <v>80000</v>
      </c>
      <c r="H171" t="s">
        <v>239</v>
      </c>
      <c r="I171" t="s">
        <v>356</v>
      </c>
      <c r="J171" t="s">
        <v>15</v>
      </c>
      <c r="K171" t="str">
        <f>VLOOKUP(tblSalaries[[#This Row],[Where do you work]],tblCountries[[Actual]:[Mapping]],2,FALSE)</f>
        <v>USA</v>
      </c>
      <c r="L171" t="s">
        <v>9</v>
      </c>
    </row>
    <row r="172" spans="2:12" ht="15" hidden="1" customHeight="1" x14ac:dyDescent="0.25">
      <c r="B172" t="s">
        <v>2175</v>
      </c>
      <c r="C172" s="1">
        <v>41055.033460648148</v>
      </c>
      <c r="D172" s="4" t="s">
        <v>240</v>
      </c>
      <c r="E172">
        <v>500000</v>
      </c>
      <c r="F172" t="s">
        <v>40</v>
      </c>
      <c r="G172">
        <f>tblSalaries[[#This Row],[clean Salary (in local currency)]]*VLOOKUP(tblSalaries[[#This Row],[Currency]],tblXrate[],2,FALSE)</f>
        <v>8903.9583437212841</v>
      </c>
      <c r="H172" t="s">
        <v>241</v>
      </c>
      <c r="I172" t="s">
        <v>20</v>
      </c>
      <c r="J172" t="s">
        <v>8</v>
      </c>
      <c r="K172" t="str">
        <f>VLOOKUP(tblSalaries[[#This Row],[Where do you work]],tblCountries[[Actual]:[Mapping]],2,FALSE)</f>
        <v>India</v>
      </c>
      <c r="L172" t="s">
        <v>18</v>
      </c>
    </row>
    <row r="173" spans="2:12" ht="15" hidden="1" customHeight="1" x14ac:dyDescent="0.25">
      <c r="B173" t="s">
        <v>2176</v>
      </c>
      <c r="C173" s="1">
        <v>41055.033865740741</v>
      </c>
      <c r="D173" s="4">
        <v>90000</v>
      </c>
      <c r="E173">
        <v>90000</v>
      </c>
      <c r="F173" t="s">
        <v>86</v>
      </c>
      <c r="G173">
        <f>tblSalaries[[#This Row],[clean Salary (in local currency)]]*VLOOKUP(tblSalaries[[#This Row],[Currency]],tblXrate[],2,FALSE)</f>
        <v>88502.537072729421</v>
      </c>
      <c r="H173" t="s">
        <v>242</v>
      </c>
      <c r="I173" t="s">
        <v>20</v>
      </c>
      <c r="J173" t="s">
        <v>88</v>
      </c>
      <c r="K173" t="str">
        <f>VLOOKUP(tblSalaries[[#This Row],[Where do you work]],tblCountries[[Actual]:[Mapping]],2,FALSE)</f>
        <v>Canada</v>
      </c>
      <c r="L173" t="s">
        <v>9</v>
      </c>
    </row>
    <row r="174" spans="2:12" ht="15" hidden="1" customHeight="1" x14ac:dyDescent="0.25">
      <c r="B174" t="s">
        <v>2177</v>
      </c>
      <c r="C174" s="1">
        <v>41055.033888888887</v>
      </c>
      <c r="D174" s="4">
        <v>180000</v>
      </c>
      <c r="E174">
        <v>180000</v>
      </c>
      <c r="F174" t="s">
        <v>40</v>
      </c>
      <c r="G174">
        <f>tblSalaries[[#This Row],[clean Salary (in local currency)]]*VLOOKUP(tblSalaries[[#This Row],[Currency]],tblXrate[],2,FALSE)</f>
        <v>3205.4250037396623</v>
      </c>
      <c r="H174" t="s">
        <v>243</v>
      </c>
      <c r="I174" t="s">
        <v>20</v>
      </c>
      <c r="J174" t="s">
        <v>8</v>
      </c>
      <c r="K174" t="str">
        <f>VLOOKUP(tblSalaries[[#This Row],[Where do you work]],tblCountries[[Actual]:[Mapping]],2,FALSE)</f>
        <v>India</v>
      </c>
      <c r="L174" t="s">
        <v>9</v>
      </c>
    </row>
    <row r="175" spans="2:12" ht="15" hidden="1" customHeight="1" x14ac:dyDescent="0.25">
      <c r="B175" t="s">
        <v>2178</v>
      </c>
      <c r="C175" s="1">
        <v>41055.033888888887</v>
      </c>
      <c r="D175" s="4">
        <v>46584</v>
      </c>
      <c r="E175">
        <v>46584</v>
      </c>
      <c r="F175" t="s">
        <v>6</v>
      </c>
      <c r="G175">
        <f>tblSalaries[[#This Row],[clean Salary (in local currency)]]*VLOOKUP(tblSalaries[[#This Row],[Currency]],tblXrate[],2,FALSE)</f>
        <v>46584</v>
      </c>
      <c r="H175" t="s">
        <v>244</v>
      </c>
      <c r="I175" t="s">
        <v>20</v>
      </c>
      <c r="J175" t="s">
        <v>15</v>
      </c>
      <c r="K175" t="str">
        <f>VLOOKUP(tblSalaries[[#This Row],[Where do you work]],tblCountries[[Actual]:[Mapping]],2,FALSE)</f>
        <v>USA</v>
      </c>
      <c r="L175" t="s">
        <v>9</v>
      </c>
    </row>
    <row r="176" spans="2:12" ht="15" hidden="1" customHeight="1" x14ac:dyDescent="0.25">
      <c r="B176" t="s">
        <v>2179</v>
      </c>
      <c r="C176" s="1">
        <v>41055.033888888887</v>
      </c>
      <c r="D176" s="4">
        <v>67000</v>
      </c>
      <c r="E176">
        <v>67000</v>
      </c>
      <c r="F176" t="s">
        <v>6</v>
      </c>
      <c r="G176">
        <f>tblSalaries[[#This Row],[clean Salary (in local currency)]]*VLOOKUP(tblSalaries[[#This Row],[Currency]],tblXrate[],2,FALSE)</f>
        <v>67000</v>
      </c>
      <c r="H176" t="s">
        <v>245</v>
      </c>
      <c r="I176" t="s">
        <v>20</v>
      </c>
      <c r="J176" t="s">
        <v>15</v>
      </c>
      <c r="K176" t="str">
        <f>VLOOKUP(tblSalaries[[#This Row],[Where do you work]],tblCountries[[Actual]:[Mapping]],2,FALSE)</f>
        <v>USA</v>
      </c>
      <c r="L176" t="s">
        <v>9</v>
      </c>
    </row>
    <row r="177" spans="2:12" ht="15" hidden="1" customHeight="1" x14ac:dyDescent="0.25">
      <c r="B177" t="s">
        <v>2180</v>
      </c>
      <c r="C177" s="1">
        <v>41055.033993055556</v>
      </c>
      <c r="D177" s="4" t="s">
        <v>246</v>
      </c>
      <c r="E177">
        <v>1100000</v>
      </c>
      <c r="F177" t="s">
        <v>40</v>
      </c>
      <c r="G177">
        <f>tblSalaries[[#This Row],[clean Salary (in local currency)]]*VLOOKUP(tblSalaries[[#This Row],[Currency]],tblXrate[],2,FALSE)</f>
        <v>19588.708356186824</v>
      </c>
      <c r="H177" t="s">
        <v>247</v>
      </c>
      <c r="I177" t="s">
        <v>52</v>
      </c>
      <c r="J177" t="s">
        <v>8</v>
      </c>
      <c r="K177" t="str">
        <f>VLOOKUP(tblSalaries[[#This Row],[Where do you work]],tblCountries[[Actual]:[Mapping]],2,FALSE)</f>
        <v>India</v>
      </c>
      <c r="L177" t="s">
        <v>9</v>
      </c>
    </row>
    <row r="178" spans="2:12" ht="15" hidden="1" customHeight="1" x14ac:dyDescent="0.25">
      <c r="B178" t="s">
        <v>2181</v>
      </c>
      <c r="C178" s="1">
        <v>41055.034236111111</v>
      </c>
      <c r="D178" s="4">
        <v>92000</v>
      </c>
      <c r="E178">
        <v>92000</v>
      </c>
      <c r="F178" t="s">
        <v>6</v>
      </c>
      <c r="G178">
        <f>tblSalaries[[#This Row],[clean Salary (in local currency)]]*VLOOKUP(tblSalaries[[#This Row],[Currency]],tblXrate[],2,FALSE)</f>
        <v>92000</v>
      </c>
      <c r="H178" t="s">
        <v>248</v>
      </c>
      <c r="I178" t="s">
        <v>279</v>
      </c>
      <c r="J178" t="s">
        <v>15</v>
      </c>
      <c r="K178" t="str">
        <f>VLOOKUP(tblSalaries[[#This Row],[Where do you work]],tblCountries[[Actual]:[Mapping]],2,FALSE)</f>
        <v>USA</v>
      </c>
      <c r="L178" t="s">
        <v>9</v>
      </c>
    </row>
    <row r="179" spans="2:12" ht="15" hidden="1" customHeight="1" x14ac:dyDescent="0.25">
      <c r="B179" t="s">
        <v>2182</v>
      </c>
      <c r="C179" s="1">
        <v>41055.034270833334</v>
      </c>
      <c r="D179" s="4">
        <v>75000</v>
      </c>
      <c r="E179">
        <v>75000</v>
      </c>
      <c r="F179" t="s">
        <v>6</v>
      </c>
      <c r="G179">
        <f>tblSalaries[[#This Row],[clean Salary (in local currency)]]*VLOOKUP(tblSalaries[[#This Row],[Currency]],tblXrate[],2,FALSE)</f>
        <v>75000</v>
      </c>
      <c r="H179" t="s">
        <v>249</v>
      </c>
      <c r="I179" t="s">
        <v>67</v>
      </c>
      <c r="J179" t="s">
        <v>15</v>
      </c>
      <c r="K179" t="str">
        <f>VLOOKUP(tblSalaries[[#This Row],[Where do you work]],tblCountries[[Actual]:[Mapping]],2,FALSE)</f>
        <v>USA</v>
      </c>
      <c r="L179" t="s">
        <v>13</v>
      </c>
    </row>
    <row r="180" spans="2:12" ht="15" hidden="1" customHeight="1" x14ac:dyDescent="0.25">
      <c r="B180" t="s">
        <v>2183</v>
      </c>
      <c r="C180" s="1">
        <v>41055.034432870372</v>
      </c>
      <c r="D180" s="4">
        <v>180000</v>
      </c>
      <c r="E180">
        <v>180000</v>
      </c>
      <c r="F180" t="s">
        <v>40</v>
      </c>
      <c r="G180">
        <f>tblSalaries[[#This Row],[clean Salary (in local currency)]]*VLOOKUP(tblSalaries[[#This Row],[Currency]],tblXrate[],2,FALSE)</f>
        <v>3205.4250037396623</v>
      </c>
      <c r="H180" t="s">
        <v>243</v>
      </c>
      <c r="I180" t="s">
        <v>20</v>
      </c>
      <c r="J180" t="s">
        <v>8</v>
      </c>
      <c r="K180" t="str">
        <f>VLOOKUP(tblSalaries[[#This Row],[Where do you work]],tblCountries[[Actual]:[Mapping]],2,FALSE)</f>
        <v>India</v>
      </c>
      <c r="L180" t="s">
        <v>9</v>
      </c>
    </row>
    <row r="181" spans="2:12" ht="15" hidden="1" customHeight="1" x14ac:dyDescent="0.25">
      <c r="B181" t="s">
        <v>2184</v>
      </c>
      <c r="C181" s="1">
        <v>41055.034583333334</v>
      </c>
      <c r="D181" s="4">
        <v>18500</v>
      </c>
      <c r="E181">
        <v>18500</v>
      </c>
      <c r="F181" t="s">
        <v>69</v>
      </c>
      <c r="G181">
        <f>tblSalaries[[#This Row],[clean Salary (in local currency)]]*VLOOKUP(tblSalaries[[#This Row],[Currency]],tblXrate[],2,FALSE)</f>
        <v>29159.298033244755</v>
      </c>
      <c r="H181" t="s">
        <v>250</v>
      </c>
      <c r="I181" t="s">
        <v>52</v>
      </c>
      <c r="J181" t="s">
        <v>71</v>
      </c>
      <c r="K181" t="str">
        <f>VLOOKUP(tblSalaries[[#This Row],[Where do you work]],tblCountries[[Actual]:[Mapping]],2,FALSE)</f>
        <v>UK</v>
      </c>
      <c r="L181" t="s">
        <v>13</v>
      </c>
    </row>
    <row r="182" spans="2:12" ht="15" hidden="1" customHeight="1" x14ac:dyDescent="0.25">
      <c r="B182" t="s">
        <v>2185</v>
      </c>
      <c r="C182" s="1">
        <v>41055.03460648148</v>
      </c>
      <c r="D182" s="4">
        <v>40000</v>
      </c>
      <c r="E182">
        <v>40000</v>
      </c>
      <c r="F182" t="s">
        <v>6</v>
      </c>
      <c r="G182">
        <f>tblSalaries[[#This Row],[clean Salary (in local currency)]]*VLOOKUP(tblSalaries[[#This Row],[Currency]],tblXrate[],2,FALSE)</f>
        <v>40000</v>
      </c>
      <c r="H182" t="s">
        <v>251</v>
      </c>
      <c r="I182" t="s">
        <v>20</v>
      </c>
      <c r="J182" t="s">
        <v>15</v>
      </c>
      <c r="K182" t="str">
        <f>VLOOKUP(tblSalaries[[#This Row],[Where do you work]],tblCountries[[Actual]:[Mapping]],2,FALSE)</f>
        <v>USA</v>
      </c>
      <c r="L182" t="s">
        <v>13</v>
      </c>
    </row>
    <row r="183" spans="2:12" ht="15" hidden="1" customHeight="1" x14ac:dyDescent="0.25">
      <c r="B183" t="s">
        <v>2186</v>
      </c>
      <c r="C183" s="1">
        <v>41055.034710648149</v>
      </c>
      <c r="D183" s="4">
        <v>111680</v>
      </c>
      <c r="E183">
        <v>111680</v>
      </c>
      <c r="F183" t="s">
        <v>6</v>
      </c>
      <c r="G183">
        <f>tblSalaries[[#This Row],[clean Salary (in local currency)]]*VLOOKUP(tblSalaries[[#This Row],[Currency]],tblXrate[],2,FALSE)</f>
        <v>111680</v>
      </c>
      <c r="H183" t="s">
        <v>252</v>
      </c>
      <c r="I183" t="s">
        <v>20</v>
      </c>
      <c r="J183" t="s">
        <v>15</v>
      </c>
      <c r="K183" t="str">
        <f>VLOOKUP(tblSalaries[[#This Row],[Where do you work]],tblCountries[[Actual]:[Mapping]],2,FALSE)</f>
        <v>USA</v>
      </c>
      <c r="L183" t="s">
        <v>18</v>
      </c>
    </row>
    <row r="184" spans="2:12" ht="15" hidden="1" customHeight="1" x14ac:dyDescent="0.25">
      <c r="B184" t="s">
        <v>2187</v>
      </c>
      <c r="C184" s="1">
        <v>41055.034849537034</v>
      </c>
      <c r="D184" s="4">
        <v>41.405999999999999</v>
      </c>
      <c r="E184">
        <v>41406</v>
      </c>
      <c r="F184" t="s">
        <v>6</v>
      </c>
      <c r="G184">
        <f>tblSalaries[[#This Row],[clean Salary (in local currency)]]*VLOOKUP(tblSalaries[[#This Row],[Currency]],tblXrate[],2,FALSE)</f>
        <v>41406</v>
      </c>
      <c r="H184" t="s">
        <v>253</v>
      </c>
      <c r="I184" t="s">
        <v>20</v>
      </c>
      <c r="J184" t="s">
        <v>88</v>
      </c>
      <c r="K184" t="str">
        <f>VLOOKUP(tblSalaries[[#This Row],[Where do you work]],tblCountries[[Actual]:[Mapping]],2,FALSE)</f>
        <v>Canada</v>
      </c>
      <c r="L184" t="s">
        <v>25</v>
      </c>
    </row>
    <row r="185" spans="2:12" ht="15" hidden="1" customHeight="1" x14ac:dyDescent="0.25">
      <c r="B185" t="s">
        <v>2188</v>
      </c>
      <c r="C185" s="1">
        <v>41055.034895833334</v>
      </c>
      <c r="D185" s="4">
        <v>70000</v>
      </c>
      <c r="E185">
        <v>70000</v>
      </c>
      <c r="F185" t="s">
        <v>6</v>
      </c>
      <c r="G185">
        <f>tblSalaries[[#This Row],[clean Salary (in local currency)]]*VLOOKUP(tblSalaries[[#This Row],[Currency]],tblXrate[],2,FALSE)</f>
        <v>70000</v>
      </c>
      <c r="H185" t="s">
        <v>254</v>
      </c>
      <c r="I185" t="s">
        <v>52</v>
      </c>
      <c r="J185" t="s">
        <v>15</v>
      </c>
      <c r="K185" t="str">
        <f>VLOOKUP(tblSalaries[[#This Row],[Where do you work]],tblCountries[[Actual]:[Mapping]],2,FALSE)</f>
        <v>USA</v>
      </c>
      <c r="L185" t="s">
        <v>9</v>
      </c>
    </row>
    <row r="186" spans="2:12" ht="15" hidden="1" customHeight="1" x14ac:dyDescent="0.25">
      <c r="B186" t="s">
        <v>2189</v>
      </c>
      <c r="C186" s="1">
        <v>41055.035081018519</v>
      </c>
      <c r="D186" s="4">
        <v>40700</v>
      </c>
      <c r="E186">
        <v>40700</v>
      </c>
      <c r="F186" t="s">
        <v>6</v>
      </c>
      <c r="G186">
        <f>tblSalaries[[#This Row],[clean Salary (in local currency)]]*VLOOKUP(tblSalaries[[#This Row],[Currency]],tblXrate[],2,FALSE)</f>
        <v>40700</v>
      </c>
      <c r="H186" t="s">
        <v>255</v>
      </c>
      <c r="I186" t="s">
        <v>20</v>
      </c>
      <c r="J186" t="s">
        <v>15</v>
      </c>
      <c r="K186" t="str">
        <f>VLOOKUP(tblSalaries[[#This Row],[Where do you work]],tblCountries[[Actual]:[Mapping]],2,FALSE)</f>
        <v>USA</v>
      </c>
      <c r="L186" t="s">
        <v>25</v>
      </c>
    </row>
    <row r="187" spans="2:12" ht="15" hidden="1" customHeight="1" x14ac:dyDescent="0.25">
      <c r="B187" t="s">
        <v>2190</v>
      </c>
      <c r="C187" s="1">
        <v>41055.035092592596</v>
      </c>
      <c r="D187" s="4">
        <v>40000</v>
      </c>
      <c r="E187">
        <v>40000</v>
      </c>
      <c r="F187" t="s">
        <v>6</v>
      </c>
      <c r="G187">
        <f>tblSalaries[[#This Row],[clean Salary (in local currency)]]*VLOOKUP(tblSalaries[[#This Row],[Currency]],tblXrate[],2,FALSE)</f>
        <v>40000</v>
      </c>
      <c r="H187" t="s">
        <v>256</v>
      </c>
      <c r="I187" t="s">
        <v>20</v>
      </c>
      <c r="J187" t="s">
        <v>15</v>
      </c>
      <c r="K187" t="str">
        <f>VLOOKUP(tblSalaries[[#This Row],[Where do you work]],tblCountries[[Actual]:[Mapping]],2,FALSE)</f>
        <v>USA</v>
      </c>
      <c r="L187" t="s">
        <v>9</v>
      </c>
    </row>
    <row r="188" spans="2:12" ht="15" hidden="1" customHeight="1" x14ac:dyDescent="0.25">
      <c r="B188" t="s">
        <v>2191</v>
      </c>
      <c r="C188" s="1">
        <v>41055.035162037035</v>
      </c>
      <c r="D188" s="4">
        <v>60000</v>
      </c>
      <c r="E188">
        <v>60000</v>
      </c>
      <c r="F188" t="s">
        <v>6</v>
      </c>
      <c r="G188">
        <f>tblSalaries[[#This Row],[clean Salary (in local currency)]]*VLOOKUP(tblSalaries[[#This Row],[Currency]],tblXrate[],2,FALSE)</f>
        <v>60000</v>
      </c>
      <c r="H188" t="s">
        <v>257</v>
      </c>
      <c r="I188" t="s">
        <v>310</v>
      </c>
      <c r="J188" t="s">
        <v>15</v>
      </c>
      <c r="K188" t="str">
        <f>VLOOKUP(tblSalaries[[#This Row],[Where do you work]],tblCountries[[Actual]:[Mapping]],2,FALSE)</f>
        <v>USA</v>
      </c>
      <c r="L188" t="s">
        <v>9</v>
      </c>
    </row>
    <row r="189" spans="2:12" ht="15" hidden="1" customHeight="1" x14ac:dyDescent="0.25">
      <c r="B189" t="s">
        <v>2192</v>
      </c>
      <c r="C189" s="1">
        <v>41055.035196759258</v>
      </c>
      <c r="D189" s="4">
        <v>92000</v>
      </c>
      <c r="E189">
        <v>92000</v>
      </c>
      <c r="F189" t="s">
        <v>86</v>
      </c>
      <c r="G189">
        <f>tblSalaries[[#This Row],[clean Salary (in local currency)]]*VLOOKUP(tblSalaries[[#This Row],[Currency]],tblXrate[],2,FALSE)</f>
        <v>90469.260118790073</v>
      </c>
      <c r="H189" t="s">
        <v>258</v>
      </c>
      <c r="I189" t="s">
        <v>356</v>
      </c>
      <c r="J189" t="s">
        <v>88</v>
      </c>
      <c r="K189" t="str">
        <f>VLOOKUP(tblSalaries[[#This Row],[Where do you work]],tblCountries[[Actual]:[Mapping]],2,FALSE)</f>
        <v>Canada</v>
      </c>
      <c r="L189" t="s">
        <v>13</v>
      </c>
    </row>
    <row r="190" spans="2:12" ht="15" hidden="1" customHeight="1" x14ac:dyDescent="0.25">
      <c r="B190" t="s">
        <v>2193</v>
      </c>
      <c r="C190" s="1">
        <v>41055.035219907404</v>
      </c>
      <c r="D190" s="4">
        <v>13636.36</v>
      </c>
      <c r="E190">
        <v>13636</v>
      </c>
      <c r="F190" t="s">
        <v>6</v>
      </c>
      <c r="G190">
        <f>tblSalaries[[#This Row],[clean Salary (in local currency)]]*VLOOKUP(tblSalaries[[#This Row],[Currency]],tblXrate[],2,FALSE)</f>
        <v>13636</v>
      </c>
      <c r="H190" t="s">
        <v>259</v>
      </c>
      <c r="I190" t="s">
        <v>52</v>
      </c>
      <c r="J190" t="s">
        <v>8</v>
      </c>
      <c r="K190" t="str">
        <f>VLOOKUP(tblSalaries[[#This Row],[Where do you work]],tblCountries[[Actual]:[Mapping]],2,FALSE)</f>
        <v>India</v>
      </c>
      <c r="L190" t="s">
        <v>13</v>
      </c>
    </row>
    <row r="191" spans="2:12" ht="15" hidden="1" customHeight="1" x14ac:dyDescent="0.25">
      <c r="B191" t="s">
        <v>2194</v>
      </c>
      <c r="C191" s="1">
        <v>41055.035219907404</v>
      </c>
      <c r="D191" s="4">
        <v>80000</v>
      </c>
      <c r="E191">
        <v>80000</v>
      </c>
      <c r="F191" t="s">
        <v>6</v>
      </c>
      <c r="G191">
        <f>tblSalaries[[#This Row],[clean Salary (in local currency)]]*VLOOKUP(tblSalaries[[#This Row],[Currency]],tblXrate[],2,FALSE)</f>
        <v>80000</v>
      </c>
      <c r="H191" t="s">
        <v>260</v>
      </c>
      <c r="I191" t="s">
        <v>52</v>
      </c>
      <c r="J191" t="s">
        <v>15</v>
      </c>
      <c r="K191" t="str">
        <f>VLOOKUP(tblSalaries[[#This Row],[Where do you work]],tblCountries[[Actual]:[Mapping]],2,FALSE)</f>
        <v>USA</v>
      </c>
      <c r="L191" t="s">
        <v>18</v>
      </c>
    </row>
    <row r="192" spans="2:12" ht="15" hidden="1" customHeight="1" x14ac:dyDescent="0.25">
      <c r="B192" t="s">
        <v>2195</v>
      </c>
      <c r="C192" s="1">
        <v>41055.035416666666</v>
      </c>
      <c r="D192" s="4" t="s">
        <v>261</v>
      </c>
      <c r="E192">
        <v>60000</v>
      </c>
      <c r="F192" t="s">
        <v>86</v>
      </c>
      <c r="G192">
        <f>tblSalaries[[#This Row],[clean Salary (in local currency)]]*VLOOKUP(tblSalaries[[#This Row],[Currency]],tblXrate[],2,FALSE)</f>
        <v>59001.691381819612</v>
      </c>
      <c r="H192" t="s">
        <v>262</v>
      </c>
      <c r="I192" t="s">
        <v>20</v>
      </c>
      <c r="J192" t="s">
        <v>88</v>
      </c>
      <c r="K192" t="str">
        <f>VLOOKUP(tblSalaries[[#This Row],[Where do you work]],tblCountries[[Actual]:[Mapping]],2,FALSE)</f>
        <v>Canada</v>
      </c>
      <c r="L192" t="s">
        <v>18</v>
      </c>
    </row>
    <row r="193" spans="2:12" ht="15" hidden="1" customHeight="1" x14ac:dyDescent="0.25">
      <c r="B193" t="s">
        <v>2196</v>
      </c>
      <c r="C193" s="1">
        <v>41055.035914351851</v>
      </c>
      <c r="D193" s="4">
        <v>28000</v>
      </c>
      <c r="E193">
        <v>28000</v>
      </c>
      <c r="F193" t="s">
        <v>6</v>
      </c>
      <c r="G193">
        <f>tblSalaries[[#This Row],[clean Salary (in local currency)]]*VLOOKUP(tblSalaries[[#This Row],[Currency]],tblXrate[],2,FALSE)</f>
        <v>28000</v>
      </c>
      <c r="H193" t="s">
        <v>263</v>
      </c>
      <c r="I193" t="s">
        <v>20</v>
      </c>
      <c r="J193" t="s">
        <v>15</v>
      </c>
      <c r="K193" t="str">
        <f>VLOOKUP(tblSalaries[[#This Row],[Where do you work]],tblCountries[[Actual]:[Mapping]],2,FALSE)</f>
        <v>USA</v>
      </c>
      <c r="L193" t="s">
        <v>9</v>
      </c>
    </row>
    <row r="194" spans="2:12" ht="15" hidden="1" customHeight="1" x14ac:dyDescent="0.25">
      <c r="B194" t="s">
        <v>2197</v>
      </c>
      <c r="C194" s="1">
        <v>41055.036053240743</v>
      </c>
      <c r="D194" s="4">
        <v>60000</v>
      </c>
      <c r="E194">
        <v>60000</v>
      </c>
      <c r="F194" t="s">
        <v>6</v>
      </c>
      <c r="G194">
        <f>tblSalaries[[#This Row],[clean Salary (in local currency)]]*VLOOKUP(tblSalaries[[#This Row],[Currency]],tblXrate[],2,FALSE)</f>
        <v>60000</v>
      </c>
      <c r="H194" t="s">
        <v>264</v>
      </c>
      <c r="I194" t="s">
        <v>20</v>
      </c>
      <c r="J194" t="s">
        <v>15</v>
      </c>
      <c r="K194" t="str">
        <f>VLOOKUP(tblSalaries[[#This Row],[Where do you work]],tblCountries[[Actual]:[Mapping]],2,FALSE)</f>
        <v>USA</v>
      </c>
      <c r="L194" t="s">
        <v>9</v>
      </c>
    </row>
    <row r="195" spans="2:12" ht="15" hidden="1" customHeight="1" x14ac:dyDescent="0.25">
      <c r="B195" t="s">
        <v>2198</v>
      </c>
      <c r="C195" s="1">
        <v>41055.036099537036</v>
      </c>
      <c r="D195" s="4">
        <v>96000</v>
      </c>
      <c r="E195">
        <v>96000</v>
      </c>
      <c r="F195" t="s">
        <v>6</v>
      </c>
      <c r="G195">
        <f>tblSalaries[[#This Row],[clean Salary (in local currency)]]*VLOOKUP(tblSalaries[[#This Row],[Currency]],tblXrate[],2,FALSE)</f>
        <v>96000</v>
      </c>
      <c r="H195" t="s">
        <v>265</v>
      </c>
      <c r="I195" t="s">
        <v>67</v>
      </c>
      <c r="J195" t="s">
        <v>15</v>
      </c>
      <c r="K195" t="str">
        <f>VLOOKUP(tblSalaries[[#This Row],[Where do you work]],tblCountries[[Actual]:[Mapping]],2,FALSE)</f>
        <v>USA</v>
      </c>
      <c r="L195" t="s">
        <v>18</v>
      </c>
    </row>
    <row r="196" spans="2:12" ht="15" hidden="1" customHeight="1" x14ac:dyDescent="0.25">
      <c r="B196" t="s">
        <v>2199</v>
      </c>
      <c r="C196" s="1">
        <v>41055.036354166667</v>
      </c>
      <c r="D196" s="4">
        <v>67000</v>
      </c>
      <c r="E196">
        <v>67000</v>
      </c>
      <c r="F196" t="s">
        <v>6</v>
      </c>
      <c r="G196">
        <f>tblSalaries[[#This Row],[clean Salary (in local currency)]]*VLOOKUP(tblSalaries[[#This Row],[Currency]],tblXrate[],2,FALSE)</f>
        <v>67000</v>
      </c>
      <c r="H196" t="s">
        <v>14</v>
      </c>
      <c r="I196" t="s">
        <v>20</v>
      </c>
      <c r="J196" t="s">
        <v>15</v>
      </c>
      <c r="K196" t="str">
        <f>VLOOKUP(tblSalaries[[#This Row],[Where do you work]],tblCountries[[Actual]:[Mapping]],2,FALSE)</f>
        <v>USA</v>
      </c>
      <c r="L196" t="s">
        <v>9</v>
      </c>
    </row>
    <row r="197" spans="2:12" ht="15" hidden="1" customHeight="1" x14ac:dyDescent="0.25">
      <c r="B197" t="s">
        <v>2200</v>
      </c>
      <c r="C197" s="1">
        <v>41055.036400462966</v>
      </c>
      <c r="D197" s="4">
        <v>70000</v>
      </c>
      <c r="E197">
        <v>70000</v>
      </c>
      <c r="F197" t="s">
        <v>6</v>
      </c>
      <c r="G197">
        <f>tblSalaries[[#This Row],[clean Salary (in local currency)]]*VLOOKUP(tblSalaries[[#This Row],[Currency]],tblXrate[],2,FALSE)</f>
        <v>70000</v>
      </c>
      <c r="H197" t="s">
        <v>266</v>
      </c>
      <c r="I197" t="s">
        <v>20</v>
      </c>
      <c r="J197" t="s">
        <v>15</v>
      </c>
      <c r="K197" t="str">
        <f>VLOOKUP(tblSalaries[[#This Row],[Where do you work]],tblCountries[[Actual]:[Mapping]],2,FALSE)</f>
        <v>USA</v>
      </c>
      <c r="L197" t="s">
        <v>9</v>
      </c>
    </row>
    <row r="198" spans="2:12" ht="15" hidden="1" customHeight="1" x14ac:dyDescent="0.25">
      <c r="B198" t="s">
        <v>2201</v>
      </c>
      <c r="C198" s="1">
        <v>41055.036458333336</v>
      </c>
      <c r="D198" s="4">
        <v>233000</v>
      </c>
      <c r="E198">
        <v>233000</v>
      </c>
      <c r="F198" t="s">
        <v>40</v>
      </c>
      <c r="G198">
        <f>tblSalaries[[#This Row],[clean Salary (in local currency)]]*VLOOKUP(tblSalaries[[#This Row],[Currency]],tblXrate[],2,FALSE)</f>
        <v>4149.2445881741187</v>
      </c>
      <c r="H198" t="s">
        <v>267</v>
      </c>
      <c r="I198" t="s">
        <v>52</v>
      </c>
      <c r="J198" t="s">
        <v>8</v>
      </c>
      <c r="K198" t="str">
        <f>VLOOKUP(tblSalaries[[#This Row],[Where do you work]],tblCountries[[Actual]:[Mapping]],2,FALSE)</f>
        <v>India</v>
      </c>
      <c r="L198" t="s">
        <v>13</v>
      </c>
    </row>
    <row r="199" spans="2:12" ht="15" hidden="1" customHeight="1" x14ac:dyDescent="0.25">
      <c r="B199" t="s">
        <v>2202</v>
      </c>
      <c r="C199" s="1">
        <v>41055.036539351851</v>
      </c>
      <c r="D199" s="4" t="s">
        <v>268</v>
      </c>
      <c r="E199">
        <v>99000</v>
      </c>
      <c r="F199" t="s">
        <v>6</v>
      </c>
      <c r="G199">
        <f>tblSalaries[[#This Row],[clean Salary (in local currency)]]*VLOOKUP(tblSalaries[[#This Row],[Currency]],tblXrate[],2,FALSE)</f>
        <v>99000</v>
      </c>
      <c r="H199" t="s">
        <v>269</v>
      </c>
      <c r="I199" t="s">
        <v>488</v>
      </c>
      <c r="J199" t="s">
        <v>15</v>
      </c>
      <c r="K199" t="str">
        <f>VLOOKUP(tblSalaries[[#This Row],[Where do you work]],tblCountries[[Actual]:[Mapping]],2,FALSE)</f>
        <v>USA</v>
      </c>
      <c r="L199" t="s">
        <v>9</v>
      </c>
    </row>
    <row r="200" spans="2:12" ht="15" hidden="1" customHeight="1" x14ac:dyDescent="0.25">
      <c r="B200" t="s">
        <v>2203</v>
      </c>
      <c r="C200" s="1">
        <v>41055.036805555559</v>
      </c>
      <c r="D200" s="4">
        <v>90000</v>
      </c>
      <c r="E200">
        <v>90000</v>
      </c>
      <c r="F200" t="s">
        <v>6</v>
      </c>
      <c r="G200">
        <f>tblSalaries[[#This Row],[clean Salary (in local currency)]]*VLOOKUP(tblSalaries[[#This Row],[Currency]],tblXrate[],2,FALSE)</f>
        <v>90000</v>
      </c>
      <c r="H200" t="s">
        <v>201</v>
      </c>
      <c r="I200" t="s">
        <v>52</v>
      </c>
      <c r="J200" t="s">
        <v>15</v>
      </c>
      <c r="K200" t="str">
        <f>VLOOKUP(tblSalaries[[#This Row],[Where do you work]],tblCountries[[Actual]:[Mapping]],2,FALSE)</f>
        <v>USA</v>
      </c>
      <c r="L200" t="s">
        <v>18</v>
      </c>
    </row>
    <row r="201" spans="2:12" ht="15" hidden="1" customHeight="1" x14ac:dyDescent="0.25">
      <c r="B201" t="s">
        <v>2204</v>
      </c>
      <c r="C201" s="1">
        <v>41055.036828703705</v>
      </c>
      <c r="D201" s="4" t="s">
        <v>271</v>
      </c>
      <c r="E201">
        <v>275000</v>
      </c>
      <c r="F201" t="s">
        <v>40</v>
      </c>
      <c r="G201">
        <f>tblSalaries[[#This Row],[clean Salary (in local currency)]]*VLOOKUP(tblSalaries[[#This Row],[Currency]],tblXrate[],2,FALSE)</f>
        <v>4897.177089046706</v>
      </c>
      <c r="H201" t="s">
        <v>272</v>
      </c>
      <c r="I201" t="s">
        <v>20</v>
      </c>
      <c r="J201" t="s">
        <v>8</v>
      </c>
      <c r="K201" t="str">
        <f>VLOOKUP(tblSalaries[[#This Row],[Where do you work]],tblCountries[[Actual]:[Mapping]],2,FALSE)</f>
        <v>India</v>
      </c>
      <c r="L201" t="s">
        <v>18</v>
      </c>
    </row>
    <row r="202" spans="2:12" ht="15" hidden="1" customHeight="1" x14ac:dyDescent="0.25">
      <c r="B202" t="s">
        <v>2205</v>
      </c>
      <c r="C202" s="1">
        <v>41055.03701388889</v>
      </c>
      <c r="D202" s="4" t="s">
        <v>273</v>
      </c>
      <c r="E202">
        <v>192000</v>
      </c>
      <c r="F202" t="s">
        <v>40</v>
      </c>
      <c r="G202">
        <f>tblSalaries[[#This Row],[clean Salary (in local currency)]]*VLOOKUP(tblSalaries[[#This Row],[Currency]],tblXrate[],2,FALSE)</f>
        <v>3419.1200039889732</v>
      </c>
      <c r="H202" t="s">
        <v>274</v>
      </c>
      <c r="I202" t="s">
        <v>20</v>
      </c>
      <c r="J202" t="s">
        <v>8</v>
      </c>
      <c r="K202" t="str">
        <f>VLOOKUP(tblSalaries[[#This Row],[Where do you work]],tblCountries[[Actual]:[Mapping]],2,FALSE)</f>
        <v>India</v>
      </c>
      <c r="L202" t="s">
        <v>13</v>
      </c>
    </row>
    <row r="203" spans="2:12" ht="15" hidden="1" customHeight="1" x14ac:dyDescent="0.25">
      <c r="B203" t="s">
        <v>2206</v>
      </c>
      <c r="C203" s="1">
        <v>41055.037233796298</v>
      </c>
      <c r="D203" s="4">
        <v>51000</v>
      </c>
      <c r="E203">
        <v>51000</v>
      </c>
      <c r="F203" t="s">
        <v>6</v>
      </c>
      <c r="G203">
        <f>tblSalaries[[#This Row],[clean Salary (in local currency)]]*VLOOKUP(tblSalaries[[#This Row],[Currency]],tblXrate[],2,FALSE)</f>
        <v>51000</v>
      </c>
      <c r="H203" t="s">
        <v>275</v>
      </c>
      <c r="I203" t="s">
        <v>52</v>
      </c>
      <c r="J203" t="s">
        <v>15</v>
      </c>
      <c r="K203" t="str">
        <f>VLOOKUP(tblSalaries[[#This Row],[Where do you work]],tblCountries[[Actual]:[Mapping]],2,FALSE)</f>
        <v>USA</v>
      </c>
      <c r="L203" t="s">
        <v>9</v>
      </c>
    </row>
    <row r="204" spans="2:12" ht="15" hidden="1" customHeight="1" x14ac:dyDescent="0.25">
      <c r="B204" t="s">
        <v>2207</v>
      </c>
      <c r="C204" s="1">
        <v>41055.037291666667</v>
      </c>
      <c r="D204" s="4">
        <v>100000</v>
      </c>
      <c r="E204">
        <v>100000</v>
      </c>
      <c r="F204" t="s">
        <v>6</v>
      </c>
      <c r="G204">
        <f>tblSalaries[[#This Row],[clean Salary (in local currency)]]*VLOOKUP(tblSalaries[[#This Row],[Currency]],tblXrate[],2,FALSE)</f>
        <v>100000</v>
      </c>
      <c r="H204" t="s">
        <v>276</v>
      </c>
      <c r="I204" t="s">
        <v>52</v>
      </c>
      <c r="J204" t="s">
        <v>15</v>
      </c>
      <c r="K204" t="str">
        <f>VLOOKUP(tblSalaries[[#This Row],[Where do you work]],tblCountries[[Actual]:[Mapping]],2,FALSE)</f>
        <v>USA</v>
      </c>
      <c r="L204" t="s">
        <v>13</v>
      </c>
    </row>
    <row r="205" spans="2:12" ht="15" hidden="1" customHeight="1" x14ac:dyDescent="0.25">
      <c r="B205" t="s">
        <v>2208</v>
      </c>
      <c r="C205" s="1">
        <v>41055.03733796296</v>
      </c>
      <c r="D205" s="4" t="s">
        <v>277</v>
      </c>
      <c r="E205">
        <v>1800000</v>
      </c>
      <c r="F205" t="s">
        <v>40</v>
      </c>
      <c r="G205">
        <f>tblSalaries[[#This Row],[clean Salary (in local currency)]]*VLOOKUP(tblSalaries[[#This Row],[Currency]],tblXrate[],2,FALSE)</f>
        <v>32054.250037396621</v>
      </c>
      <c r="H205" t="s">
        <v>278</v>
      </c>
      <c r="I205" t="s">
        <v>52</v>
      </c>
      <c r="J205" t="s">
        <v>8</v>
      </c>
      <c r="K205" t="str">
        <f>VLOOKUP(tblSalaries[[#This Row],[Where do you work]],tblCountries[[Actual]:[Mapping]],2,FALSE)</f>
        <v>India</v>
      </c>
      <c r="L205" t="s">
        <v>25</v>
      </c>
    </row>
    <row r="206" spans="2:12" ht="15" hidden="1" customHeight="1" x14ac:dyDescent="0.25">
      <c r="B206" t="s">
        <v>2209</v>
      </c>
      <c r="C206" s="1">
        <v>41055.037638888891</v>
      </c>
      <c r="D206" s="4" t="s">
        <v>137</v>
      </c>
      <c r="E206">
        <v>30000</v>
      </c>
      <c r="F206" t="s">
        <v>69</v>
      </c>
      <c r="G206">
        <f>tblSalaries[[#This Row],[clean Salary (in local currency)]]*VLOOKUP(tblSalaries[[#This Row],[Currency]],tblXrate[],2,FALSE)</f>
        <v>47285.348162018527</v>
      </c>
      <c r="H206" t="s">
        <v>280</v>
      </c>
      <c r="I206" t="s">
        <v>20</v>
      </c>
      <c r="J206" t="s">
        <v>71</v>
      </c>
      <c r="K206" t="str">
        <f>VLOOKUP(tblSalaries[[#This Row],[Where do you work]],tblCountries[[Actual]:[Mapping]],2,FALSE)</f>
        <v>UK</v>
      </c>
      <c r="L206" t="s">
        <v>18</v>
      </c>
    </row>
    <row r="207" spans="2:12" ht="15" hidden="1" customHeight="1" x14ac:dyDescent="0.25">
      <c r="B207" t="s">
        <v>2210</v>
      </c>
      <c r="C207" s="1">
        <v>41055.037662037037</v>
      </c>
      <c r="D207" s="4" t="s">
        <v>281</v>
      </c>
      <c r="E207">
        <v>50000</v>
      </c>
      <c r="F207" t="s">
        <v>22</v>
      </c>
      <c r="G207">
        <f>tblSalaries[[#This Row],[clean Salary (in local currency)]]*VLOOKUP(tblSalaries[[#This Row],[Currency]],tblXrate[],2,FALSE)</f>
        <v>63519.971949580387</v>
      </c>
      <c r="H207" t="s">
        <v>153</v>
      </c>
      <c r="I207" t="s">
        <v>20</v>
      </c>
      <c r="J207" t="s">
        <v>36</v>
      </c>
      <c r="K207" t="str">
        <f>VLOOKUP(tblSalaries[[#This Row],[Where do you work]],tblCountries[[Actual]:[Mapping]],2,FALSE)</f>
        <v>Ireland</v>
      </c>
      <c r="L207" t="s">
        <v>9</v>
      </c>
    </row>
    <row r="208" spans="2:12" ht="15" hidden="1" customHeight="1" x14ac:dyDescent="0.25">
      <c r="B208" t="s">
        <v>2211</v>
      </c>
      <c r="C208" s="1">
        <v>41055.037685185183</v>
      </c>
      <c r="D208" s="4">
        <v>108160</v>
      </c>
      <c r="E208">
        <v>108160</v>
      </c>
      <c r="F208" t="s">
        <v>6</v>
      </c>
      <c r="G208">
        <f>tblSalaries[[#This Row],[clean Salary (in local currency)]]*VLOOKUP(tblSalaries[[#This Row],[Currency]],tblXrate[],2,FALSE)</f>
        <v>108160</v>
      </c>
      <c r="H208" t="s">
        <v>282</v>
      </c>
      <c r="I208" t="s">
        <v>20</v>
      </c>
      <c r="J208" t="s">
        <v>15</v>
      </c>
      <c r="K208" t="str">
        <f>VLOOKUP(tblSalaries[[#This Row],[Where do you work]],tblCountries[[Actual]:[Mapping]],2,FALSE)</f>
        <v>USA</v>
      </c>
      <c r="L208" t="s">
        <v>9</v>
      </c>
    </row>
    <row r="209" spans="2:12" ht="15" hidden="1" customHeight="1" x14ac:dyDescent="0.25">
      <c r="B209" t="s">
        <v>2212</v>
      </c>
      <c r="C209" s="1">
        <v>41055.037812499999</v>
      </c>
      <c r="D209" s="4">
        <v>50000</v>
      </c>
      <c r="E209">
        <v>50000</v>
      </c>
      <c r="F209" t="s">
        <v>6</v>
      </c>
      <c r="G209">
        <f>tblSalaries[[#This Row],[clean Salary (in local currency)]]*VLOOKUP(tblSalaries[[#This Row],[Currency]],tblXrate[],2,FALSE)</f>
        <v>50000</v>
      </c>
      <c r="H209" t="s">
        <v>283</v>
      </c>
      <c r="I209" t="s">
        <v>52</v>
      </c>
      <c r="J209" t="s">
        <v>15</v>
      </c>
      <c r="K209" t="str">
        <f>VLOOKUP(tblSalaries[[#This Row],[Where do you work]],tblCountries[[Actual]:[Mapping]],2,FALSE)</f>
        <v>USA</v>
      </c>
      <c r="L209" t="s">
        <v>9</v>
      </c>
    </row>
    <row r="210" spans="2:12" ht="15" hidden="1" customHeight="1" x14ac:dyDescent="0.25">
      <c r="B210" t="s">
        <v>2213</v>
      </c>
      <c r="C210" s="1">
        <v>41055.037824074076</v>
      </c>
      <c r="D210" s="4">
        <v>400000</v>
      </c>
      <c r="E210">
        <v>400000</v>
      </c>
      <c r="F210" t="s">
        <v>6</v>
      </c>
      <c r="G210">
        <f>tblSalaries[[#This Row],[clean Salary (in local currency)]]*VLOOKUP(tblSalaries[[#This Row],[Currency]],tblXrate[],2,FALSE)</f>
        <v>400000</v>
      </c>
      <c r="H210" t="s">
        <v>284</v>
      </c>
      <c r="I210" t="s">
        <v>52</v>
      </c>
      <c r="J210" t="s">
        <v>15</v>
      </c>
      <c r="K210" t="str">
        <f>VLOOKUP(tblSalaries[[#This Row],[Where do you work]],tblCountries[[Actual]:[Mapping]],2,FALSE)</f>
        <v>USA</v>
      </c>
      <c r="L210" t="s">
        <v>25</v>
      </c>
    </row>
    <row r="211" spans="2:12" ht="15" hidden="1" customHeight="1" x14ac:dyDescent="0.25">
      <c r="B211" t="s">
        <v>2214</v>
      </c>
      <c r="C211" s="1">
        <v>41055.037974537037</v>
      </c>
      <c r="D211" s="4">
        <v>43000</v>
      </c>
      <c r="E211">
        <v>43000</v>
      </c>
      <c r="F211" t="s">
        <v>6</v>
      </c>
      <c r="G211">
        <f>tblSalaries[[#This Row],[clean Salary (in local currency)]]*VLOOKUP(tblSalaries[[#This Row],[Currency]],tblXrate[],2,FALSE)</f>
        <v>43000</v>
      </c>
      <c r="H211" t="s">
        <v>285</v>
      </c>
      <c r="I211" t="s">
        <v>20</v>
      </c>
      <c r="J211" t="s">
        <v>15</v>
      </c>
      <c r="K211" t="str">
        <f>VLOOKUP(tblSalaries[[#This Row],[Where do you work]],tblCountries[[Actual]:[Mapping]],2,FALSE)</f>
        <v>USA</v>
      </c>
      <c r="L211" t="s">
        <v>13</v>
      </c>
    </row>
    <row r="212" spans="2:12" ht="15" hidden="1" customHeight="1" x14ac:dyDescent="0.25">
      <c r="B212" t="s">
        <v>2215</v>
      </c>
      <c r="C212" s="1">
        <v>41055.038032407407</v>
      </c>
      <c r="D212" s="4">
        <v>27000</v>
      </c>
      <c r="E212">
        <v>27000</v>
      </c>
      <c r="F212" t="s">
        <v>6</v>
      </c>
      <c r="G212">
        <f>tblSalaries[[#This Row],[clean Salary (in local currency)]]*VLOOKUP(tblSalaries[[#This Row],[Currency]],tblXrate[],2,FALSE)</f>
        <v>27000</v>
      </c>
      <c r="H212" t="s">
        <v>170</v>
      </c>
      <c r="I212" t="s">
        <v>20</v>
      </c>
      <c r="J212" t="s">
        <v>171</v>
      </c>
      <c r="K212" t="str">
        <f>VLOOKUP(tblSalaries[[#This Row],[Where do you work]],tblCountries[[Actual]:[Mapping]],2,FALSE)</f>
        <v>Singapore</v>
      </c>
      <c r="L212" t="s">
        <v>13</v>
      </c>
    </row>
    <row r="213" spans="2:12" ht="15" hidden="1" customHeight="1" x14ac:dyDescent="0.25">
      <c r="B213" t="s">
        <v>2216</v>
      </c>
      <c r="C213" s="1">
        <v>41055.038148148145</v>
      </c>
      <c r="D213" s="4">
        <v>41000</v>
      </c>
      <c r="E213">
        <v>41000</v>
      </c>
      <c r="F213" t="s">
        <v>6</v>
      </c>
      <c r="G213">
        <f>tblSalaries[[#This Row],[clean Salary (in local currency)]]*VLOOKUP(tblSalaries[[#This Row],[Currency]],tblXrate[],2,FALSE)</f>
        <v>41000</v>
      </c>
      <c r="H213" t="s">
        <v>286</v>
      </c>
      <c r="I213" t="s">
        <v>52</v>
      </c>
      <c r="J213" t="s">
        <v>15</v>
      </c>
      <c r="K213" t="str">
        <f>VLOOKUP(tblSalaries[[#This Row],[Where do you work]],tblCountries[[Actual]:[Mapping]],2,FALSE)</f>
        <v>USA</v>
      </c>
      <c r="L213" t="s">
        <v>13</v>
      </c>
    </row>
    <row r="214" spans="2:12" ht="15" hidden="1" customHeight="1" x14ac:dyDescent="0.25">
      <c r="B214" t="s">
        <v>2217</v>
      </c>
      <c r="C214" s="1">
        <v>41055.038263888891</v>
      </c>
      <c r="D214" s="4">
        <v>100000</v>
      </c>
      <c r="E214">
        <v>100000</v>
      </c>
      <c r="F214" t="s">
        <v>6</v>
      </c>
      <c r="G214">
        <f>tblSalaries[[#This Row],[clean Salary (in local currency)]]*VLOOKUP(tblSalaries[[#This Row],[Currency]],tblXrate[],2,FALSE)</f>
        <v>100000</v>
      </c>
      <c r="H214" t="s">
        <v>287</v>
      </c>
      <c r="I214" t="s">
        <v>4001</v>
      </c>
      <c r="J214" t="s">
        <v>15</v>
      </c>
      <c r="K214" t="str">
        <f>VLOOKUP(tblSalaries[[#This Row],[Where do you work]],tblCountries[[Actual]:[Mapping]],2,FALSE)</f>
        <v>USA</v>
      </c>
      <c r="L214" t="s">
        <v>9</v>
      </c>
    </row>
    <row r="215" spans="2:12" ht="15" hidden="1" customHeight="1" x14ac:dyDescent="0.25">
      <c r="B215" t="s">
        <v>2218</v>
      </c>
      <c r="C215" s="1">
        <v>41055.038773148146</v>
      </c>
      <c r="D215" s="4">
        <v>42140</v>
      </c>
      <c r="E215">
        <v>42140</v>
      </c>
      <c r="F215" t="s">
        <v>6</v>
      </c>
      <c r="G215">
        <f>tblSalaries[[#This Row],[clean Salary (in local currency)]]*VLOOKUP(tblSalaries[[#This Row],[Currency]],tblXrate[],2,FALSE)</f>
        <v>42140</v>
      </c>
      <c r="H215" t="s">
        <v>288</v>
      </c>
      <c r="I215" t="s">
        <v>20</v>
      </c>
      <c r="J215" t="s">
        <v>15</v>
      </c>
      <c r="K215" t="str">
        <f>VLOOKUP(tblSalaries[[#This Row],[Where do you work]],tblCountries[[Actual]:[Mapping]],2,FALSE)</f>
        <v>USA</v>
      </c>
      <c r="L215" t="s">
        <v>9</v>
      </c>
    </row>
    <row r="216" spans="2:12" ht="15" hidden="1" customHeight="1" x14ac:dyDescent="0.25">
      <c r="B216" t="s">
        <v>2219</v>
      </c>
      <c r="C216" s="1">
        <v>41055.038958333331</v>
      </c>
      <c r="D216" s="4">
        <v>80000</v>
      </c>
      <c r="E216">
        <v>80000</v>
      </c>
      <c r="F216" t="s">
        <v>6</v>
      </c>
      <c r="G216">
        <f>tblSalaries[[#This Row],[clean Salary (in local currency)]]*VLOOKUP(tblSalaries[[#This Row],[Currency]],tblXrate[],2,FALSE)</f>
        <v>80000</v>
      </c>
      <c r="H216" t="s">
        <v>135</v>
      </c>
      <c r="I216" t="s">
        <v>20</v>
      </c>
      <c r="J216" t="s">
        <v>15</v>
      </c>
      <c r="K216" t="str">
        <f>VLOOKUP(tblSalaries[[#This Row],[Where do you work]],tblCountries[[Actual]:[Mapping]],2,FALSE)</f>
        <v>USA</v>
      </c>
      <c r="L216" t="s">
        <v>9</v>
      </c>
    </row>
    <row r="217" spans="2:12" ht="15" hidden="1" customHeight="1" x14ac:dyDescent="0.25">
      <c r="B217" t="s">
        <v>2220</v>
      </c>
      <c r="C217" s="1">
        <v>41055.039317129631</v>
      </c>
      <c r="D217" s="4">
        <v>41600</v>
      </c>
      <c r="E217">
        <v>41600</v>
      </c>
      <c r="F217" t="s">
        <v>6</v>
      </c>
      <c r="G217">
        <f>tblSalaries[[#This Row],[clean Salary (in local currency)]]*VLOOKUP(tblSalaries[[#This Row],[Currency]],tblXrate[],2,FALSE)</f>
        <v>41600</v>
      </c>
      <c r="H217" t="s">
        <v>201</v>
      </c>
      <c r="I217" t="s">
        <v>52</v>
      </c>
      <c r="J217" t="s">
        <v>15</v>
      </c>
      <c r="K217" t="str">
        <f>VLOOKUP(tblSalaries[[#This Row],[Where do you work]],tblCountries[[Actual]:[Mapping]],2,FALSE)</f>
        <v>USA</v>
      </c>
      <c r="L217" t="s">
        <v>9</v>
      </c>
    </row>
    <row r="218" spans="2:12" ht="15" hidden="1" customHeight="1" x14ac:dyDescent="0.25">
      <c r="B218" t="s">
        <v>2221</v>
      </c>
      <c r="C218" s="1">
        <v>41055.039317129631</v>
      </c>
      <c r="D218" s="4" t="s">
        <v>289</v>
      </c>
      <c r="E218">
        <v>45000</v>
      </c>
      <c r="F218" t="s">
        <v>6</v>
      </c>
      <c r="G218">
        <f>tblSalaries[[#This Row],[clean Salary (in local currency)]]*VLOOKUP(tblSalaries[[#This Row],[Currency]],tblXrate[],2,FALSE)</f>
        <v>45000</v>
      </c>
      <c r="H218" t="s">
        <v>290</v>
      </c>
      <c r="I218" t="s">
        <v>310</v>
      </c>
      <c r="J218" t="s">
        <v>15</v>
      </c>
      <c r="K218" t="str">
        <f>VLOOKUP(tblSalaries[[#This Row],[Where do you work]],tblCountries[[Actual]:[Mapping]],2,FALSE)</f>
        <v>USA</v>
      </c>
      <c r="L218" t="s">
        <v>18</v>
      </c>
    </row>
    <row r="219" spans="2:12" ht="15" hidden="1" customHeight="1" x14ac:dyDescent="0.25">
      <c r="B219" t="s">
        <v>2222</v>
      </c>
      <c r="C219" s="1">
        <v>41055.039513888885</v>
      </c>
      <c r="D219" s="4">
        <v>78000</v>
      </c>
      <c r="E219">
        <v>78000</v>
      </c>
      <c r="F219" t="s">
        <v>6</v>
      </c>
      <c r="G219">
        <f>tblSalaries[[#This Row],[clean Salary (in local currency)]]*VLOOKUP(tblSalaries[[#This Row],[Currency]],tblXrate[],2,FALSE)</f>
        <v>78000</v>
      </c>
      <c r="H219" t="s">
        <v>291</v>
      </c>
      <c r="I219" t="s">
        <v>310</v>
      </c>
      <c r="J219" t="s">
        <v>292</v>
      </c>
      <c r="K219" t="str">
        <f>VLOOKUP(tblSalaries[[#This Row],[Where do you work]],tblCountries[[Actual]:[Mapping]],2,FALSE)</f>
        <v>Bermuda</v>
      </c>
      <c r="L219" t="s">
        <v>9</v>
      </c>
    </row>
    <row r="220" spans="2:12" ht="15" hidden="1" customHeight="1" x14ac:dyDescent="0.25">
      <c r="B220" t="s">
        <v>2223</v>
      </c>
      <c r="C220" s="1">
        <v>41055.039826388886</v>
      </c>
      <c r="D220" s="4" t="s">
        <v>293</v>
      </c>
      <c r="E220">
        <v>500000</v>
      </c>
      <c r="F220" t="s">
        <v>40</v>
      </c>
      <c r="G220">
        <f>tblSalaries[[#This Row],[clean Salary (in local currency)]]*VLOOKUP(tblSalaries[[#This Row],[Currency]],tblXrate[],2,FALSE)</f>
        <v>8903.9583437212841</v>
      </c>
      <c r="H220" t="s">
        <v>201</v>
      </c>
      <c r="I220" t="s">
        <v>52</v>
      </c>
      <c r="J220" t="s">
        <v>8</v>
      </c>
      <c r="K220" t="str">
        <f>VLOOKUP(tblSalaries[[#This Row],[Where do you work]],tblCountries[[Actual]:[Mapping]],2,FALSE)</f>
        <v>India</v>
      </c>
      <c r="L220" t="s">
        <v>9</v>
      </c>
    </row>
    <row r="221" spans="2:12" ht="15" hidden="1" customHeight="1" x14ac:dyDescent="0.25">
      <c r="B221" t="s">
        <v>2224</v>
      </c>
      <c r="C221" s="1">
        <v>41055.039988425924</v>
      </c>
      <c r="D221" s="4" t="s">
        <v>294</v>
      </c>
      <c r="E221">
        <v>350000</v>
      </c>
      <c r="F221" t="s">
        <v>40</v>
      </c>
      <c r="G221">
        <f>tblSalaries[[#This Row],[clean Salary (in local currency)]]*VLOOKUP(tblSalaries[[#This Row],[Currency]],tblXrate[],2,FALSE)</f>
        <v>6232.7708406048987</v>
      </c>
      <c r="H221" t="s">
        <v>295</v>
      </c>
      <c r="I221" t="s">
        <v>310</v>
      </c>
      <c r="J221" t="s">
        <v>8</v>
      </c>
      <c r="K221" t="str">
        <f>VLOOKUP(tblSalaries[[#This Row],[Where do you work]],tblCountries[[Actual]:[Mapping]],2,FALSE)</f>
        <v>India</v>
      </c>
      <c r="L221" t="s">
        <v>9</v>
      </c>
    </row>
    <row r="222" spans="2:12" ht="15" hidden="1" customHeight="1" x14ac:dyDescent="0.25">
      <c r="B222" t="s">
        <v>2225</v>
      </c>
      <c r="C222" s="1">
        <v>41055.040092592593</v>
      </c>
      <c r="D222" s="4">
        <v>72500</v>
      </c>
      <c r="E222">
        <v>72500</v>
      </c>
      <c r="F222" t="s">
        <v>6</v>
      </c>
      <c r="G222">
        <f>tblSalaries[[#This Row],[clean Salary (in local currency)]]*VLOOKUP(tblSalaries[[#This Row],[Currency]],tblXrate[],2,FALSE)</f>
        <v>72500</v>
      </c>
      <c r="H222" t="s">
        <v>296</v>
      </c>
      <c r="I222" t="s">
        <v>488</v>
      </c>
      <c r="J222" t="s">
        <v>15</v>
      </c>
      <c r="K222" t="str">
        <f>VLOOKUP(tblSalaries[[#This Row],[Where do you work]],tblCountries[[Actual]:[Mapping]],2,FALSE)</f>
        <v>USA</v>
      </c>
      <c r="L222" t="s">
        <v>9</v>
      </c>
    </row>
    <row r="223" spans="2:12" ht="15" hidden="1" customHeight="1" x14ac:dyDescent="0.25">
      <c r="B223" t="s">
        <v>2226</v>
      </c>
      <c r="C223" s="1">
        <v>41055.040185185186</v>
      </c>
      <c r="D223" s="4" t="s">
        <v>297</v>
      </c>
      <c r="E223">
        <v>138000</v>
      </c>
      <c r="F223" t="s">
        <v>6</v>
      </c>
      <c r="G223">
        <f>tblSalaries[[#This Row],[clean Salary (in local currency)]]*VLOOKUP(tblSalaries[[#This Row],[Currency]],tblXrate[],2,FALSE)</f>
        <v>138000</v>
      </c>
      <c r="H223" t="s">
        <v>298</v>
      </c>
      <c r="I223" t="s">
        <v>279</v>
      </c>
      <c r="J223" t="s">
        <v>299</v>
      </c>
      <c r="K223" t="str">
        <f>VLOOKUP(tblSalaries[[#This Row],[Where do you work]],tblCountries[[Actual]:[Mapping]],2,FALSE)</f>
        <v>Thailand</v>
      </c>
      <c r="L223" t="s">
        <v>9</v>
      </c>
    </row>
    <row r="224" spans="2:12" ht="15" hidden="1" customHeight="1" x14ac:dyDescent="0.25">
      <c r="B224" t="s">
        <v>2227</v>
      </c>
      <c r="C224" s="1">
        <v>41055.040312500001</v>
      </c>
      <c r="D224" s="4">
        <v>480000</v>
      </c>
      <c r="E224">
        <v>480000</v>
      </c>
      <c r="F224" t="s">
        <v>40</v>
      </c>
      <c r="G224">
        <f>tblSalaries[[#This Row],[clean Salary (in local currency)]]*VLOOKUP(tblSalaries[[#This Row],[Currency]],tblXrate[],2,FALSE)</f>
        <v>8547.8000099724322</v>
      </c>
      <c r="H224" t="s">
        <v>300</v>
      </c>
      <c r="I224" t="s">
        <v>52</v>
      </c>
      <c r="J224" t="s">
        <v>8</v>
      </c>
      <c r="K224" t="str">
        <f>VLOOKUP(tblSalaries[[#This Row],[Where do you work]],tblCountries[[Actual]:[Mapping]],2,FALSE)</f>
        <v>India</v>
      </c>
      <c r="L224" t="s">
        <v>9</v>
      </c>
    </row>
    <row r="225" spans="2:12" ht="15" hidden="1" customHeight="1" x14ac:dyDescent="0.25">
      <c r="B225" t="s">
        <v>2228</v>
      </c>
      <c r="C225" s="1">
        <v>41055.040335648147</v>
      </c>
      <c r="D225" s="4">
        <v>80000</v>
      </c>
      <c r="E225">
        <v>80000</v>
      </c>
      <c r="F225" t="s">
        <v>6</v>
      </c>
      <c r="G225">
        <f>tblSalaries[[#This Row],[clean Salary (in local currency)]]*VLOOKUP(tblSalaries[[#This Row],[Currency]],tblXrate[],2,FALSE)</f>
        <v>80000</v>
      </c>
      <c r="H225" t="s">
        <v>72</v>
      </c>
      <c r="I225" t="s">
        <v>20</v>
      </c>
      <c r="J225" t="s">
        <v>15</v>
      </c>
      <c r="K225" t="str">
        <f>VLOOKUP(tblSalaries[[#This Row],[Where do you work]],tblCountries[[Actual]:[Mapping]],2,FALSE)</f>
        <v>USA</v>
      </c>
      <c r="L225" t="s">
        <v>9</v>
      </c>
    </row>
    <row r="226" spans="2:12" ht="15" hidden="1" customHeight="1" x14ac:dyDescent="0.25">
      <c r="B226" t="s">
        <v>2229</v>
      </c>
      <c r="C226" s="1">
        <v>41055.040347222224</v>
      </c>
      <c r="D226" s="4">
        <v>50000</v>
      </c>
      <c r="E226">
        <v>50000</v>
      </c>
      <c r="F226" t="s">
        <v>6</v>
      </c>
      <c r="G226">
        <f>tblSalaries[[#This Row],[clean Salary (in local currency)]]*VLOOKUP(tblSalaries[[#This Row],[Currency]],tblXrate[],2,FALSE)</f>
        <v>50000</v>
      </c>
      <c r="H226" t="s">
        <v>201</v>
      </c>
      <c r="I226" t="s">
        <v>52</v>
      </c>
      <c r="J226" t="s">
        <v>15</v>
      </c>
      <c r="K226" t="str">
        <f>VLOOKUP(tblSalaries[[#This Row],[Where do you work]],tblCountries[[Actual]:[Mapping]],2,FALSE)</f>
        <v>USA</v>
      </c>
      <c r="L226" t="s">
        <v>9</v>
      </c>
    </row>
    <row r="227" spans="2:12" ht="15" hidden="1" customHeight="1" x14ac:dyDescent="0.25">
      <c r="B227" t="s">
        <v>2230</v>
      </c>
      <c r="C227" s="1">
        <v>41055.040393518517</v>
      </c>
      <c r="D227" s="4">
        <v>45000</v>
      </c>
      <c r="E227">
        <v>45000</v>
      </c>
      <c r="F227" t="s">
        <v>86</v>
      </c>
      <c r="G227">
        <f>tblSalaries[[#This Row],[clean Salary (in local currency)]]*VLOOKUP(tblSalaries[[#This Row],[Currency]],tblXrate[],2,FALSE)</f>
        <v>44251.268536364711</v>
      </c>
      <c r="H227" t="s">
        <v>301</v>
      </c>
      <c r="I227" t="s">
        <v>67</v>
      </c>
      <c r="J227" t="s">
        <v>88</v>
      </c>
      <c r="K227" t="str">
        <f>VLOOKUP(tblSalaries[[#This Row],[Where do you work]],tblCountries[[Actual]:[Mapping]],2,FALSE)</f>
        <v>Canada</v>
      </c>
      <c r="L227" t="s">
        <v>25</v>
      </c>
    </row>
    <row r="228" spans="2:12" ht="15" hidden="1" customHeight="1" x14ac:dyDescent="0.25">
      <c r="B228" t="s">
        <v>2231</v>
      </c>
      <c r="C228" s="1">
        <v>41055.040532407409</v>
      </c>
      <c r="D228" s="4">
        <v>43000</v>
      </c>
      <c r="E228">
        <v>43000</v>
      </c>
      <c r="F228" t="s">
        <v>69</v>
      </c>
      <c r="G228">
        <f>tblSalaries[[#This Row],[clean Salary (in local currency)]]*VLOOKUP(tblSalaries[[#This Row],[Currency]],tblXrate[],2,FALSE)</f>
        <v>67775.665698893223</v>
      </c>
      <c r="H228" t="s">
        <v>302</v>
      </c>
      <c r="I228" t="s">
        <v>52</v>
      </c>
      <c r="J228" t="s">
        <v>71</v>
      </c>
      <c r="K228" t="str">
        <f>VLOOKUP(tblSalaries[[#This Row],[Where do you work]],tblCountries[[Actual]:[Mapping]],2,FALSE)</f>
        <v>UK</v>
      </c>
      <c r="L228" t="s">
        <v>18</v>
      </c>
    </row>
    <row r="229" spans="2:12" ht="15" hidden="1" customHeight="1" x14ac:dyDescent="0.25">
      <c r="B229" t="s">
        <v>2232</v>
      </c>
      <c r="C229" s="1">
        <v>41055.040925925925</v>
      </c>
      <c r="D229" s="4">
        <v>200000</v>
      </c>
      <c r="E229">
        <v>200000</v>
      </c>
      <c r="F229" t="s">
        <v>40</v>
      </c>
      <c r="G229">
        <f>tblSalaries[[#This Row],[clean Salary (in local currency)]]*VLOOKUP(tblSalaries[[#This Row],[Currency]],tblXrate[],2,FALSE)</f>
        <v>3561.5833374885137</v>
      </c>
      <c r="H229" t="s">
        <v>303</v>
      </c>
      <c r="I229" t="s">
        <v>20</v>
      </c>
      <c r="J229" t="s">
        <v>8</v>
      </c>
      <c r="K229" t="str">
        <f>VLOOKUP(tblSalaries[[#This Row],[Where do you work]],tblCountries[[Actual]:[Mapping]],2,FALSE)</f>
        <v>India</v>
      </c>
      <c r="L229" t="s">
        <v>25</v>
      </c>
    </row>
    <row r="230" spans="2:12" ht="15" hidden="1" customHeight="1" x14ac:dyDescent="0.25">
      <c r="B230" t="s">
        <v>2233</v>
      </c>
      <c r="C230" s="1">
        <v>41055.041006944448</v>
      </c>
      <c r="D230" s="4">
        <v>65000</v>
      </c>
      <c r="E230">
        <v>65000</v>
      </c>
      <c r="F230" t="s">
        <v>6</v>
      </c>
      <c r="G230">
        <f>tblSalaries[[#This Row],[clean Salary (in local currency)]]*VLOOKUP(tblSalaries[[#This Row],[Currency]],tblXrate[],2,FALSE)</f>
        <v>65000</v>
      </c>
      <c r="H230" t="s">
        <v>304</v>
      </c>
      <c r="I230" t="s">
        <v>67</v>
      </c>
      <c r="J230" t="s">
        <v>15</v>
      </c>
      <c r="K230" t="str">
        <f>VLOOKUP(tblSalaries[[#This Row],[Where do you work]],tblCountries[[Actual]:[Mapping]],2,FALSE)</f>
        <v>USA</v>
      </c>
      <c r="L230" t="s">
        <v>18</v>
      </c>
    </row>
    <row r="231" spans="2:12" ht="15" hidden="1" customHeight="1" x14ac:dyDescent="0.25">
      <c r="B231" t="s">
        <v>2234</v>
      </c>
      <c r="C231" s="1">
        <v>41055.041076388887</v>
      </c>
      <c r="D231" s="4">
        <v>114000</v>
      </c>
      <c r="E231">
        <v>114000</v>
      </c>
      <c r="F231" t="s">
        <v>6</v>
      </c>
      <c r="G231">
        <f>tblSalaries[[#This Row],[clean Salary (in local currency)]]*VLOOKUP(tblSalaries[[#This Row],[Currency]],tblXrate[],2,FALSE)</f>
        <v>114000</v>
      </c>
      <c r="H231" t="s">
        <v>139</v>
      </c>
      <c r="I231" t="s">
        <v>4001</v>
      </c>
      <c r="J231" t="s">
        <v>15</v>
      </c>
      <c r="K231" t="str">
        <f>VLOOKUP(tblSalaries[[#This Row],[Where do you work]],tblCountries[[Actual]:[Mapping]],2,FALSE)</f>
        <v>USA</v>
      </c>
      <c r="L231" t="s">
        <v>18</v>
      </c>
    </row>
    <row r="232" spans="2:12" ht="15" hidden="1" customHeight="1" x14ac:dyDescent="0.25">
      <c r="B232" t="s">
        <v>2235</v>
      </c>
      <c r="C232" s="1">
        <v>41055.041284722225</v>
      </c>
      <c r="D232" s="4">
        <v>95000</v>
      </c>
      <c r="E232">
        <v>95000</v>
      </c>
      <c r="F232" t="s">
        <v>6</v>
      </c>
      <c r="G232">
        <f>tblSalaries[[#This Row],[clean Salary (in local currency)]]*VLOOKUP(tblSalaries[[#This Row],[Currency]],tblXrate[],2,FALSE)</f>
        <v>95000</v>
      </c>
      <c r="H232" t="s">
        <v>305</v>
      </c>
      <c r="I232" t="s">
        <v>4001</v>
      </c>
      <c r="J232" t="s">
        <v>15</v>
      </c>
      <c r="K232" t="str">
        <f>VLOOKUP(tblSalaries[[#This Row],[Where do you work]],tblCountries[[Actual]:[Mapping]],2,FALSE)</f>
        <v>USA</v>
      </c>
      <c r="L232" t="s">
        <v>9</v>
      </c>
    </row>
    <row r="233" spans="2:12" ht="15" hidden="1" customHeight="1" x14ac:dyDescent="0.25">
      <c r="B233" t="s">
        <v>2236</v>
      </c>
      <c r="C233" s="1">
        <v>41055.042256944442</v>
      </c>
      <c r="D233" s="4" t="s">
        <v>306</v>
      </c>
      <c r="E233">
        <v>52500</v>
      </c>
      <c r="F233" t="s">
        <v>6</v>
      </c>
      <c r="G233">
        <f>tblSalaries[[#This Row],[clean Salary (in local currency)]]*VLOOKUP(tblSalaries[[#This Row],[Currency]],tblXrate[],2,FALSE)</f>
        <v>52500</v>
      </c>
      <c r="H233" t="s">
        <v>307</v>
      </c>
      <c r="I233" t="s">
        <v>20</v>
      </c>
      <c r="J233" t="s">
        <v>15</v>
      </c>
      <c r="K233" t="str">
        <f>VLOOKUP(tblSalaries[[#This Row],[Where do you work]],tblCountries[[Actual]:[Mapping]],2,FALSE)</f>
        <v>USA</v>
      </c>
      <c r="L233" t="s">
        <v>9</v>
      </c>
    </row>
    <row r="234" spans="2:12" ht="15" hidden="1" customHeight="1" x14ac:dyDescent="0.25">
      <c r="B234" t="s">
        <v>2237</v>
      </c>
      <c r="C234" s="1">
        <v>41055.042395833334</v>
      </c>
      <c r="D234" s="4">
        <v>45000</v>
      </c>
      <c r="E234">
        <v>45000</v>
      </c>
      <c r="F234" t="s">
        <v>69</v>
      </c>
      <c r="G234">
        <f>tblSalaries[[#This Row],[clean Salary (in local currency)]]*VLOOKUP(tblSalaries[[#This Row],[Currency]],tblXrate[],2,FALSE)</f>
        <v>70928.022243027779</v>
      </c>
      <c r="H234" t="s">
        <v>308</v>
      </c>
      <c r="I234" t="s">
        <v>52</v>
      </c>
      <c r="J234" t="s">
        <v>71</v>
      </c>
      <c r="K234" t="str">
        <f>VLOOKUP(tblSalaries[[#This Row],[Where do you work]],tblCountries[[Actual]:[Mapping]],2,FALSE)</f>
        <v>UK</v>
      </c>
      <c r="L234" t="s">
        <v>18</v>
      </c>
    </row>
    <row r="235" spans="2:12" ht="15" hidden="1" customHeight="1" x14ac:dyDescent="0.25">
      <c r="B235" t="s">
        <v>2238</v>
      </c>
      <c r="C235" s="1">
        <v>41055.042731481481</v>
      </c>
      <c r="D235" s="4">
        <v>60000</v>
      </c>
      <c r="E235">
        <v>60000</v>
      </c>
      <c r="F235" t="s">
        <v>6</v>
      </c>
      <c r="G235">
        <f>tblSalaries[[#This Row],[clean Salary (in local currency)]]*VLOOKUP(tblSalaries[[#This Row],[Currency]],tblXrate[],2,FALSE)</f>
        <v>60000</v>
      </c>
      <c r="H235" t="s">
        <v>309</v>
      </c>
      <c r="I235" t="s">
        <v>20</v>
      </c>
      <c r="J235" t="s">
        <v>15</v>
      </c>
      <c r="K235" t="str">
        <f>VLOOKUP(tblSalaries[[#This Row],[Where do you work]],tblCountries[[Actual]:[Mapping]],2,FALSE)</f>
        <v>USA</v>
      </c>
      <c r="L235" t="s">
        <v>9</v>
      </c>
    </row>
    <row r="236" spans="2:12" ht="15" hidden="1" customHeight="1" x14ac:dyDescent="0.25">
      <c r="B236" t="s">
        <v>2239</v>
      </c>
      <c r="C236" s="1">
        <v>41055.04310185185</v>
      </c>
      <c r="D236" s="4">
        <v>65250</v>
      </c>
      <c r="E236">
        <v>65250</v>
      </c>
      <c r="F236" t="s">
        <v>6</v>
      </c>
      <c r="G236">
        <f>tblSalaries[[#This Row],[clean Salary (in local currency)]]*VLOOKUP(tblSalaries[[#This Row],[Currency]],tblXrate[],2,FALSE)</f>
        <v>65250</v>
      </c>
      <c r="H236" t="s">
        <v>310</v>
      </c>
      <c r="I236" t="s">
        <v>310</v>
      </c>
      <c r="J236" t="s">
        <v>15</v>
      </c>
      <c r="K236" t="str">
        <f>VLOOKUP(tblSalaries[[#This Row],[Where do you work]],tblCountries[[Actual]:[Mapping]],2,FALSE)</f>
        <v>USA</v>
      </c>
      <c r="L236" t="s">
        <v>9</v>
      </c>
    </row>
    <row r="237" spans="2:12" ht="15" hidden="1" customHeight="1" x14ac:dyDescent="0.25">
      <c r="B237" t="s">
        <v>2240</v>
      </c>
      <c r="C237" s="1">
        <v>41055.043136574073</v>
      </c>
      <c r="D237" s="4">
        <v>1200000</v>
      </c>
      <c r="E237">
        <v>1200000</v>
      </c>
      <c r="F237" t="s">
        <v>40</v>
      </c>
      <c r="G237">
        <f>tblSalaries[[#This Row],[clean Salary (in local currency)]]*VLOOKUP(tblSalaries[[#This Row],[Currency]],tblXrate[],2,FALSE)</f>
        <v>21369.500024931083</v>
      </c>
      <c r="H237" t="s">
        <v>311</v>
      </c>
      <c r="I237" t="s">
        <v>52</v>
      </c>
      <c r="J237" t="s">
        <v>8</v>
      </c>
      <c r="K237" t="str">
        <f>VLOOKUP(tblSalaries[[#This Row],[Where do you work]],tblCountries[[Actual]:[Mapping]],2,FALSE)</f>
        <v>India</v>
      </c>
      <c r="L237" t="s">
        <v>18</v>
      </c>
    </row>
    <row r="238" spans="2:12" ht="15" hidden="1" customHeight="1" x14ac:dyDescent="0.25">
      <c r="B238" t="s">
        <v>2241</v>
      </c>
      <c r="C238" s="1">
        <v>41055.043171296296</v>
      </c>
      <c r="D238" s="4">
        <v>100000</v>
      </c>
      <c r="E238">
        <v>100000</v>
      </c>
      <c r="F238" t="s">
        <v>86</v>
      </c>
      <c r="G238">
        <f>tblSalaries[[#This Row],[clean Salary (in local currency)]]*VLOOKUP(tblSalaries[[#This Row],[Currency]],tblXrate[],2,FALSE)</f>
        <v>98336.152303032693</v>
      </c>
      <c r="H238" t="s">
        <v>312</v>
      </c>
      <c r="I238" t="s">
        <v>52</v>
      </c>
      <c r="J238" t="s">
        <v>88</v>
      </c>
      <c r="K238" t="str">
        <f>VLOOKUP(tblSalaries[[#This Row],[Where do you work]],tblCountries[[Actual]:[Mapping]],2,FALSE)</f>
        <v>Canada</v>
      </c>
      <c r="L238" t="s">
        <v>18</v>
      </c>
    </row>
    <row r="239" spans="2:12" ht="15" hidden="1" customHeight="1" x14ac:dyDescent="0.25">
      <c r="B239" t="s">
        <v>2242</v>
      </c>
      <c r="C239" s="1">
        <v>41055.043240740742</v>
      </c>
      <c r="D239" s="4" t="s">
        <v>313</v>
      </c>
      <c r="E239">
        <v>12000</v>
      </c>
      <c r="F239" t="s">
        <v>22</v>
      </c>
      <c r="G239">
        <f>tblSalaries[[#This Row],[clean Salary (in local currency)]]*VLOOKUP(tblSalaries[[#This Row],[Currency]],tblXrate[],2,FALSE)</f>
        <v>15244.793267899293</v>
      </c>
      <c r="H239" t="s">
        <v>314</v>
      </c>
      <c r="I239" t="s">
        <v>67</v>
      </c>
      <c r="J239" t="s">
        <v>30</v>
      </c>
      <c r="K239" t="str">
        <f>VLOOKUP(tblSalaries[[#This Row],[Where do you work]],tblCountries[[Actual]:[Mapping]],2,FALSE)</f>
        <v>Portugal</v>
      </c>
      <c r="L239" t="s">
        <v>13</v>
      </c>
    </row>
    <row r="240" spans="2:12" ht="15" hidden="1" customHeight="1" x14ac:dyDescent="0.25">
      <c r="B240" t="s">
        <v>2243</v>
      </c>
      <c r="C240" s="1">
        <v>41055.043298611112</v>
      </c>
      <c r="D240" s="4">
        <v>73000</v>
      </c>
      <c r="E240">
        <v>73000</v>
      </c>
      <c r="F240" t="s">
        <v>6</v>
      </c>
      <c r="G240">
        <f>tblSalaries[[#This Row],[clean Salary (in local currency)]]*VLOOKUP(tblSalaries[[#This Row],[Currency]],tblXrate[],2,FALSE)</f>
        <v>73000</v>
      </c>
      <c r="H240" t="s">
        <v>14</v>
      </c>
      <c r="I240" t="s">
        <v>20</v>
      </c>
      <c r="J240" t="s">
        <v>15</v>
      </c>
      <c r="K240" t="str">
        <f>VLOOKUP(tblSalaries[[#This Row],[Where do you work]],tblCountries[[Actual]:[Mapping]],2,FALSE)</f>
        <v>USA</v>
      </c>
      <c r="L240" t="s">
        <v>9</v>
      </c>
    </row>
    <row r="241" spans="2:12" ht="15" hidden="1" customHeight="1" x14ac:dyDescent="0.25">
      <c r="B241" t="s">
        <v>2244</v>
      </c>
      <c r="C241" s="1">
        <v>41055.043599537035</v>
      </c>
      <c r="D241" s="4">
        <v>50000</v>
      </c>
      <c r="E241">
        <v>50000</v>
      </c>
      <c r="F241" t="s">
        <v>6</v>
      </c>
      <c r="G241">
        <f>tblSalaries[[#This Row],[clean Salary (in local currency)]]*VLOOKUP(tblSalaries[[#This Row],[Currency]],tblXrate[],2,FALSE)</f>
        <v>50000</v>
      </c>
      <c r="H241" t="s">
        <v>214</v>
      </c>
      <c r="I241" t="s">
        <v>20</v>
      </c>
      <c r="J241" t="s">
        <v>15</v>
      </c>
      <c r="K241" t="str">
        <f>VLOOKUP(tblSalaries[[#This Row],[Where do you work]],tblCountries[[Actual]:[Mapping]],2,FALSE)</f>
        <v>USA</v>
      </c>
      <c r="L241" t="s">
        <v>13</v>
      </c>
    </row>
    <row r="242" spans="2:12" ht="15" hidden="1" customHeight="1" x14ac:dyDescent="0.25">
      <c r="B242" t="s">
        <v>2245</v>
      </c>
      <c r="C242" s="1">
        <v>41055.043645833335</v>
      </c>
      <c r="D242" s="4">
        <v>79000</v>
      </c>
      <c r="E242">
        <v>79000</v>
      </c>
      <c r="F242" t="s">
        <v>6</v>
      </c>
      <c r="G242">
        <f>tblSalaries[[#This Row],[clean Salary (in local currency)]]*VLOOKUP(tblSalaries[[#This Row],[Currency]],tblXrate[],2,FALSE)</f>
        <v>79000</v>
      </c>
      <c r="H242" t="s">
        <v>315</v>
      </c>
      <c r="I242" t="s">
        <v>310</v>
      </c>
      <c r="J242" t="s">
        <v>15</v>
      </c>
      <c r="K242" t="str">
        <f>VLOOKUP(tblSalaries[[#This Row],[Where do you work]],tblCountries[[Actual]:[Mapping]],2,FALSE)</f>
        <v>USA</v>
      </c>
      <c r="L242" t="s">
        <v>18</v>
      </c>
    </row>
    <row r="243" spans="2:12" ht="15" hidden="1" customHeight="1" x14ac:dyDescent="0.25">
      <c r="B243" t="s">
        <v>2246</v>
      </c>
      <c r="C243" s="1">
        <v>41055.04383101852</v>
      </c>
      <c r="D243" s="4">
        <v>90000</v>
      </c>
      <c r="E243">
        <v>90000</v>
      </c>
      <c r="F243" t="s">
        <v>6</v>
      </c>
      <c r="G243">
        <f>tblSalaries[[#This Row],[clean Salary (in local currency)]]*VLOOKUP(tblSalaries[[#This Row],[Currency]],tblXrate[],2,FALSE)</f>
        <v>90000</v>
      </c>
      <c r="H243" t="s">
        <v>316</v>
      </c>
      <c r="I243" t="s">
        <v>52</v>
      </c>
      <c r="J243" t="s">
        <v>15</v>
      </c>
      <c r="K243" t="str">
        <f>VLOOKUP(tblSalaries[[#This Row],[Where do you work]],tblCountries[[Actual]:[Mapping]],2,FALSE)</f>
        <v>USA</v>
      </c>
      <c r="L243" t="s">
        <v>9</v>
      </c>
    </row>
    <row r="244" spans="2:12" ht="15" hidden="1" customHeight="1" x14ac:dyDescent="0.25">
      <c r="B244" t="s">
        <v>2247</v>
      </c>
      <c r="C244" s="1">
        <v>41055.044074074074</v>
      </c>
      <c r="D244" s="4">
        <v>70000</v>
      </c>
      <c r="E244">
        <v>70000</v>
      </c>
      <c r="F244" t="s">
        <v>6</v>
      </c>
      <c r="G244">
        <f>tblSalaries[[#This Row],[clean Salary (in local currency)]]*VLOOKUP(tblSalaries[[#This Row],[Currency]],tblXrate[],2,FALSE)</f>
        <v>70000</v>
      </c>
      <c r="H244" t="s">
        <v>317</v>
      </c>
      <c r="I244" t="s">
        <v>52</v>
      </c>
      <c r="J244" t="s">
        <v>15</v>
      </c>
      <c r="K244" t="str">
        <f>VLOOKUP(tblSalaries[[#This Row],[Where do you work]],tblCountries[[Actual]:[Mapping]],2,FALSE)</f>
        <v>USA</v>
      </c>
      <c r="L244" t="s">
        <v>18</v>
      </c>
    </row>
    <row r="245" spans="2:12" ht="15" hidden="1" customHeight="1" x14ac:dyDescent="0.25">
      <c r="B245" t="s">
        <v>2248</v>
      </c>
      <c r="C245" s="1">
        <v>41055.04414351852</v>
      </c>
      <c r="D245" s="4">
        <v>65000</v>
      </c>
      <c r="E245">
        <v>65000</v>
      </c>
      <c r="F245" t="s">
        <v>86</v>
      </c>
      <c r="G245">
        <f>tblSalaries[[#This Row],[clean Salary (in local currency)]]*VLOOKUP(tblSalaries[[#This Row],[Currency]],tblXrate[],2,FALSE)</f>
        <v>63918.498996971248</v>
      </c>
      <c r="H245" t="s">
        <v>318</v>
      </c>
      <c r="I245" t="s">
        <v>52</v>
      </c>
      <c r="J245" t="s">
        <v>88</v>
      </c>
      <c r="K245" t="str">
        <f>VLOOKUP(tblSalaries[[#This Row],[Where do you work]],tblCountries[[Actual]:[Mapping]],2,FALSE)</f>
        <v>Canada</v>
      </c>
      <c r="L245" t="s">
        <v>9</v>
      </c>
    </row>
    <row r="246" spans="2:12" ht="15" hidden="1" customHeight="1" x14ac:dyDescent="0.25">
      <c r="B246" t="s">
        <v>2249</v>
      </c>
      <c r="C246" s="1">
        <v>41055.044351851851</v>
      </c>
      <c r="D246" s="4">
        <v>80000</v>
      </c>
      <c r="E246">
        <v>80000</v>
      </c>
      <c r="F246" t="s">
        <v>6</v>
      </c>
      <c r="G246">
        <f>tblSalaries[[#This Row],[clean Salary (in local currency)]]*VLOOKUP(tblSalaries[[#This Row],[Currency]],tblXrate[],2,FALSE)</f>
        <v>80000</v>
      </c>
      <c r="H246" t="s">
        <v>20</v>
      </c>
      <c r="I246" t="s">
        <v>20</v>
      </c>
      <c r="J246" t="s">
        <v>15</v>
      </c>
      <c r="K246" t="str">
        <f>VLOOKUP(tblSalaries[[#This Row],[Where do you work]],tblCountries[[Actual]:[Mapping]],2,FALSE)</f>
        <v>USA</v>
      </c>
      <c r="L246" t="s">
        <v>9</v>
      </c>
    </row>
    <row r="247" spans="2:12" ht="15" hidden="1" customHeight="1" x14ac:dyDescent="0.25">
      <c r="B247" t="s">
        <v>2250</v>
      </c>
      <c r="C247" s="1">
        <v>41055.044374999998</v>
      </c>
      <c r="D247" s="4">
        <v>140000</v>
      </c>
      <c r="E247">
        <v>140000</v>
      </c>
      <c r="F247" t="s">
        <v>6</v>
      </c>
      <c r="G247">
        <f>tblSalaries[[#This Row],[clean Salary (in local currency)]]*VLOOKUP(tblSalaries[[#This Row],[Currency]],tblXrate[],2,FALSE)</f>
        <v>140000</v>
      </c>
      <c r="H247" t="s">
        <v>52</v>
      </c>
      <c r="I247" t="s">
        <v>52</v>
      </c>
      <c r="J247" t="s">
        <v>15</v>
      </c>
      <c r="K247" t="str">
        <f>VLOOKUP(tblSalaries[[#This Row],[Where do you work]],tblCountries[[Actual]:[Mapping]],2,FALSE)</f>
        <v>USA</v>
      </c>
      <c r="L247" t="s">
        <v>9</v>
      </c>
    </row>
    <row r="248" spans="2:12" ht="15" hidden="1" customHeight="1" x14ac:dyDescent="0.25">
      <c r="B248" t="s">
        <v>2251</v>
      </c>
      <c r="C248" s="1">
        <v>41055.044594907406</v>
      </c>
      <c r="D248" s="4" t="s">
        <v>319</v>
      </c>
      <c r="E248">
        <v>96000</v>
      </c>
      <c r="F248" t="s">
        <v>6</v>
      </c>
      <c r="G248">
        <f>tblSalaries[[#This Row],[clean Salary (in local currency)]]*VLOOKUP(tblSalaries[[#This Row],[Currency]],tblXrate[],2,FALSE)</f>
        <v>96000</v>
      </c>
      <c r="H248" t="s">
        <v>320</v>
      </c>
      <c r="I248" t="s">
        <v>356</v>
      </c>
      <c r="J248" t="s">
        <v>75</v>
      </c>
      <c r="K248" t="str">
        <f>VLOOKUP(tblSalaries[[#This Row],[Where do you work]],tblCountries[[Actual]:[Mapping]],2,FALSE)</f>
        <v>Poland</v>
      </c>
      <c r="L248" t="s">
        <v>18</v>
      </c>
    </row>
    <row r="249" spans="2:12" ht="15" hidden="1" customHeight="1" x14ac:dyDescent="0.25">
      <c r="B249" t="s">
        <v>2252</v>
      </c>
      <c r="C249" s="1">
        <v>41055.044641203705</v>
      </c>
      <c r="D249" s="4">
        <v>20000</v>
      </c>
      <c r="E249">
        <v>20000</v>
      </c>
      <c r="F249" t="s">
        <v>6</v>
      </c>
      <c r="G249">
        <f>tblSalaries[[#This Row],[clean Salary (in local currency)]]*VLOOKUP(tblSalaries[[#This Row],[Currency]],tblXrate[],2,FALSE)</f>
        <v>20000</v>
      </c>
      <c r="H249" t="s">
        <v>321</v>
      </c>
      <c r="I249" t="s">
        <v>52</v>
      </c>
      <c r="J249" t="s">
        <v>8</v>
      </c>
      <c r="K249" t="str">
        <f>VLOOKUP(tblSalaries[[#This Row],[Where do you work]],tblCountries[[Actual]:[Mapping]],2,FALSE)</f>
        <v>India</v>
      </c>
      <c r="L249" t="s">
        <v>9</v>
      </c>
    </row>
    <row r="250" spans="2:12" ht="15" hidden="1" customHeight="1" x14ac:dyDescent="0.25">
      <c r="B250" t="s">
        <v>2253</v>
      </c>
      <c r="C250" s="1">
        <v>41055.045023148145</v>
      </c>
      <c r="D250" s="4">
        <v>47700</v>
      </c>
      <c r="E250">
        <v>47700</v>
      </c>
      <c r="F250" t="s">
        <v>6</v>
      </c>
      <c r="G250">
        <f>tblSalaries[[#This Row],[clean Salary (in local currency)]]*VLOOKUP(tblSalaries[[#This Row],[Currency]],tblXrate[],2,FALSE)</f>
        <v>47700</v>
      </c>
      <c r="H250" t="s">
        <v>322</v>
      </c>
      <c r="I250" t="s">
        <v>20</v>
      </c>
      <c r="J250" t="s">
        <v>15</v>
      </c>
      <c r="K250" t="str">
        <f>VLOOKUP(tblSalaries[[#This Row],[Where do you work]],tblCountries[[Actual]:[Mapping]],2,FALSE)</f>
        <v>USA</v>
      </c>
      <c r="L250" t="s">
        <v>9</v>
      </c>
    </row>
    <row r="251" spans="2:12" ht="15" hidden="1" customHeight="1" x14ac:dyDescent="0.25">
      <c r="B251" t="s">
        <v>2254</v>
      </c>
      <c r="C251" s="1">
        <v>41055.045300925929</v>
      </c>
      <c r="D251" s="4">
        <v>25000</v>
      </c>
      <c r="E251">
        <v>25000</v>
      </c>
      <c r="F251" t="s">
        <v>6</v>
      </c>
      <c r="G251">
        <f>tblSalaries[[#This Row],[clean Salary (in local currency)]]*VLOOKUP(tblSalaries[[#This Row],[Currency]],tblXrate[],2,FALSE)</f>
        <v>25000</v>
      </c>
      <c r="H251" t="s">
        <v>91</v>
      </c>
      <c r="I251" t="s">
        <v>52</v>
      </c>
      <c r="J251" t="s">
        <v>8</v>
      </c>
      <c r="K251" t="str">
        <f>VLOOKUP(tblSalaries[[#This Row],[Where do you work]],tblCountries[[Actual]:[Mapping]],2,FALSE)</f>
        <v>India</v>
      </c>
      <c r="L251" t="s">
        <v>25</v>
      </c>
    </row>
    <row r="252" spans="2:12" ht="15" hidden="1" customHeight="1" x14ac:dyDescent="0.25">
      <c r="B252" t="s">
        <v>2255</v>
      </c>
      <c r="C252" s="1">
        <v>41055.045347222222</v>
      </c>
      <c r="D252" s="4">
        <v>52500</v>
      </c>
      <c r="E252">
        <v>52500</v>
      </c>
      <c r="F252" t="s">
        <v>6</v>
      </c>
      <c r="G252">
        <f>tblSalaries[[#This Row],[clean Salary (in local currency)]]*VLOOKUP(tblSalaries[[#This Row],[Currency]],tblXrate[],2,FALSE)</f>
        <v>52500</v>
      </c>
      <c r="H252" t="s">
        <v>20</v>
      </c>
      <c r="I252" t="s">
        <v>20</v>
      </c>
      <c r="J252" t="s">
        <v>15</v>
      </c>
      <c r="K252" t="str">
        <f>VLOOKUP(tblSalaries[[#This Row],[Where do you work]],tblCountries[[Actual]:[Mapping]],2,FALSE)</f>
        <v>USA</v>
      </c>
      <c r="L252" t="s">
        <v>9</v>
      </c>
    </row>
    <row r="253" spans="2:12" ht="15" hidden="1" customHeight="1" x14ac:dyDescent="0.25">
      <c r="B253" t="s">
        <v>2256</v>
      </c>
      <c r="C253" s="1">
        <v>41055.045451388891</v>
      </c>
      <c r="D253" s="4">
        <v>40000</v>
      </c>
      <c r="E253">
        <v>40000</v>
      </c>
      <c r="F253" t="s">
        <v>6</v>
      </c>
      <c r="G253">
        <f>tblSalaries[[#This Row],[clean Salary (in local currency)]]*VLOOKUP(tblSalaries[[#This Row],[Currency]],tblXrate[],2,FALSE)</f>
        <v>40000</v>
      </c>
      <c r="H253" t="s">
        <v>207</v>
      </c>
      <c r="I253" t="s">
        <v>20</v>
      </c>
      <c r="J253" t="s">
        <v>15</v>
      </c>
      <c r="K253" t="str">
        <f>VLOOKUP(tblSalaries[[#This Row],[Where do you work]],tblCountries[[Actual]:[Mapping]],2,FALSE)</f>
        <v>USA</v>
      </c>
      <c r="L253" t="s">
        <v>13</v>
      </c>
    </row>
    <row r="254" spans="2:12" ht="15" hidden="1" customHeight="1" x14ac:dyDescent="0.25">
      <c r="B254" t="s">
        <v>2257</v>
      </c>
      <c r="C254" s="1">
        <v>41055.045856481483</v>
      </c>
      <c r="D254" s="4" t="s">
        <v>323</v>
      </c>
      <c r="E254">
        <v>31000</v>
      </c>
      <c r="F254" t="s">
        <v>6</v>
      </c>
      <c r="G254">
        <f>tblSalaries[[#This Row],[clean Salary (in local currency)]]*VLOOKUP(tblSalaries[[#This Row],[Currency]],tblXrate[],2,FALSE)</f>
        <v>31000</v>
      </c>
      <c r="H254" t="s">
        <v>324</v>
      </c>
      <c r="I254" t="s">
        <v>20</v>
      </c>
      <c r="J254" t="s">
        <v>15</v>
      </c>
      <c r="K254" t="str">
        <f>VLOOKUP(tblSalaries[[#This Row],[Where do you work]],tblCountries[[Actual]:[Mapping]],2,FALSE)</f>
        <v>USA</v>
      </c>
      <c r="L254" t="s">
        <v>9</v>
      </c>
    </row>
    <row r="255" spans="2:12" ht="15" hidden="1" customHeight="1" x14ac:dyDescent="0.25">
      <c r="B255" t="s">
        <v>2258</v>
      </c>
      <c r="C255" s="1">
        <v>41055.045972222222</v>
      </c>
      <c r="D255" s="4">
        <v>4390</v>
      </c>
      <c r="E255">
        <v>52680</v>
      </c>
      <c r="F255" t="s">
        <v>69</v>
      </c>
      <c r="G255">
        <f>tblSalaries[[#This Row],[clean Salary (in local currency)]]*VLOOKUP(tblSalaries[[#This Row],[Currency]],tblXrate[],2,FALSE)</f>
        <v>83033.071372504521</v>
      </c>
      <c r="H255" t="s">
        <v>325</v>
      </c>
      <c r="I255" t="s">
        <v>356</v>
      </c>
      <c r="J255" t="s">
        <v>71</v>
      </c>
      <c r="K255" t="str">
        <f>VLOOKUP(tblSalaries[[#This Row],[Where do you work]],tblCountries[[Actual]:[Mapping]],2,FALSE)</f>
        <v>UK</v>
      </c>
      <c r="L255" t="s">
        <v>13</v>
      </c>
    </row>
    <row r="256" spans="2:12" ht="15" hidden="1" customHeight="1" x14ac:dyDescent="0.25">
      <c r="B256" t="s">
        <v>2259</v>
      </c>
      <c r="C256" s="1">
        <v>41055.04619212963</v>
      </c>
      <c r="D256" s="4">
        <v>130000</v>
      </c>
      <c r="E256">
        <v>130000</v>
      </c>
      <c r="F256" t="s">
        <v>6</v>
      </c>
      <c r="G256">
        <f>tblSalaries[[#This Row],[clean Salary (in local currency)]]*VLOOKUP(tblSalaries[[#This Row],[Currency]],tblXrate[],2,FALSE)</f>
        <v>130000</v>
      </c>
      <c r="H256" t="s">
        <v>326</v>
      </c>
      <c r="I256" t="s">
        <v>52</v>
      </c>
      <c r="J256" t="s">
        <v>15</v>
      </c>
      <c r="K256" t="str">
        <f>VLOOKUP(tblSalaries[[#This Row],[Where do you work]],tblCountries[[Actual]:[Mapping]],2,FALSE)</f>
        <v>USA</v>
      </c>
      <c r="L256" t="s">
        <v>9</v>
      </c>
    </row>
    <row r="257" spans="2:12" ht="15" hidden="1" customHeight="1" x14ac:dyDescent="0.25">
      <c r="B257" t="s">
        <v>2260</v>
      </c>
      <c r="C257" s="1">
        <v>41055.046273148146</v>
      </c>
      <c r="D257" s="4" t="s">
        <v>327</v>
      </c>
      <c r="E257">
        <v>470000</v>
      </c>
      <c r="F257" t="s">
        <v>40</v>
      </c>
      <c r="G257">
        <f>tblSalaries[[#This Row],[clean Salary (in local currency)]]*VLOOKUP(tblSalaries[[#This Row],[Currency]],tblXrate[],2,FALSE)</f>
        <v>8369.7208430980063</v>
      </c>
      <c r="H257" t="s">
        <v>328</v>
      </c>
      <c r="I257" t="s">
        <v>20</v>
      </c>
      <c r="J257" t="s">
        <v>8</v>
      </c>
      <c r="K257" t="str">
        <f>VLOOKUP(tblSalaries[[#This Row],[Where do you work]],tblCountries[[Actual]:[Mapping]],2,FALSE)</f>
        <v>India</v>
      </c>
      <c r="L257" t="s">
        <v>13</v>
      </c>
    </row>
    <row r="258" spans="2:12" ht="15" hidden="1" customHeight="1" x14ac:dyDescent="0.25">
      <c r="B258" t="s">
        <v>2261</v>
      </c>
      <c r="C258" s="1">
        <v>41055.046550925923</v>
      </c>
      <c r="D258" s="4">
        <v>51000</v>
      </c>
      <c r="E258">
        <v>51000</v>
      </c>
      <c r="F258" t="s">
        <v>6</v>
      </c>
      <c r="G258">
        <f>tblSalaries[[#This Row],[clean Salary (in local currency)]]*VLOOKUP(tblSalaries[[#This Row],[Currency]],tblXrate[],2,FALSE)</f>
        <v>51000</v>
      </c>
      <c r="H258" t="s">
        <v>329</v>
      </c>
      <c r="I258" t="s">
        <v>20</v>
      </c>
      <c r="J258" t="s">
        <v>15</v>
      </c>
      <c r="K258" t="str">
        <f>VLOOKUP(tblSalaries[[#This Row],[Where do you work]],tblCountries[[Actual]:[Mapping]],2,FALSE)</f>
        <v>USA</v>
      </c>
      <c r="L258" t="s">
        <v>18</v>
      </c>
    </row>
    <row r="259" spans="2:12" ht="15" hidden="1" customHeight="1" x14ac:dyDescent="0.25">
      <c r="B259" t="s">
        <v>2262</v>
      </c>
      <c r="C259" s="1">
        <v>41055.046736111108</v>
      </c>
      <c r="D259" s="4" t="s">
        <v>330</v>
      </c>
      <c r="E259">
        <v>60000</v>
      </c>
      <c r="F259" t="s">
        <v>69</v>
      </c>
      <c r="G259">
        <f>tblSalaries[[#This Row],[clean Salary (in local currency)]]*VLOOKUP(tblSalaries[[#This Row],[Currency]],tblXrate[],2,FALSE)</f>
        <v>94570.696324037053</v>
      </c>
      <c r="H259" t="s">
        <v>331</v>
      </c>
      <c r="I259" t="s">
        <v>20</v>
      </c>
      <c r="J259" t="s">
        <v>71</v>
      </c>
      <c r="K259" t="str">
        <f>VLOOKUP(tblSalaries[[#This Row],[Where do you work]],tblCountries[[Actual]:[Mapping]],2,FALSE)</f>
        <v>UK</v>
      </c>
      <c r="L259" t="s">
        <v>13</v>
      </c>
    </row>
    <row r="260" spans="2:12" ht="15" hidden="1" customHeight="1" x14ac:dyDescent="0.25">
      <c r="B260" t="s">
        <v>2263</v>
      </c>
      <c r="C260" s="1">
        <v>41055.047013888892</v>
      </c>
      <c r="D260" s="4">
        <v>1920000</v>
      </c>
      <c r="E260">
        <v>1920000</v>
      </c>
      <c r="F260" t="s">
        <v>40</v>
      </c>
      <c r="G260">
        <f>tblSalaries[[#This Row],[clean Salary (in local currency)]]*VLOOKUP(tblSalaries[[#This Row],[Currency]],tblXrate[],2,FALSE)</f>
        <v>34191.200039889729</v>
      </c>
      <c r="H260" t="s">
        <v>201</v>
      </c>
      <c r="I260" t="s">
        <v>52</v>
      </c>
      <c r="J260" t="s">
        <v>8</v>
      </c>
      <c r="K260" t="str">
        <f>VLOOKUP(tblSalaries[[#This Row],[Where do you work]],tblCountries[[Actual]:[Mapping]],2,FALSE)</f>
        <v>India</v>
      </c>
      <c r="L260" t="s">
        <v>18</v>
      </c>
    </row>
    <row r="261" spans="2:12" ht="15" hidden="1" customHeight="1" x14ac:dyDescent="0.25">
      <c r="B261" t="s">
        <v>2264</v>
      </c>
      <c r="C261" s="1">
        <v>41055.047222222223</v>
      </c>
      <c r="D261" s="4">
        <v>28000</v>
      </c>
      <c r="E261">
        <v>28000</v>
      </c>
      <c r="F261" t="s">
        <v>69</v>
      </c>
      <c r="G261">
        <f>tblSalaries[[#This Row],[clean Salary (in local currency)]]*VLOOKUP(tblSalaries[[#This Row],[Currency]],tblXrate[],2,FALSE)</f>
        <v>44132.991617883956</v>
      </c>
      <c r="H261" t="s">
        <v>332</v>
      </c>
      <c r="I261" t="s">
        <v>20</v>
      </c>
      <c r="J261" t="s">
        <v>71</v>
      </c>
      <c r="K261" t="str">
        <f>VLOOKUP(tblSalaries[[#This Row],[Where do you work]],tblCountries[[Actual]:[Mapping]],2,FALSE)</f>
        <v>UK</v>
      </c>
      <c r="L261" t="s">
        <v>13</v>
      </c>
    </row>
    <row r="262" spans="2:12" ht="15" hidden="1" customHeight="1" x14ac:dyDescent="0.25">
      <c r="B262" t="s">
        <v>2265</v>
      </c>
      <c r="C262" s="1">
        <v>41055.047268518516</v>
      </c>
      <c r="D262" s="4">
        <v>73000</v>
      </c>
      <c r="E262">
        <v>73000</v>
      </c>
      <c r="F262" t="s">
        <v>6</v>
      </c>
      <c r="G262">
        <f>tblSalaries[[#This Row],[clean Salary (in local currency)]]*VLOOKUP(tblSalaries[[#This Row],[Currency]],tblXrate[],2,FALSE)</f>
        <v>73000</v>
      </c>
      <c r="H262" t="s">
        <v>333</v>
      </c>
      <c r="I262" t="s">
        <v>67</v>
      </c>
      <c r="J262" t="s">
        <v>15</v>
      </c>
      <c r="K262" t="str">
        <f>VLOOKUP(tblSalaries[[#This Row],[Where do you work]],tblCountries[[Actual]:[Mapping]],2,FALSE)</f>
        <v>USA</v>
      </c>
      <c r="L262" t="s">
        <v>9</v>
      </c>
    </row>
    <row r="263" spans="2:12" ht="15" hidden="1" customHeight="1" x14ac:dyDescent="0.25">
      <c r="B263" t="s">
        <v>2266</v>
      </c>
      <c r="C263" s="1">
        <v>41055.047442129631</v>
      </c>
      <c r="D263" s="4">
        <v>62400</v>
      </c>
      <c r="E263">
        <v>62400</v>
      </c>
      <c r="F263" t="s">
        <v>6</v>
      </c>
      <c r="G263">
        <f>tblSalaries[[#This Row],[clean Salary (in local currency)]]*VLOOKUP(tblSalaries[[#This Row],[Currency]],tblXrate[],2,FALSE)</f>
        <v>62400</v>
      </c>
      <c r="H263" t="s">
        <v>334</v>
      </c>
      <c r="I263" t="s">
        <v>310</v>
      </c>
      <c r="J263" t="s">
        <v>15</v>
      </c>
      <c r="K263" t="str">
        <f>VLOOKUP(tblSalaries[[#This Row],[Where do you work]],tblCountries[[Actual]:[Mapping]],2,FALSE)</f>
        <v>USA</v>
      </c>
      <c r="L263" t="s">
        <v>13</v>
      </c>
    </row>
    <row r="264" spans="2:12" ht="15" hidden="1" customHeight="1" x14ac:dyDescent="0.25">
      <c r="B264" t="s">
        <v>2267</v>
      </c>
      <c r="C264" s="1">
        <v>41055.047465277778</v>
      </c>
      <c r="D264" s="4">
        <v>2300</v>
      </c>
      <c r="E264">
        <v>27600</v>
      </c>
      <c r="F264" t="s">
        <v>6</v>
      </c>
      <c r="G264">
        <f>tblSalaries[[#This Row],[clean Salary (in local currency)]]*VLOOKUP(tblSalaries[[#This Row],[Currency]],tblXrate[],2,FALSE)</f>
        <v>27600</v>
      </c>
      <c r="H264" t="s">
        <v>335</v>
      </c>
      <c r="I264" t="s">
        <v>356</v>
      </c>
      <c r="J264" t="s">
        <v>171</v>
      </c>
      <c r="K264" t="str">
        <f>VLOOKUP(tblSalaries[[#This Row],[Where do you work]],tblCountries[[Actual]:[Mapping]],2,FALSE)</f>
        <v>Singapore</v>
      </c>
      <c r="L264" t="s">
        <v>13</v>
      </c>
    </row>
    <row r="265" spans="2:12" ht="15" hidden="1" customHeight="1" x14ac:dyDescent="0.25">
      <c r="B265" t="s">
        <v>2268</v>
      </c>
      <c r="C265" s="1">
        <v>41055.047627314816</v>
      </c>
      <c r="D265" s="4">
        <v>54000</v>
      </c>
      <c r="E265">
        <v>54000</v>
      </c>
      <c r="F265" t="s">
        <v>6</v>
      </c>
      <c r="G265">
        <f>tblSalaries[[#This Row],[clean Salary (in local currency)]]*VLOOKUP(tblSalaries[[#This Row],[Currency]],tblXrate[],2,FALSE)</f>
        <v>54000</v>
      </c>
      <c r="H265" t="s">
        <v>336</v>
      </c>
      <c r="I265" t="s">
        <v>52</v>
      </c>
      <c r="J265" t="s">
        <v>15</v>
      </c>
      <c r="K265" t="str">
        <f>VLOOKUP(tblSalaries[[#This Row],[Where do you work]],tblCountries[[Actual]:[Mapping]],2,FALSE)</f>
        <v>USA</v>
      </c>
      <c r="L265" t="s">
        <v>13</v>
      </c>
    </row>
    <row r="266" spans="2:12" ht="15" hidden="1" customHeight="1" x14ac:dyDescent="0.25">
      <c r="B266" t="s">
        <v>2269</v>
      </c>
      <c r="C266" s="1">
        <v>41055.047673611109</v>
      </c>
      <c r="D266" s="4" t="s">
        <v>337</v>
      </c>
      <c r="E266">
        <v>276000</v>
      </c>
      <c r="F266" t="s">
        <v>40</v>
      </c>
      <c r="G266">
        <f>tblSalaries[[#This Row],[clean Salary (in local currency)]]*VLOOKUP(tblSalaries[[#This Row],[Currency]],tblXrate[],2,FALSE)</f>
        <v>4914.9850057341491</v>
      </c>
      <c r="H266" t="s">
        <v>256</v>
      </c>
      <c r="I266" t="s">
        <v>20</v>
      </c>
      <c r="J266" t="s">
        <v>8</v>
      </c>
      <c r="K266" t="str">
        <f>VLOOKUP(tblSalaries[[#This Row],[Where do you work]],tblCountries[[Actual]:[Mapping]],2,FALSE)</f>
        <v>India</v>
      </c>
      <c r="L266" t="s">
        <v>13</v>
      </c>
    </row>
    <row r="267" spans="2:12" ht="15" hidden="1" customHeight="1" x14ac:dyDescent="0.25">
      <c r="B267" t="s">
        <v>2270</v>
      </c>
      <c r="C267" s="1">
        <v>41055.047708333332</v>
      </c>
      <c r="D267" s="4" t="s">
        <v>338</v>
      </c>
      <c r="E267">
        <v>77000</v>
      </c>
      <c r="F267" t="s">
        <v>6</v>
      </c>
      <c r="G267">
        <f>tblSalaries[[#This Row],[clean Salary (in local currency)]]*VLOOKUP(tblSalaries[[#This Row],[Currency]],tblXrate[],2,FALSE)</f>
        <v>77000</v>
      </c>
      <c r="H267" t="s">
        <v>339</v>
      </c>
      <c r="I267" t="s">
        <v>310</v>
      </c>
      <c r="J267" t="s">
        <v>15</v>
      </c>
      <c r="K267" t="str">
        <f>VLOOKUP(tblSalaries[[#This Row],[Where do you work]],tblCountries[[Actual]:[Mapping]],2,FALSE)</f>
        <v>USA</v>
      </c>
      <c r="L267" t="s">
        <v>9</v>
      </c>
    </row>
    <row r="268" spans="2:12" ht="15" hidden="1" customHeight="1" x14ac:dyDescent="0.25">
      <c r="B268" t="s">
        <v>2271</v>
      </c>
      <c r="C268" s="1">
        <v>41055.04792824074</v>
      </c>
      <c r="D268" s="4">
        <v>76000</v>
      </c>
      <c r="E268">
        <v>76000</v>
      </c>
      <c r="F268" t="s">
        <v>6</v>
      </c>
      <c r="G268">
        <f>tblSalaries[[#This Row],[clean Salary (in local currency)]]*VLOOKUP(tblSalaries[[#This Row],[Currency]],tblXrate[],2,FALSE)</f>
        <v>76000</v>
      </c>
      <c r="H268" t="s">
        <v>340</v>
      </c>
      <c r="I268" t="s">
        <v>52</v>
      </c>
      <c r="J268" t="s">
        <v>15</v>
      </c>
      <c r="K268" t="str">
        <f>VLOOKUP(tblSalaries[[#This Row],[Where do you work]],tblCountries[[Actual]:[Mapping]],2,FALSE)</f>
        <v>USA</v>
      </c>
      <c r="L268" t="s">
        <v>13</v>
      </c>
    </row>
    <row r="269" spans="2:12" ht="15" hidden="1" customHeight="1" x14ac:dyDescent="0.25">
      <c r="B269" t="s">
        <v>2272</v>
      </c>
      <c r="C269" s="1">
        <v>41055.04828703704</v>
      </c>
      <c r="D269" s="4">
        <v>103000</v>
      </c>
      <c r="E269">
        <v>103000</v>
      </c>
      <c r="F269" t="s">
        <v>6</v>
      </c>
      <c r="G269">
        <f>tblSalaries[[#This Row],[clean Salary (in local currency)]]*VLOOKUP(tblSalaries[[#This Row],[Currency]],tblXrate[],2,FALSE)</f>
        <v>103000</v>
      </c>
      <c r="H269" t="s">
        <v>341</v>
      </c>
      <c r="I269" t="s">
        <v>4001</v>
      </c>
      <c r="J269" t="s">
        <v>15</v>
      </c>
      <c r="K269" t="str">
        <f>VLOOKUP(tblSalaries[[#This Row],[Where do you work]],tblCountries[[Actual]:[Mapping]],2,FALSE)</f>
        <v>USA</v>
      </c>
      <c r="L269" t="s">
        <v>18</v>
      </c>
    </row>
    <row r="270" spans="2:12" ht="15" hidden="1" customHeight="1" x14ac:dyDescent="0.25">
      <c r="B270" t="s">
        <v>2273</v>
      </c>
      <c r="C270" s="1">
        <v>41055.048310185186</v>
      </c>
      <c r="D270" s="4">
        <v>7600</v>
      </c>
      <c r="E270">
        <v>7600</v>
      </c>
      <c r="F270" t="s">
        <v>6</v>
      </c>
      <c r="G270">
        <f>tblSalaries[[#This Row],[clean Salary (in local currency)]]*VLOOKUP(tblSalaries[[#This Row],[Currency]],tblXrate[],2,FALSE)</f>
        <v>7600</v>
      </c>
      <c r="H270" t="s">
        <v>342</v>
      </c>
      <c r="I270" t="s">
        <v>67</v>
      </c>
      <c r="J270" t="s">
        <v>27</v>
      </c>
      <c r="K270" t="str">
        <f>VLOOKUP(tblSalaries[[#This Row],[Where do you work]],tblCountries[[Actual]:[Mapping]],2,FALSE)</f>
        <v>Ukraine</v>
      </c>
      <c r="L270" t="s">
        <v>25</v>
      </c>
    </row>
    <row r="271" spans="2:12" ht="15" hidden="1" customHeight="1" x14ac:dyDescent="0.25">
      <c r="B271" t="s">
        <v>2274</v>
      </c>
      <c r="C271" s="1">
        <v>41055.048564814817</v>
      </c>
      <c r="D271" s="4">
        <v>40000</v>
      </c>
      <c r="E271">
        <v>40000</v>
      </c>
      <c r="F271" t="s">
        <v>6</v>
      </c>
      <c r="G271">
        <f>tblSalaries[[#This Row],[clean Salary (in local currency)]]*VLOOKUP(tblSalaries[[#This Row],[Currency]],tblXrate[],2,FALSE)</f>
        <v>40000</v>
      </c>
      <c r="H271" t="s">
        <v>343</v>
      </c>
      <c r="I271" t="s">
        <v>20</v>
      </c>
      <c r="J271" t="s">
        <v>15</v>
      </c>
      <c r="K271" t="str">
        <f>VLOOKUP(tblSalaries[[#This Row],[Where do you work]],tblCountries[[Actual]:[Mapping]],2,FALSE)</f>
        <v>USA</v>
      </c>
      <c r="L271" t="s">
        <v>9</v>
      </c>
    </row>
    <row r="272" spans="2:12" ht="15" hidden="1" customHeight="1" x14ac:dyDescent="0.25">
      <c r="B272" t="s">
        <v>2275</v>
      </c>
      <c r="C272" s="1">
        <v>41055.048842592594</v>
      </c>
      <c r="D272" s="4">
        <v>80000</v>
      </c>
      <c r="E272">
        <v>80000</v>
      </c>
      <c r="F272" t="s">
        <v>6</v>
      </c>
      <c r="G272">
        <f>tblSalaries[[#This Row],[clean Salary (in local currency)]]*VLOOKUP(tblSalaries[[#This Row],[Currency]],tblXrate[],2,FALSE)</f>
        <v>80000</v>
      </c>
      <c r="H272" t="s">
        <v>344</v>
      </c>
      <c r="I272" t="s">
        <v>4001</v>
      </c>
      <c r="J272" t="s">
        <v>15</v>
      </c>
      <c r="K272" t="str">
        <f>VLOOKUP(tblSalaries[[#This Row],[Where do you work]],tblCountries[[Actual]:[Mapping]],2,FALSE)</f>
        <v>USA</v>
      </c>
      <c r="L272" t="s">
        <v>18</v>
      </c>
    </row>
    <row r="273" spans="2:12" ht="15" hidden="1" customHeight="1" x14ac:dyDescent="0.25">
      <c r="B273" t="s">
        <v>2276</v>
      </c>
      <c r="C273" s="1">
        <v>41055.048888888887</v>
      </c>
      <c r="D273" s="4">
        <v>55000</v>
      </c>
      <c r="E273">
        <v>55000</v>
      </c>
      <c r="F273" t="s">
        <v>6</v>
      </c>
      <c r="G273">
        <f>tblSalaries[[#This Row],[clean Salary (in local currency)]]*VLOOKUP(tblSalaries[[#This Row],[Currency]],tblXrate[],2,FALSE)</f>
        <v>55000</v>
      </c>
      <c r="H273" t="s">
        <v>214</v>
      </c>
      <c r="I273" t="s">
        <v>20</v>
      </c>
      <c r="J273" t="s">
        <v>15</v>
      </c>
      <c r="K273" t="str">
        <f>VLOOKUP(tblSalaries[[#This Row],[Where do you work]],tblCountries[[Actual]:[Mapping]],2,FALSE)</f>
        <v>USA</v>
      </c>
      <c r="L273" t="s">
        <v>13</v>
      </c>
    </row>
    <row r="274" spans="2:12" ht="15" hidden="1" customHeight="1" x14ac:dyDescent="0.25">
      <c r="B274" t="s">
        <v>2277</v>
      </c>
      <c r="C274" s="1">
        <v>41055.049247685187</v>
      </c>
      <c r="D274" s="4">
        <v>99000</v>
      </c>
      <c r="E274">
        <v>99000</v>
      </c>
      <c r="F274" t="s">
        <v>6</v>
      </c>
      <c r="G274">
        <f>tblSalaries[[#This Row],[clean Salary (in local currency)]]*VLOOKUP(tblSalaries[[#This Row],[Currency]],tblXrate[],2,FALSE)</f>
        <v>99000</v>
      </c>
      <c r="H274" t="s">
        <v>207</v>
      </c>
      <c r="I274" t="s">
        <v>20</v>
      </c>
      <c r="J274" t="s">
        <v>15</v>
      </c>
      <c r="K274" t="str">
        <f>VLOOKUP(tblSalaries[[#This Row],[Where do you work]],tblCountries[[Actual]:[Mapping]],2,FALSE)</f>
        <v>USA</v>
      </c>
      <c r="L274" t="s">
        <v>18</v>
      </c>
    </row>
    <row r="275" spans="2:12" ht="15" hidden="1" customHeight="1" x14ac:dyDescent="0.25">
      <c r="B275" t="s">
        <v>2278</v>
      </c>
      <c r="C275" s="1">
        <v>41055.049259259256</v>
      </c>
      <c r="D275" s="4" t="s">
        <v>345</v>
      </c>
      <c r="E275">
        <v>420000</v>
      </c>
      <c r="F275" t="s">
        <v>3951</v>
      </c>
      <c r="G275">
        <f>tblSalaries[[#This Row],[clean Salary (in local currency)]]*VLOOKUP(tblSalaries[[#This Row],[Currency]],tblXrate[],2,FALSE)</f>
        <v>9956.1219482708348</v>
      </c>
      <c r="H275" t="s">
        <v>346</v>
      </c>
      <c r="I275" t="s">
        <v>52</v>
      </c>
      <c r="J275" t="s">
        <v>347</v>
      </c>
      <c r="K275" t="str">
        <f>VLOOKUP(tblSalaries[[#This Row],[Where do you work]],tblCountries[[Actual]:[Mapping]],2,FALSE)</f>
        <v>Philippines</v>
      </c>
      <c r="L275" t="s">
        <v>9</v>
      </c>
    </row>
    <row r="276" spans="2:12" ht="15" hidden="1" customHeight="1" x14ac:dyDescent="0.25">
      <c r="B276" t="s">
        <v>2279</v>
      </c>
      <c r="C276" s="1">
        <v>41055.049444444441</v>
      </c>
      <c r="D276" s="4">
        <v>75000</v>
      </c>
      <c r="E276">
        <v>75000</v>
      </c>
      <c r="F276" t="s">
        <v>6</v>
      </c>
      <c r="G276">
        <f>tblSalaries[[#This Row],[clean Salary (in local currency)]]*VLOOKUP(tblSalaries[[#This Row],[Currency]],tblXrate[],2,FALSE)</f>
        <v>75000</v>
      </c>
      <c r="H276" t="s">
        <v>160</v>
      </c>
      <c r="I276" t="s">
        <v>20</v>
      </c>
      <c r="J276" t="s">
        <v>15</v>
      </c>
      <c r="K276" t="str">
        <f>VLOOKUP(tblSalaries[[#This Row],[Where do you work]],tblCountries[[Actual]:[Mapping]],2,FALSE)</f>
        <v>USA</v>
      </c>
      <c r="L276" t="s">
        <v>9</v>
      </c>
    </row>
    <row r="277" spans="2:12" ht="15" hidden="1" customHeight="1" x14ac:dyDescent="0.25">
      <c r="B277" t="s">
        <v>2280</v>
      </c>
      <c r="C277" s="1">
        <v>41055.049930555557</v>
      </c>
      <c r="D277" s="4">
        <v>80000</v>
      </c>
      <c r="E277">
        <v>80000</v>
      </c>
      <c r="F277" t="s">
        <v>6</v>
      </c>
      <c r="G277">
        <f>tblSalaries[[#This Row],[clean Salary (in local currency)]]*VLOOKUP(tblSalaries[[#This Row],[Currency]],tblXrate[],2,FALSE)</f>
        <v>80000</v>
      </c>
      <c r="H277" t="s">
        <v>348</v>
      </c>
      <c r="I277" t="s">
        <v>52</v>
      </c>
      <c r="J277" t="s">
        <v>15</v>
      </c>
      <c r="K277" t="str">
        <f>VLOOKUP(tblSalaries[[#This Row],[Where do you work]],tblCountries[[Actual]:[Mapping]],2,FALSE)</f>
        <v>USA</v>
      </c>
      <c r="L277" t="s">
        <v>18</v>
      </c>
    </row>
    <row r="278" spans="2:12" ht="15" hidden="1" customHeight="1" x14ac:dyDescent="0.25">
      <c r="B278" t="s">
        <v>2281</v>
      </c>
      <c r="C278" s="1">
        <v>41055.050474537034</v>
      </c>
      <c r="D278" s="4">
        <v>20000</v>
      </c>
      <c r="E278">
        <v>20000</v>
      </c>
      <c r="F278" t="s">
        <v>6</v>
      </c>
      <c r="G278">
        <f>tblSalaries[[#This Row],[clean Salary (in local currency)]]*VLOOKUP(tblSalaries[[#This Row],[Currency]],tblXrate[],2,FALSE)</f>
        <v>20000</v>
      </c>
      <c r="H278" t="s">
        <v>20</v>
      </c>
      <c r="I278" t="s">
        <v>20</v>
      </c>
      <c r="J278" t="s">
        <v>8</v>
      </c>
      <c r="K278" t="str">
        <f>VLOOKUP(tblSalaries[[#This Row],[Where do you work]],tblCountries[[Actual]:[Mapping]],2,FALSE)</f>
        <v>India</v>
      </c>
      <c r="L278" t="s">
        <v>13</v>
      </c>
    </row>
    <row r="279" spans="2:12" ht="15" hidden="1" customHeight="1" x14ac:dyDescent="0.25">
      <c r="B279" t="s">
        <v>2282</v>
      </c>
      <c r="C279" s="1">
        <v>41055.05127314815</v>
      </c>
      <c r="D279" s="4">
        <v>40000</v>
      </c>
      <c r="E279">
        <v>40000</v>
      </c>
      <c r="F279" t="s">
        <v>6</v>
      </c>
      <c r="G279">
        <f>tblSalaries[[#This Row],[clean Salary (in local currency)]]*VLOOKUP(tblSalaries[[#This Row],[Currency]],tblXrate[],2,FALSE)</f>
        <v>40000</v>
      </c>
      <c r="H279" t="s">
        <v>207</v>
      </c>
      <c r="I279" t="s">
        <v>20</v>
      </c>
      <c r="J279" t="s">
        <v>15</v>
      </c>
      <c r="K279" t="str">
        <f>VLOOKUP(tblSalaries[[#This Row],[Where do you work]],tblCountries[[Actual]:[Mapping]],2,FALSE)</f>
        <v>USA</v>
      </c>
      <c r="L279" t="s">
        <v>13</v>
      </c>
    </row>
    <row r="280" spans="2:12" ht="15" hidden="1" customHeight="1" x14ac:dyDescent="0.25">
      <c r="B280" t="s">
        <v>2283</v>
      </c>
      <c r="C280" s="1">
        <v>41055.051701388889</v>
      </c>
      <c r="D280" s="4">
        <v>46000</v>
      </c>
      <c r="E280">
        <v>46000</v>
      </c>
      <c r="F280" t="s">
        <v>6</v>
      </c>
      <c r="G280">
        <f>tblSalaries[[#This Row],[clean Salary (in local currency)]]*VLOOKUP(tblSalaries[[#This Row],[Currency]],tblXrate[],2,FALSE)</f>
        <v>46000</v>
      </c>
      <c r="H280" t="s">
        <v>349</v>
      </c>
      <c r="I280" t="s">
        <v>20</v>
      </c>
      <c r="J280" t="s">
        <v>15</v>
      </c>
      <c r="K280" t="str">
        <f>VLOOKUP(tblSalaries[[#This Row],[Where do you work]],tblCountries[[Actual]:[Mapping]],2,FALSE)</f>
        <v>USA</v>
      </c>
      <c r="L280" t="s">
        <v>13</v>
      </c>
    </row>
    <row r="281" spans="2:12" ht="15" hidden="1" customHeight="1" x14ac:dyDescent="0.25">
      <c r="B281" t="s">
        <v>2284</v>
      </c>
      <c r="C281" s="1">
        <v>41055.052025462966</v>
      </c>
      <c r="D281" s="4">
        <v>14000</v>
      </c>
      <c r="E281">
        <v>14000</v>
      </c>
      <c r="F281" t="s">
        <v>6</v>
      </c>
      <c r="G281">
        <f>tblSalaries[[#This Row],[clean Salary (in local currency)]]*VLOOKUP(tblSalaries[[#This Row],[Currency]],tblXrate[],2,FALSE)</f>
        <v>14000</v>
      </c>
      <c r="H281" t="s">
        <v>350</v>
      </c>
      <c r="I281" t="s">
        <v>20</v>
      </c>
      <c r="J281" t="s">
        <v>143</v>
      </c>
      <c r="K281" t="str">
        <f>VLOOKUP(tblSalaries[[#This Row],[Where do you work]],tblCountries[[Actual]:[Mapping]],2,FALSE)</f>
        <v>Brazil</v>
      </c>
      <c r="L281" t="s">
        <v>25</v>
      </c>
    </row>
    <row r="282" spans="2:12" ht="15" hidden="1" customHeight="1" x14ac:dyDescent="0.25">
      <c r="B282" t="s">
        <v>2285</v>
      </c>
      <c r="C282" s="1">
        <v>41055.052141203705</v>
      </c>
      <c r="D282" s="4">
        <v>70000</v>
      </c>
      <c r="E282">
        <v>70000</v>
      </c>
      <c r="F282" t="s">
        <v>6</v>
      </c>
      <c r="G282">
        <f>tblSalaries[[#This Row],[clean Salary (in local currency)]]*VLOOKUP(tblSalaries[[#This Row],[Currency]],tblXrate[],2,FALSE)</f>
        <v>70000</v>
      </c>
      <c r="H282" t="s">
        <v>351</v>
      </c>
      <c r="I282" t="s">
        <v>279</v>
      </c>
      <c r="J282" t="s">
        <v>15</v>
      </c>
      <c r="K282" t="str">
        <f>VLOOKUP(tblSalaries[[#This Row],[Where do you work]],tblCountries[[Actual]:[Mapping]],2,FALSE)</f>
        <v>USA</v>
      </c>
      <c r="L282" t="s">
        <v>13</v>
      </c>
    </row>
    <row r="283" spans="2:12" ht="15" hidden="1" customHeight="1" x14ac:dyDescent="0.25">
      <c r="B283" t="s">
        <v>2286</v>
      </c>
      <c r="C283" s="1">
        <v>41055.052222222221</v>
      </c>
      <c r="D283" s="4" t="s">
        <v>352</v>
      </c>
      <c r="E283">
        <v>36000</v>
      </c>
      <c r="F283" t="s">
        <v>6</v>
      </c>
      <c r="G283">
        <f>tblSalaries[[#This Row],[clean Salary (in local currency)]]*VLOOKUP(tblSalaries[[#This Row],[Currency]],tblXrate[],2,FALSE)</f>
        <v>36000</v>
      </c>
      <c r="H283" t="s">
        <v>353</v>
      </c>
      <c r="I283" t="s">
        <v>67</v>
      </c>
      <c r="J283" t="s">
        <v>65</v>
      </c>
      <c r="K283" t="str">
        <f>VLOOKUP(tblSalaries[[#This Row],[Where do you work]],tblCountries[[Actual]:[Mapping]],2,FALSE)</f>
        <v>Russia</v>
      </c>
      <c r="L283" t="s">
        <v>9</v>
      </c>
    </row>
    <row r="284" spans="2:12" ht="15" hidden="1" customHeight="1" x14ac:dyDescent="0.25">
      <c r="B284" t="s">
        <v>2287</v>
      </c>
      <c r="C284" s="1">
        <v>41055.052372685182</v>
      </c>
      <c r="D284" s="4">
        <v>15000</v>
      </c>
      <c r="E284">
        <v>15000</v>
      </c>
      <c r="F284" t="s">
        <v>6</v>
      </c>
      <c r="G284">
        <f>tblSalaries[[#This Row],[clean Salary (in local currency)]]*VLOOKUP(tblSalaries[[#This Row],[Currency]],tblXrate[],2,FALSE)</f>
        <v>15000</v>
      </c>
      <c r="H284" t="s">
        <v>354</v>
      </c>
      <c r="I284" t="s">
        <v>52</v>
      </c>
      <c r="J284" t="s">
        <v>15</v>
      </c>
      <c r="K284" t="str">
        <f>VLOOKUP(tblSalaries[[#This Row],[Where do you work]],tblCountries[[Actual]:[Mapping]],2,FALSE)</f>
        <v>USA</v>
      </c>
      <c r="L284" t="s">
        <v>18</v>
      </c>
    </row>
    <row r="285" spans="2:12" ht="15" hidden="1" customHeight="1" x14ac:dyDescent="0.25">
      <c r="B285" t="s">
        <v>2288</v>
      </c>
      <c r="C285" s="1">
        <v>41055.052986111114</v>
      </c>
      <c r="D285" s="4" t="s">
        <v>355</v>
      </c>
      <c r="E285">
        <v>1500000</v>
      </c>
      <c r="F285" t="s">
        <v>40</v>
      </c>
      <c r="G285">
        <f>tblSalaries[[#This Row],[clean Salary (in local currency)]]*VLOOKUP(tblSalaries[[#This Row],[Currency]],tblXrate[],2,FALSE)</f>
        <v>26711.875031163851</v>
      </c>
      <c r="H285" t="s">
        <v>356</v>
      </c>
      <c r="I285" t="s">
        <v>356</v>
      </c>
      <c r="J285" t="s">
        <v>8</v>
      </c>
      <c r="K285" t="str">
        <f>VLOOKUP(tblSalaries[[#This Row],[Where do you work]],tblCountries[[Actual]:[Mapping]],2,FALSE)</f>
        <v>India</v>
      </c>
      <c r="L285" t="s">
        <v>13</v>
      </c>
    </row>
    <row r="286" spans="2:12" ht="15" hidden="1" customHeight="1" x14ac:dyDescent="0.25">
      <c r="B286" t="s">
        <v>2289</v>
      </c>
      <c r="C286" s="1">
        <v>41055.053599537037</v>
      </c>
      <c r="D286" s="4" t="s">
        <v>357</v>
      </c>
      <c r="E286">
        <v>100000</v>
      </c>
      <c r="F286" t="s">
        <v>358</v>
      </c>
      <c r="G286">
        <f>tblSalaries[[#This Row],[clean Salary (in local currency)]]*VLOOKUP(tblSalaries[[#This Row],[Currency]],tblXrate[],2,FALSE)</f>
        <v>27221.92126875931</v>
      </c>
      <c r="H286" t="s">
        <v>310</v>
      </c>
      <c r="I286" t="s">
        <v>310</v>
      </c>
      <c r="J286" t="s">
        <v>359</v>
      </c>
      <c r="K286" t="str">
        <f>VLOOKUP(tblSalaries[[#This Row],[Where do you work]],tblCountries[[Actual]:[Mapping]],2,FALSE)</f>
        <v>Dubai</v>
      </c>
      <c r="L286" t="s">
        <v>9</v>
      </c>
    </row>
    <row r="287" spans="2:12" ht="15" hidden="1" customHeight="1" x14ac:dyDescent="0.25">
      <c r="B287" t="s">
        <v>2290</v>
      </c>
      <c r="C287" s="1">
        <v>41055.054050925923</v>
      </c>
      <c r="D287" s="4">
        <v>22000</v>
      </c>
      <c r="E287">
        <v>22000</v>
      </c>
      <c r="F287" t="s">
        <v>6</v>
      </c>
      <c r="G287">
        <f>tblSalaries[[#This Row],[clean Salary (in local currency)]]*VLOOKUP(tblSalaries[[#This Row],[Currency]],tblXrate[],2,FALSE)</f>
        <v>22000</v>
      </c>
      <c r="H287" t="s">
        <v>360</v>
      </c>
      <c r="I287" t="s">
        <v>3999</v>
      </c>
      <c r="J287" t="s">
        <v>8</v>
      </c>
      <c r="K287" t="str">
        <f>VLOOKUP(tblSalaries[[#This Row],[Where do you work]],tblCountries[[Actual]:[Mapping]],2,FALSE)</f>
        <v>India</v>
      </c>
      <c r="L287" t="s">
        <v>13</v>
      </c>
    </row>
    <row r="288" spans="2:12" ht="15" hidden="1" customHeight="1" x14ac:dyDescent="0.25">
      <c r="B288" t="s">
        <v>2291</v>
      </c>
      <c r="C288" s="1">
        <v>41055.054120370369</v>
      </c>
      <c r="D288" s="4">
        <v>68000</v>
      </c>
      <c r="E288">
        <v>68000</v>
      </c>
      <c r="F288" t="s">
        <v>6</v>
      </c>
      <c r="G288">
        <f>tblSalaries[[#This Row],[clean Salary (in local currency)]]*VLOOKUP(tblSalaries[[#This Row],[Currency]],tblXrate[],2,FALSE)</f>
        <v>68000</v>
      </c>
      <c r="H288" t="s">
        <v>361</v>
      </c>
      <c r="I288" t="s">
        <v>52</v>
      </c>
      <c r="J288" t="s">
        <v>15</v>
      </c>
      <c r="K288" t="str">
        <f>VLOOKUP(tblSalaries[[#This Row],[Where do you work]],tblCountries[[Actual]:[Mapping]],2,FALSE)</f>
        <v>USA</v>
      </c>
      <c r="L288" t="s">
        <v>13</v>
      </c>
    </row>
    <row r="289" spans="2:12" ht="15" hidden="1" customHeight="1" x14ac:dyDescent="0.25">
      <c r="B289" t="s">
        <v>2292</v>
      </c>
      <c r="C289" s="1">
        <v>41055.054131944446</v>
      </c>
      <c r="D289" s="4">
        <v>97000</v>
      </c>
      <c r="E289">
        <v>97000</v>
      </c>
      <c r="F289" t="s">
        <v>6</v>
      </c>
      <c r="G289">
        <f>tblSalaries[[#This Row],[clean Salary (in local currency)]]*VLOOKUP(tblSalaries[[#This Row],[Currency]],tblXrate[],2,FALSE)</f>
        <v>97000</v>
      </c>
      <c r="H289" t="s">
        <v>42</v>
      </c>
      <c r="I289" t="s">
        <v>20</v>
      </c>
      <c r="J289" t="s">
        <v>15</v>
      </c>
      <c r="K289" t="str">
        <f>VLOOKUP(tblSalaries[[#This Row],[Where do you work]],tblCountries[[Actual]:[Mapping]],2,FALSE)</f>
        <v>USA</v>
      </c>
      <c r="L289" t="s">
        <v>13</v>
      </c>
    </row>
    <row r="290" spans="2:12" ht="15" hidden="1" customHeight="1" x14ac:dyDescent="0.25">
      <c r="B290" t="s">
        <v>2293</v>
      </c>
      <c r="C290" s="1">
        <v>41055.054571759261</v>
      </c>
      <c r="D290" s="4" t="s">
        <v>362</v>
      </c>
      <c r="E290">
        <v>31000</v>
      </c>
      <c r="F290" t="s">
        <v>69</v>
      </c>
      <c r="G290">
        <f>tblSalaries[[#This Row],[clean Salary (in local currency)]]*VLOOKUP(tblSalaries[[#This Row],[Currency]],tblXrate[],2,FALSE)</f>
        <v>48861.526434085805</v>
      </c>
      <c r="H290" t="s">
        <v>363</v>
      </c>
      <c r="I290" t="s">
        <v>279</v>
      </c>
      <c r="J290" t="s">
        <v>71</v>
      </c>
      <c r="K290" t="str">
        <f>VLOOKUP(tblSalaries[[#This Row],[Where do you work]],tblCountries[[Actual]:[Mapping]],2,FALSE)</f>
        <v>UK</v>
      </c>
      <c r="L290" t="s">
        <v>18</v>
      </c>
    </row>
    <row r="291" spans="2:12" ht="15" hidden="1" customHeight="1" x14ac:dyDescent="0.25">
      <c r="B291" t="s">
        <v>2294</v>
      </c>
      <c r="C291" s="1">
        <v>41055.0547337963</v>
      </c>
      <c r="D291" s="4">
        <v>65000</v>
      </c>
      <c r="E291">
        <v>65000</v>
      </c>
      <c r="F291" t="s">
        <v>6</v>
      </c>
      <c r="G291">
        <f>tblSalaries[[#This Row],[clean Salary (in local currency)]]*VLOOKUP(tblSalaries[[#This Row],[Currency]],tblXrate[],2,FALSE)</f>
        <v>65000</v>
      </c>
      <c r="H291" t="s">
        <v>364</v>
      </c>
      <c r="I291" t="s">
        <v>20</v>
      </c>
      <c r="J291" t="s">
        <v>15</v>
      </c>
      <c r="K291" t="str">
        <f>VLOOKUP(tblSalaries[[#This Row],[Where do you work]],tblCountries[[Actual]:[Mapping]],2,FALSE)</f>
        <v>USA</v>
      </c>
      <c r="L291" t="s">
        <v>9</v>
      </c>
    </row>
    <row r="292" spans="2:12" ht="15" hidden="1" customHeight="1" x14ac:dyDescent="0.25">
      <c r="B292" t="s">
        <v>2295</v>
      </c>
      <c r="C292" s="1">
        <v>41055.054837962962</v>
      </c>
      <c r="D292" s="4">
        <v>3600</v>
      </c>
      <c r="E292">
        <v>43200</v>
      </c>
      <c r="F292" t="s">
        <v>6</v>
      </c>
      <c r="G292">
        <f>tblSalaries[[#This Row],[clean Salary (in local currency)]]*VLOOKUP(tblSalaries[[#This Row],[Currency]],tblXrate[],2,FALSE)</f>
        <v>43200</v>
      </c>
      <c r="H292" t="s">
        <v>365</v>
      </c>
      <c r="I292" t="s">
        <v>52</v>
      </c>
      <c r="J292" t="s">
        <v>133</v>
      </c>
      <c r="K292" t="str">
        <f>VLOOKUP(tblSalaries[[#This Row],[Where do you work]],tblCountries[[Actual]:[Mapping]],2,FALSE)</f>
        <v>Saudi Arabia</v>
      </c>
      <c r="L292" t="s">
        <v>9</v>
      </c>
    </row>
    <row r="293" spans="2:12" ht="15" hidden="1" customHeight="1" x14ac:dyDescent="0.25">
      <c r="B293" t="s">
        <v>2296</v>
      </c>
      <c r="C293" s="1">
        <v>41055.054965277777</v>
      </c>
      <c r="D293" s="4" t="s">
        <v>366</v>
      </c>
      <c r="E293">
        <v>450000</v>
      </c>
      <c r="F293" t="s">
        <v>40</v>
      </c>
      <c r="G293">
        <f>tblSalaries[[#This Row],[clean Salary (in local currency)]]*VLOOKUP(tblSalaries[[#This Row],[Currency]],tblXrate[],2,FALSE)</f>
        <v>8013.5625093491553</v>
      </c>
      <c r="H293" t="s">
        <v>207</v>
      </c>
      <c r="I293" t="s">
        <v>20</v>
      </c>
      <c r="J293" t="s">
        <v>8</v>
      </c>
      <c r="K293" t="str">
        <f>VLOOKUP(tblSalaries[[#This Row],[Where do you work]],tblCountries[[Actual]:[Mapping]],2,FALSE)</f>
        <v>India</v>
      </c>
      <c r="L293" t="s">
        <v>9</v>
      </c>
    </row>
    <row r="294" spans="2:12" ht="15" hidden="1" customHeight="1" x14ac:dyDescent="0.25">
      <c r="B294" t="s">
        <v>2297</v>
      </c>
      <c r="C294" s="1">
        <v>41055.054965277777</v>
      </c>
      <c r="D294" s="4">
        <v>50000</v>
      </c>
      <c r="E294">
        <v>50000</v>
      </c>
      <c r="F294" t="s">
        <v>6</v>
      </c>
      <c r="G294">
        <f>tblSalaries[[#This Row],[clean Salary (in local currency)]]*VLOOKUP(tblSalaries[[#This Row],[Currency]],tblXrate[],2,FALSE)</f>
        <v>50000</v>
      </c>
      <c r="H294" t="s">
        <v>367</v>
      </c>
      <c r="I294" t="s">
        <v>20</v>
      </c>
      <c r="J294" t="s">
        <v>15</v>
      </c>
      <c r="K294" t="str">
        <f>VLOOKUP(tblSalaries[[#This Row],[Where do you work]],tblCountries[[Actual]:[Mapping]],2,FALSE)</f>
        <v>USA</v>
      </c>
      <c r="L294" t="s">
        <v>13</v>
      </c>
    </row>
    <row r="295" spans="2:12" ht="15" hidden="1" customHeight="1" x14ac:dyDescent="0.25">
      <c r="B295" t="s">
        <v>2298</v>
      </c>
      <c r="C295" s="1">
        <v>41055.055115740739</v>
      </c>
      <c r="D295" s="4">
        <v>45000</v>
      </c>
      <c r="E295">
        <v>45000</v>
      </c>
      <c r="F295" t="s">
        <v>6</v>
      </c>
      <c r="G295">
        <f>tblSalaries[[#This Row],[clean Salary (in local currency)]]*VLOOKUP(tblSalaries[[#This Row],[Currency]],tblXrate[],2,FALSE)</f>
        <v>45000</v>
      </c>
      <c r="H295" t="s">
        <v>368</v>
      </c>
      <c r="I295" t="s">
        <v>20</v>
      </c>
      <c r="J295" t="s">
        <v>15</v>
      </c>
      <c r="K295" t="str">
        <f>VLOOKUP(tblSalaries[[#This Row],[Where do you work]],tblCountries[[Actual]:[Mapping]],2,FALSE)</f>
        <v>USA</v>
      </c>
      <c r="L295" t="s">
        <v>9</v>
      </c>
    </row>
    <row r="296" spans="2:12" ht="15" hidden="1" customHeight="1" x14ac:dyDescent="0.25">
      <c r="B296" t="s">
        <v>2299</v>
      </c>
      <c r="C296" s="1">
        <v>41055.055289351854</v>
      </c>
      <c r="D296" s="4" t="s">
        <v>369</v>
      </c>
      <c r="E296">
        <v>180000</v>
      </c>
      <c r="F296" t="s">
        <v>40</v>
      </c>
      <c r="G296">
        <f>tblSalaries[[#This Row],[clean Salary (in local currency)]]*VLOOKUP(tblSalaries[[#This Row],[Currency]],tblXrate[],2,FALSE)</f>
        <v>3205.4250037396623</v>
      </c>
      <c r="H296" t="s">
        <v>370</v>
      </c>
      <c r="I296" t="s">
        <v>52</v>
      </c>
      <c r="J296" t="s">
        <v>8</v>
      </c>
      <c r="K296" t="str">
        <f>VLOOKUP(tblSalaries[[#This Row],[Where do you work]],tblCountries[[Actual]:[Mapping]],2,FALSE)</f>
        <v>India</v>
      </c>
      <c r="L296" t="s">
        <v>9</v>
      </c>
    </row>
    <row r="297" spans="2:12" ht="15" hidden="1" customHeight="1" x14ac:dyDescent="0.25">
      <c r="B297" t="s">
        <v>2300</v>
      </c>
      <c r="C297" s="1">
        <v>41055.055567129632</v>
      </c>
      <c r="D297" s="4">
        <v>60000</v>
      </c>
      <c r="E297">
        <v>60000</v>
      </c>
      <c r="F297" t="s">
        <v>6</v>
      </c>
      <c r="G297">
        <f>tblSalaries[[#This Row],[clean Salary (in local currency)]]*VLOOKUP(tblSalaries[[#This Row],[Currency]],tblXrate[],2,FALSE)</f>
        <v>60000</v>
      </c>
      <c r="H297" t="s">
        <v>371</v>
      </c>
      <c r="I297" t="s">
        <v>52</v>
      </c>
      <c r="J297" t="s">
        <v>15</v>
      </c>
      <c r="K297" t="str">
        <f>VLOOKUP(tblSalaries[[#This Row],[Where do you work]],tblCountries[[Actual]:[Mapping]],2,FALSE)</f>
        <v>USA</v>
      </c>
      <c r="L297" t="s">
        <v>13</v>
      </c>
    </row>
    <row r="298" spans="2:12" ht="15" hidden="1" customHeight="1" x14ac:dyDescent="0.25">
      <c r="B298" t="s">
        <v>2301</v>
      </c>
      <c r="C298" s="1">
        <v>41055.056087962963</v>
      </c>
      <c r="D298" s="4">
        <v>31000</v>
      </c>
      <c r="E298">
        <v>31000</v>
      </c>
      <c r="F298" t="s">
        <v>6</v>
      </c>
      <c r="G298">
        <f>tblSalaries[[#This Row],[clean Salary (in local currency)]]*VLOOKUP(tblSalaries[[#This Row],[Currency]],tblXrate[],2,FALSE)</f>
        <v>31000</v>
      </c>
      <c r="H298" t="s">
        <v>372</v>
      </c>
      <c r="I298" t="s">
        <v>67</v>
      </c>
      <c r="J298" t="s">
        <v>15</v>
      </c>
      <c r="K298" t="str">
        <f>VLOOKUP(tblSalaries[[#This Row],[Where do you work]],tblCountries[[Actual]:[Mapping]],2,FALSE)</f>
        <v>USA</v>
      </c>
      <c r="L298" t="s">
        <v>18</v>
      </c>
    </row>
    <row r="299" spans="2:12" ht="15" hidden="1" customHeight="1" x14ac:dyDescent="0.25">
      <c r="B299" t="s">
        <v>2302</v>
      </c>
      <c r="C299" s="1">
        <v>41055.056319444448</v>
      </c>
      <c r="D299" s="4">
        <v>75000</v>
      </c>
      <c r="E299">
        <v>75000</v>
      </c>
      <c r="F299" t="s">
        <v>6</v>
      </c>
      <c r="G299">
        <f>tblSalaries[[#This Row],[clean Salary (in local currency)]]*VLOOKUP(tblSalaries[[#This Row],[Currency]],tblXrate[],2,FALSE)</f>
        <v>75000</v>
      </c>
      <c r="H299" t="s">
        <v>373</v>
      </c>
      <c r="I299" t="s">
        <v>20</v>
      </c>
      <c r="J299" t="s">
        <v>15</v>
      </c>
      <c r="K299" t="str">
        <f>VLOOKUP(tblSalaries[[#This Row],[Where do you work]],tblCountries[[Actual]:[Mapping]],2,FALSE)</f>
        <v>USA</v>
      </c>
      <c r="L299" t="s">
        <v>9</v>
      </c>
    </row>
    <row r="300" spans="2:12" ht="15" hidden="1" customHeight="1" x14ac:dyDescent="0.25">
      <c r="B300" t="s">
        <v>2303</v>
      </c>
      <c r="C300" s="1">
        <v>41055.05704861111</v>
      </c>
      <c r="D300" s="4">
        <v>16000</v>
      </c>
      <c r="E300">
        <v>16000</v>
      </c>
      <c r="F300" t="s">
        <v>6</v>
      </c>
      <c r="G300">
        <f>tblSalaries[[#This Row],[clean Salary (in local currency)]]*VLOOKUP(tblSalaries[[#This Row],[Currency]],tblXrate[],2,FALSE)</f>
        <v>16000</v>
      </c>
      <c r="H300" t="s">
        <v>374</v>
      </c>
      <c r="I300" t="s">
        <v>4001</v>
      </c>
      <c r="J300" t="s">
        <v>15</v>
      </c>
      <c r="K300" t="str">
        <f>VLOOKUP(tblSalaries[[#This Row],[Where do you work]],tblCountries[[Actual]:[Mapping]],2,FALSE)</f>
        <v>USA</v>
      </c>
      <c r="L300" t="s">
        <v>25</v>
      </c>
    </row>
    <row r="301" spans="2:12" ht="15" hidden="1" customHeight="1" x14ac:dyDescent="0.25">
      <c r="B301" t="s">
        <v>2304</v>
      </c>
      <c r="C301" s="1">
        <v>41055.057199074072</v>
      </c>
      <c r="D301" s="4" t="s">
        <v>375</v>
      </c>
      <c r="E301">
        <v>36000</v>
      </c>
      <c r="F301" t="s">
        <v>6</v>
      </c>
      <c r="G301">
        <f>tblSalaries[[#This Row],[clean Salary (in local currency)]]*VLOOKUP(tblSalaries[[#This Row],[Currency]],tblXrate[],2,FALSE)</f>
        <v>36000</v>
      </c>
      <c r="H301" t="s">
        <v>376</v>
      </c>
      <c r="I301" t="s">
        <v>20</v>
      </c>
      <c r="J301" t="s">
        <v>15</v>
      </c>
      <c r="K301" t="str">
        <f>VLOOKUP(tblSalaries[[#This Row],[Where do you work]],tblCountries[[Actual]:[Mapping]],2,FALSE)</f>
        <v>USA</v>
      </c>
      <c r="L301" t="s">
        <v>13</v>
      </c>
    </row>
    <row r="302" spans="2:12" ht="15" hidden="1" customHeight="1" x14ac:dyDescent="0.25">
      <c r="B302" t="s">
        <v>2305</v>
      </c>
      <c r="C302" s="1">
        <v>41055.05740740741</v>
      </c>
      <c r="D302" s="4">
        <v>42000</v>
      </c>
      <c r="E302">
        <v>42000</v>
      </c>
      <c r="F302" t="s">
        <v>86</v>
      </c>
      <c r="G302">
        <f>tblSalaries[[#This Row],[clean Salary (in local currency)]]*VLOOKUP(tblSalaries[[#This Row],[Currency]],tblXrate[],2,FALSE)</f>
        <v>41301.183967273726</v>
      </c>
      <c r="H302" t="s">
        <v>14</v>
      </c>
      <c r="I302" t="s">
        <v>20</v>
      </c>
      <c r="J302" t="s">
        <v>88</v>
      </c>
      <c r="K302" t="str">
        <f>VLOOKUP(tblSalaries[[#This Row],[Where do you work]],tblCountries[[Actual]:[Mapping]],2,FALSE)</f>
        <v>Canada</v>
      </c>
      <c r="L302" t="s">
        <v>13</v>
      </c>
    </row>
    <row r="303" spans="2:12" ht="15" hidden="1" customHeight="1" x14ac:dyDescent="0.25">
      <c r="B303" t="s">
        <v>2306</v>
      </c>
      <c r="C303" s="1">
        <v>41055.05746527778</v>
      </c>
      <c r="D303" s="4">
        <v>53000</v>
      </c>
      <c r="E303">
        <v>53000</v>
      </c>
      <c r="F303" t="s">
        <v>6</v>
      </c>
      <c r="G303">
        <f>tblSalaries[[#This Row],[clean Salary (in local currency)]]*VLOOKUP(tblSalaries[[#This Row],[Currency]],tblXrate[],2,FALSE)</f>
        <v>53000</v>
      </c>
      <c r="H303" t="s">
        <v>153</v>
      </c>
      <c r="I303" t="s">
        <v>20</v>
      </c>
      <c r="J303" t="s">
        <v>15</v>
      </c>
      <c r="K303" t="str">
        <f>VLOOKUP(tblSalaries[[#This Row],[Where do you work]],tblCountries[[Actual]:[Mapping]],2,FALSE)</f>
        <v>USA</v>
      </c>
      <c r="L303" t="s">
        <v>9</v>
      </c>
    </row>
    <row r="304" spans="2:12" ht="15" hidden="1" customHeight="1" x14ac:dyDescent="0.25">
      <c r="B304" t="s">
        <v>2307</v>
      </c>
      <c r="C304" s="1">
        <v>41055.057500000003</v>
      </c>
      <c r="D304" s="4" t="s">
        <v>377</v>
      </c>
      <c r="E304">
        <v>65000</v>
      </c>
      <c r="F304" t="s">
        <v>22</v>
      </c>
      <c r="G304">
        <f>tblSalaries[[#This Row],[clean Salary (in local currency)]]*VLOOKUP(tblSalaries[[#This Row],[Currency]],tblXrate[],2,FALSE)</f>
        <v>82575.963534454509</v>
      </c>
      <c r="H304" t="s">
        <v>270</v>
      </c>
      <c r="I304" t="s">
        <v>488</v>
      </c>
      <c r="J304" t="s">
        <v>378</v>
      </c>
      <c r="K304" t="str">
        <f>VLOOKUP(tblSalaries[[#This Row],[Where do you work]],tblCountries[[Actual]:[Mapping]],2,FALSE)</f>
        <v>Germany</v>
      </c>
      <c r="L304" t="s">
        <v>13</v>
      </c>
    </row>
    <row r="305" spans="2:12" ht="15" hidden="1" customHeight="1" x14ac:dyDescent="0.25">
      <c r="B305" t="s">
        <v>2308</v>
      </c>
      <c r="C305" s="1">
        <v>41055.057592592595</v>
      </c>
      <c r="D305" s="4">
        <v>67000</v>
      </c>
      <c r="E305">
        <v>67000</v>
      </c>
      <c r="F305" t="s">
        <v>6</v>
      </c>
      <c r="G305">
        <f>tblSalaries[[#This Row],[clean Salary (in local currency)]]*VLOOKUP(tblSalaries[[#This Row],[Currency]],tblXrate[],2,FALSE)</f>
        <v>67000</v>
      </c>
      <c r="H305" t="s">
        <v>379</v>
      </c>
      <c r="I305" t="s">
        <v>20</v>
      </c>
      <c r="J305" t="s">
        <v>15</v>
      </c>
      <c r="K305" t="str">
        <f>VLOOKUP(tblSalaries[[#This Row],[Where do you work]],tblCountries[[Actual]:[Mapping]],2,FALSE)</f>
        <v>USA</v>
      </c>
      <c r="L305" t="s">
        <v>9</v>
      </c>
    </row>
    <row r="306" spans="2:12" ht="15" hidden="1" customHeight="1" x14ac:dyDescent="0.25">
      <c r="B306" t="s">
        <v>2309</v>
      </c>
      <c r="C306" s="1">
        <v>41055.057881944442</v>
      </c>
      <c r="D306" s="4">
        <v>12000</v>
      </c>
      <c r="E306">
        <v>12000</v>
      </c>
      <c r="F306" t="s">
        <v>6</v>
      </c>
      <c r="G306">
        <f>tblSalaries[[#This Row],[clean Salary (in local currency)]]*VLOOKUP(tblSalaries[[#This Row],[Currency]],tblXrate[],2,FALSE)</f>
        <v>12000</v>
      </c>
      <c r="H306" t="s">
        <v>20</v>
      </c>
      <c r="I306" t="s">
        <v>20</v>
      </c>
      <c r="J306" t="s">
        <v>8</v>
      </c>
      <c r="K306" t="str">
        <f>VLOOKUP(tblSalaries[[#This Row],[Where do you work]],tblCountries[[Actual]:[Mapping]],2,FALSE)</f>
        <v>India</v>
      </c>
      <c r="L306" t="s">
        <v>13</v>
      </c>
    </row>
    <row r="307" spans="2:12" ht="15" hidden="1" customHeight="1" x14ac:dyDescent="0.25">
      <c r="B307" t="s">
        <v>2310</v>
      </c>
      <c r="C307" s="1">
        <v>41055.058136574073</v>
      </c>
      <c r="D307" s="4">
        <v>85000</v>
      </c>
      <c r="E307">
        <v>85000</v>
      </c>
      <c r="F307" t="s">
        <v>6</v>
      </c>
      <c r="G307">
        <f>tblSalaries[[#This Row],[clean Salary (in local currency)]]*VLOOKUP(tblSalaries[[#This Row],[Currency]],tblXrate[],2,FALSE)</f>
        <v>85000</v>
      </c>
      <c r="H307" t="s">
        <v>380</v>
      </c>
      <c r="I307" t="s">
        <v>488</v>
      </c>
      <c r="J307" t="s">
        <v>15</v>
      </c>
      <c r="K307" t="str">
        <f>VLOOKUP(tblSalaries[[#This Row],[Where do you work]],tblCountries[[Actual]:[Mapping]],2,FALSE)</f>
        <v>USA</v>
      </c>
      <c r="L307" t="s">
        <v>13</v>
      </c>
    </row>
    <row r="308" spans="2:12" ht="15" hidden="1" customHeight="1" x14ac:dyDescent="0.25">
      <c r="B308" t="s">
        <v>2311</v>
      </c>
      <c r="C308" s="1">
        <v>41055.058217592596</v>
      </c>
      <c r="D308" s="4">
        <v>200000</v>
      </c>
      <c r="E308">
        <v>200000</v>
      </c>
      <c r="F308" t="s">
        <v>22</v>
      </c>
      <c r="G308">
        <f>tblSalaries[[#This Row],[clean Salary (in local currency)]]*VLOOKUP(tblSalaries[[#This Row],[Currency]],tblXrate[],2,FALSE)</f>
        <v>254079.88779832155</v>
      </c>
      <c r="H308" t="s">
        <v>381</v>
      </c>
      <c r="I308" t="s">
        <v>3999</v>
      </c>
      <c r="J308" t="s">
        <v>382</v>
      </c>
      <c r="K308" t="str">
        <f>VLOOKUP(tblSalaries[[#This Row],[Where do you work]],tblCountries[[Actual]:[Mapping]],2,FALSE)</f>
        <v>Netherlands</v>
      </c>
      <c r="L308" t="s">
        <v>13</v>
      </c>
    </row>
    <row r="309" spans="2:12" ht="15" hidden="1" customHeight="1" x14ac:dyDescent="0.25">
      <c r="B309" t="s">
        <v>2312</v>
      </c>
      <c r="C309" s="1">
        <v>41055.058298611111</v>
      </c>
      <c r="D309" s="4">
        <v>40000</v>
      </c>
      <c r="E309">
        <v>40000</v>
      </c>
      <c r="F309" t="s">
        <v>6</v>
      </c>
      <c r="G309">
        <f>tblSalaries[[#This Row],[clean Salary (in local currency)]]*VLOOKUP(tblSalaries[[#This Row],[Currency]],tblXrate[],2,FALSE)</f>
        <v>40000</v>
      </c>
      <c r="H309" t="s">
        <v>383</v>
      </c>
      <c r="I309" t="s">
        <v>52</v>
      </c>
      <c r="J309" t="s">
        <v>15</v>
      </c>
      <c r="K309" t="str">
        <f>VLOOKUP(tblSalaries[[#This Row],[Where do you work]],tblCountries[[Actual]:[Mapping]],2,FALSE)</f>
        <v>USA</v>
      </c>
      <c r="L309" t="s">
        <v>9</v>
      </c>
    </row>
    <row r="310" spans="2:12" ht="15" hidden="1" customHeight="1" x14ac:dyDescent="0.25">
      <c r="B310" t="s">
        <v>2313</v>
      </c>
      <c r="C310" s="1">
        <v>41055.058368055557</v>
      </c>
      <c r="D310" s="4" t="s">
        <v>384</v>
      </c>
      <c r="E310">
        <v>20000</v>
      </c>
      <c r="F310" t="s">
        <v>69</v>
      </c>
      <c r="G310">
        <f>tblSalaries[[#This Row],[clean Salary (in local currency)]]*VLOOKUP(tblSalaries[[#This Row],[Currency]],tblXrate[],2,FALSE)</f>
        <v>31523.565441345683</v>
      </c>
      <c r="H310" t="s">
        <v>385</v>
      </c>
      <c r="I310" t="s">
        <v>279</v>
      </c>
      <c r="J310" t="s">
        <v>71</v>
      </c>
      <c r="K310" t="str">
        <f>VLOOKUP(tblSalaries[[#This Row],[Where do you work]],tblCountries[[Actual]:[Mapping]],2,FALSE)</f>
        <v>UK</v>
      </c>
      <c r="L310" t="s">
        <v>25</v>
      </c>
    </row>
    <row r="311" spans="2:12" ht="15" hidden="1" customHeight="1" x14ac:dyDescent="0.25">
      <c r="B311" t="s">
        <v>2314</v>
      </c>
      <c r="C311" s="1">
        <v>41055.05908564815</v>
      </c>
      <c r="D311" s="4">
        <v>41000</v>
      </c>
      <c r="E311">
        <v>41000</v>
      </c>
      <c r="F311" t="s">
        <v>6</v>
      </c>
      <c r="G311">
        <f>tblSalaries[[#This Row],[clean Salary (in local currency)]]*VLOOKUP(tblSalaries[[#This Row],[Currency]],tblXrate[],2,FALSE)</f>
        <v>41000</v>
      </c>
      <c r="H311" t="s">
        <v>386</v>
      </c>
      <c r="I311" t="s">
        <v>20</v>
      </c>
      <c r="J311" t="s">
        <v>15</v>
      </c>
      <c r="K311" t="str">
        <f>VLOOKUP(tblSalaries[[#This Row],[Where do you work]],tblCountries[[Actual]:[Mapping]],2,FALSE)</f>
        <v>USA</v>
      </c>
      <c r="L311" t="s">
        <v>9</v>
      </c>
    </row>
    <row r="312" spans="2:12" ht="15" hidden="1" customHeight="1" x14ac:dyDescent="0.25">
      <c r="B312" t="s">
        <v>2315</v>
      </c>
      <c r="C312" s="1">
        <v>41055.05909722222</v>
      </c>
      <c r="D312" s="4">
        <v>1400000</v>
      </c>
      <c r="E312">
        <v>1400000</v>
      </c>
      <c r="F312" t="s">
        <v>40</v>
      </c>
      <c r="G312">
        <f>tblSalaries[[#This Row],[clean Salary (in local currency)]]*VLOOKUP(tblSalaries[[#This Row],[Currency]],tblXrate[],2,FALSE)</f>
        <v>24931.083362419595</v>
      </c>
      <c r="H312" t="s">
        <v>387</v>
      </c>
      <c r="I312" t="s">
        <v>52</v>
      </c>
      <c r="J312" t="s">
        <v>8</v>
      </c>
      <c r="K312" t="str">
        <f>VLOOKUP(tblSalaries[[#This Row],[Where do you work]],tblCountries[[Actual]:[Mapping]],2,FALSE)</f>
        <v>India</v>
      </c>
      <c r="L312" t="s">
        <v>25</v>
      </c>
    </row>
    <row r="313" spans="2:12" ht="15" hidden="1" customHeight="1" x14ac:dyDescent="0.25">
      <c r="B313" t="s">
        <v>2316</v>
      </c>
      <c r="C313" s="1">
        <v>41055.059374999997</v>
      </c>
      <c r="D313" s="4">
        <v>125000</v>
      </c>
      <c r="E313">
        <v>125000</v>
      </c>
      <c r="F313" t="s">
        <v>6</v>
      </c>
      <c r="G313">
        <f>tblSalaries[[#This Row],[clean Salary (in local currency)]]*VLOOKUP(tblSalaries[[#This Row],[Currency]],tblXrate[],2,FALSE)</f>
        <v>125000</v>
      </c>
      <c r="H313" t="s">
        <v>388</v>
      </c>
      <c r="I313" t="s">
        <v>52</v>
      </c>
      <c r="J313" t="s">
        <v>15</v>
      </c>
      <c r="K313" t="str">
        <f>VLOOKUP(tblSalaries[[#This Row],[Where do you work]],tblCountries[[Actual]:[Mapping]],2,FALSE)</f>
        <v>USA</v>
      </c>
      <c r="L313" t="s">
        <v>9</v>
      </c>
    </row>
    <row r="314" spans="2:12" ht="15" hidden="1" customHeight="1" x14ac:dyDescent="0.25">
      <c r="B314" t="s">
        <v>2317</v>
      </c>
      <c r="C314" s="1">
        <v>41055.060023148151</v>
      </c>
      <c r="D314" s="4">
        <v>60000</v>
      </c>
      <c r="E314">
        <v>60000</v>
      </c>
      <c r="F314" t="s">
        <v>86</v>
      </c>
      <c r="G314">
        <f>tblSalaries[[#This Row],[clean Salary (in local currency)]]*VLOOKUP(tblSalaries[[#This Row],[Currency]],tblXrate[],2,FALSE)</f>
        <v>59001.691381819612</v>
      </c>
      <c r="H314" t="s">
        <v>389</v>
      </c>
      <c r="I314" t="s">
        <v>20</v>
      </c>
      <c r="J314" t="s">
        <v>88</v>
      </c>
      <c r="K314" t="str">
        <f>VLOOKUP(tblSalaries[[#This Row],[Where do you work]],tblCountries[[Actual]:[Mapping]],2,FALSE)</f>
        <v>Canada</v>
      </c>
      <c r="L314" t="s">
        <v>13</v>
      </c>
    </row>
    <row r="315" spans="2:12" ht="15" hidden="1" customHeight="1" x14ac:dyDescent="0.25">
      <c r="B315" t="s">
        <v>2318</v>
      </c>
      <c r="C315" s="1">
        <v>41055.060150462959</v>
      </c>
      <c r="D315" s="4" t="s">
        <v>390</v>
      </c>
      <c r="E315">
        <v>150000</v>
      </c>
      <c r="F315" t="s">
        <v>391</v>
      </c>
      <c r="G315">
        <f>tblSalaries[[#This Row],[clean Salary (in local currency)]]*VLOOKUP(tblSalaries[[#This Row],[Currency]],tblXrate[],2,FALSE)</f>
        <v>10956.982885192734</v>
      </c>
      <c r="H315" t="s">
        <v>392</v>
      </c>
      <c r="I315" t="s">
        <v>20</v>
      </c>
      <c r="J315" t="s">
        <v>166</v>
      </c>
      <c r="K315" t="str">
        <f>VLOOKUP(tblSalaries[[#This Row],[Where do you work]],tblCountries[[Actual]:[Mapping]],2,FALSE)</f>
        <v>Mexico</v>
      </c>
      <c r="L315" t="s">
        <v>13</v>
      </c>
    </row>
    <row r="316" spans="2:12" ht="15" hidden="1" customHeight="1" x14ac:dyDescent="0.25">
      <c r="B316" t="s">
        <v>2319</v>
      </c>
      <c r="C316" s="1">
        <v>41055.060324074075</v>
      </c>
      <c r="D316" s="4">
        <v>70000</v>
      </c>
      <c r="E316">
        <v>70000</v>
      </c>
      <c r="F316" t="s">
        <v>6</v>
      </c>
      <c r="G316">
        <f>tblSalaries[[#This Row],[clean Salary (in local currency)]]*VLOOKUP(tblSalaries[[#This Row],[Currency]],tblXrate[],2,FALSE)</f>
        <v>70000</v>
      </c>
      <c r="H316" t="s">
        <v>20</v>
      </c>
      <c r="I316" t="s">
        <v>20</v>
      </c>
      <c r="J316" t="s">
        <v>15</v>
      </c>
      <c r="K316" t="str">
        <f>VLOOKUP(tblSalaries[[#This Row],[Where do you work]],tblCountries[[Actual]:[Mapping]],2,FALSE)</f>
        <v>USA</v>
      </c>
      <c r="L316" t="s">
        <v>18</v>
      </c>
    </row>
    <row r="317" spans="2:12" ht="15" hidden="1" customHeight="1" x14ac:dyDescent="0.25">
      <c r="B317" t="s">
        <v>2320</v>
      </c>
      <c r="C317" s="1">
        <v>41055.06045138889</v>
      </c>
      <c r="D317" s="4">
        <v>400000</v>
      </c>
      <c r="E317">
        <v>400000</v>
      </c>
      <c r="F317" t="s">
        <v>6</v>
      </c>
      <c r="G317">
        <f>tblSalaries[[#This Row],[clean Salary (in local currency)]]*VLOOKUP(tblSalaries[[#This Row],[Currency]],tblXrate[],2,FALSE)</f>
        <v>400000</v>
      </c>
      <c r="H317" t="s">
        <v>393</v>
      </c>
      <c r="I317" t="s">
        <v>67</v>
      </c>
      <c r="J317" t="s">
        <v>15</v>
      </c>
      <c r="K317" t="str">
        <f>VLOOKUP(tblSalaries[[#This Row],[Where do you work]],tblCountries[[Actual]:[Mapping]],2,FALSE)</f>
        <v>USA</v>
      </c>
      <c r="L317" t="s">
        <v>13</v>
      </c>
    </row>
    <row r="318" spans="2:12" ht="15" hidden="1" customHeight="1" x14ac:dyDescent="0.25">
      <c r="B318" t="s">
        <v>2321</v>
      </c>
      <c r="C318" s="1">
        <v>41055.060717592591</v>
      </c>
      <c r="D318" s="4">
        <v>55</v>
      </c>
      <c r="E318">
        <v>55000</v>
      </c>
      <c r="F318" t="s">
        <v>6</v>
      </c>
      <c r="G318">
        <f>tblSalaries[[#This Row],[clean Salary (in local currency)]]*VLOOKUP(tblSalaries[[#This Row],[Currency]],tblXrate[],2,FALSE)</f>
        <v>55000</v>
      </c>
      <c r="H318" t="s">
        <v>207</v>
      </c>
      <c r="I318" t="s">
        <v>20</v>
      </c>
      <c r="J318" t="s">
        <v>15</v>
      </c>
      <c r="K318" t="str">
        <f>VLOOKUP(tblSalaries[[#This Row],[Where do you work]],tblCountries[[Actual]:[Mapping]],2,FALSE)</f>
        <v>USA</v>
      </c>
      <c r="L318" t="s">
        <v>9</v>
      </c>
    </row>
    <row r="319" spans="2:12" ht="15" hidden="1" customHeight="1" x14ac:dyDescent="0.25">
      <c r="B319" t="s">
        <v>2322</v>
      </c>
      <c r="C319" s="1">
        <v>41055.060752314814</v>
      </c>
      <c r="D319" s="4">
        <v>60000</v>
      </c>
      <c r="E319">
        <v>60000</v>
      </c>
      <c r="F319" t="s">
        <v>6</v>
      </c>
      <c r="G319">
        <f>tblSalaries[[#This Row],[clean Salary (in local currency)]]*VLOOKUP(tblSalaries[[#This Row],[Currency]],tblXrate[],2,FALSE)</f>
        <v>60000</v>
      </c>
      <c r="H319" t="s">
        <v>394</v>
      </c>
      <c r="I319" t="s">
        <v>20</v>
      </c>
      <c r="J319" t="s">
        <v>15</v>
      </c>
      <c r="K319" t="str">
        <f>VLOOKUP(tblSalaries[[#This Row],[Where do you work]],tblCountries[[Actual]:[Mapping]],2,FALSE)</f>
        <v>USA</v>
      </c>
      <c r="L319" t="s">
        <v>9</v>
      </c>
    </row>
    <row r="320" spans="2:12" ht="15" hidden="1" customHeight="1" x14ac:dyDescent="0.25">
      <c r="B320" t="s">
        <v>2323</v>
      </c>
      <c r="C320" s="1">
        <v>41055.060925925929</v>
      </c>
      <c r="D320" s="4" t="s">
        <v>395</v>
      </c>
      <c r="E320">
        <v>1000000</v>
      </c>
      <c r="F320" t="s">
        <v>40</v>
      </c>
      <c r="G320">
        <f>tblSalaries[[#This Row],[clean Salary (in local currency)]]*VLOOKUP(tblSalaries[[#This Row],[Currency]],tblXrate[],2,FALSE)</f>
        <v>17807.916687442568</v>
      </c>
      <c r="H320" t="s">
        <v>52</v>
      </c>
      <c r="I320" t="s">
        <v>52</v>
      </c>
      <c r="J320" t="s">
        <v>8</v>
      </c>
      <c r="K320" t="str">
        <f>VLOOKUP(tblSalaries[[#This Row],[Where do you work]],tblCountries[[Actual]:[Mapping]],2,FALSE)</f>
        <v>India</v>
      </c>
      <c r="L320" t="s">
        <v>9</v>
      </c>
    </row>
    <row r="321" spans="2:12" ht="15" hidden="1" customHeight="1" x14ac:dyDescent="0.25">
      <c r="B321" t="s">
        <v>2324</v>
      </c>
      <c r="C321" s="1">
        <v>41055.061018518521</v>
      </c>
      <c r="D321" s="4">
        <v>40000</v>
      </c>
      <c r="E321">
        <v>40000</v>
      </c>
      <c r="F321" t="s">
        <v>6</v>
      </c>
      <c r="G321">
        <f>tblSalaries[[#This Row],[clean Salary (in local currency)]]*VLOOKUP(tblSalaries[[#This Row],[Currency]],tblXrate[],2,FALSE)</f>
        <v>40000</v>
      </c>
      <c r="H321" t="s">
        <v>396</v>
      </c>
      <c r="I321" t="s">
        <v>52</v>
      </c>
      <c r="J321" t="s">
        <v>38</v>
      </c>
      <c r="K321" t="str">
        <f>VLOOKUP(tblSalaries[[#This Row],[Where do you work]],tblCountries[[Actual]:[Mapping]],2,FALSE)</f>
        <v>Hungary</v>
      </c>
      <c r="L321" t="s">
        <v>9</v>
      </c>
    </row>
    <row r="322" spans="2:12" ht="15" hidden="1" customHeight="1" x14ac:dyDescent="0.25">
      <c r="B322" t="s">
        <v>2325</v>
      </c>
      <c r="C322" s="1">
        <v>41055.061539351853</v>
      </c>
      <c r="D322" s="4">
        <v>137500</v>
      </c>
      <c r="E322">
        <v>137500</v>
      </c>
      <c r="F322" t="s">
        <v>6</v>
      </c>
      <c r="G322">
        <f>tblSalaries[[#This Row],[clean Salary (in local currency)]]*VLOOKUP(tblSalaries[[#This Row],[Currency]],tblXrate[],2,FALSE)</f>
        <v>137500</v>
      </c>
      <c r="H322" t="s">
        <v>397</v>
      </c>
      <c r="I322" t="s">
        <v>20</v>
      </c>
      <c r="J322" t="s">
        <v>15</v>
      </c>
      <c r="K322" t="str">
        <f>VLOOKUP(tblSalaries[[#This Row],[Where do you work]],tblCountries[[Actual]:[Mapping]],2,FALSE)</f>
        <v>USA</v>
      </c>
      <c r="L322" t="s">
        <v>9</v>
      </c>
    </row>
    <row r="323" spans="2:12" ht="15" hidden="1" customHeight="1" x14ac:dyDescent="0.25">
      <c r="B323" t="s">
        <v>2326</v>
      </c>
      <c r="C323" s="1">
        <v>41055.062175925923</v>
      </c>
      <c r="D323" s="4" t="s">
        <v>398</v>
      </c>
      <c r="E323">
        <v>4545</v>
      </c>
      <c r="F323" t="s">
        <v>6</v>
      </c>
      <c r="G323">
        <f>tblSalaries[[#This Row],[clean Salary (in local currency)]]*VLOOKUP(tblSalaries[[#This Row],[Currency]],tblXrate[],2,FALSE)</f>
        <v>4545</v>
      </c>
      <c r="H323" t="s">
        <v>399</v>
      </c>
      <c r="I323" t="s">
        <v>20</v>
      </c>
      <c r="J323" t="s">
        <v>111</v>
      </c>
      <c r="K323" t="str">
        <f>VLOOKUP(tblSalaries[[#This Row],[Where do you work]],tblCountries[[Actual]:[Mapping]],2,FALSE)</f>
        <v>Brasil</v>
      </c>
      <c r="L323" t="s">
        <v>13</v>
      </c>
    </row>
    <row r="324" spans="2:12" ht="15" hidden="1" customHeight="1" x14ac:dyDescent="0.25">
      <c r="B324" t="s">
        <v>2327</v>
      </c>
      <c r="C324" s="1">
        <v>41055.0622337963</v>
      </c>
      <c r="D324" s="4" t="s">
        <v>400</v>
      </c>
      <c r="E324">
        <v>29000</v>
      </c>
      <c r="F324" t="s">
        <v>69</v>
      </c>
      <c r="G324">
        <f>tblSalaries[[#This Row],[clean Salary (in local currency)]]*VLOOKUP(tblSalaries[[#This Row],[Currency]],tblXrate[],2,FALSE)</f>
        <v>45709.169889951241</v>
      </c>
      <c r="H324" t="s">
        <v>401</v>
      </c>
      <c r="I324" t="s">
        <v>20</v>
      </c>
      <c r="J324" t="s">
        <v>71</v>
      </c>
      <c r="K324" t="str">
        <f>VLOOKUP(tblSalaries[[#This Row],[Where do you work]],tblCountries[[Actual]:[Mapping]],2,FALSE)</f>
        <v>UK</v>
      </c>
      <c r="L324" t="s">
        <v>9</v>
      </c>
    </row>
    <row r="325" spans="2:12" ht="15" hidden="1" customHeight="1" x14ac:dyDescent="0.25">
      <c r="B325" t="s">
        <v>2328</v>
      </c>
      <c r="C325" s="1">
        <v>41055.062638888892</v>
      </c>
      <c r="D325" s="4">
        <v>47000</v>
      </c>
      <c r="E325">
        <v>47000</v>
      </c>
      <c r="F325" t="s">
        <v>6</v>
      </c>
      <c r="G325">
        <f>tblSalaries[[#This Row],[clean Salary (in local currency)]]*VLOOKUP(tblSalaries[[#This Row],[Currency]],tblXrate[],2,FALSE)</f>
        <v>47000</v>
      </c>
      <c r="H325" t="s">
        <v>402</v>
      </c>
      <c r="I325" t="s">
        <v>67</v>
      </c>
      <c r="J325" t="s">
        <v>15</v>
      </c>
      <c r="K325" t="str">
        <f>VLOOKUP(tblSalaries[[#This Row],[Where do you work]],tblCountries[[Actual]:[Mapping]],2,FALSE)</f>
        <v>USA</v>
      </c>
      <c r="L325" t="s">
        <v>9</v>
      </c>
    </row>
    <row r="326" spans="2:12" ht="15" hidden="1" customHeight="1" x14ac:dyDescent="0.25">
      <c r="B326" t="s">
        <v>2329</v>
      </c>
      <c r="C326" s="1">
        <v>41055.062951388885</v>
      </c>
      <c r="D326" s="4">
        <v>65000</v>
      </c>
      <c r="E326">
        <v>65000</v>
      </c>
      <c r="F326" t="s">
        <v>6</v>
      </c>
      <c r="G326">
        <f>tblSalaries[[#This Row],[clean Salary (in local currency)]]*VLOOKUP(tblSalaries[[#This Row],[Currency]],tblXrate[],2,FALSE)</f>
        <v>65000</v>
      </c>
      <c r="H326" t="s">
        <v>42</v>
      </c>
      <c r="I326" t="s">
        <v>20</v>
      </c>
      <c r="J326" t="s">
        <v>15</v>
      </c>
      <c r="K326" t="str">
        <f>VLOOKUP(tblSalaries[[#This Row],[Where do you work]],tblCountries[[Actual]:[Mapping]],2,FALSE)</f>
        <v>USA</v>
      </c>
      <c r="L326" t="s">
        <v>13</v>
      </c>
    </row>
    <row r="327" spans="2:12" ht="15" hidden="1" customHeight="1" x14ac:dyDescent="0.25">
      <c r="B327" t="s">
        <v>2330</v>
      </c>
      <c r="C327" s="1">
        <v>41055.063148148147</v>
      </c>
      <c r="D327" s="4" t="s">
        <v>403</v>
      </c>
      <c r="E327">
        <v>456000</v>
      </c>
      <c r="F327" t="s">
        <v>3951</v>
      </c>
      <c r="G327">
        <f>tblSalaries[[#This Row],[clean Salary (in local currency)]]*VLOOKUP(tblSalaries[[#This Row],[Currency]],tblXrate[],2,FALSE)</f>
        <v>10809.503829551191</v>
      </c>
      <c r="H327" t="s">
        <v>404</v>
      </c>
      <c r="I327" t="s">
        <v>3999</v>
      </c>
      <c r="J327" t="s">
        <v>347</v>
      </c>
      <c r="K327" t="str">
        <f>VLOOKUP(tblSalaries[[#This Row],[Where do you work]],tblCountries[[Actual]:[Mapping]],2,FALSE)</f>
        <v>Philippines</v>
      </c>
      <c r="L327" t="s">
        <v>9</v>
      </c>
    </row>
    <row r="328" spans="2:12" ht="15" hidden="1" customHeight="1" x14ac:dyDescent="0.25">
      <c r="B328" t="s">
        <v>2331</v>
      </c>
      <c r="C328" s="1">
        <v>41055.06349537037</v>
      </c>
      <c r="D328" s="4">
        <v>92000</v>
      </c>
      <c r="E328">
        <v>92000</v>
      </c>
      <c r="F328" t="s">
        <v>6</v>
      </c>
      <c r="G328">
        <f>tblSalaries[[#This Row],[clean Salary (in local currency)]]*VLOOKUP(tblSalaries[[#This Row],[Currency]],tblXrate[],2,FALSE)</f>
        <v>92000</v>
      </c>
      <c r="H328" t="s">
        <v>405</v>
      </c>
      <c r="I328" t="s">
        <v>52</v>
      </c>
      <c r="J328" t="s">
        <v>15</v>
      </c>
      <c r="K328" t="str">
        <f>VLOOKUP(tblSalaries[[#This Row],[Where do you work]],tblCountries[[Actual]:[Mapping]],2,FALSE)</f>
        <v>USA</v>
      </c>
      <c r="L328" t="s">
        <v>9</v>
      </c>
    </row>
    <row r="329" spans="2:12" ht="15" hidden="1" customHeight="1" x14ac:dyDescent="0.25">
      <c r="B329" t="s">
        <v>2332</v>
      </c>
      <c r="C329" s="1">
        <v>41055.063680555555</v>
      </c>
      <c r="D329" s="4" t="s">
        <v>406</v>
      </c>
      <c r="E329">
        <v>22000</v>
      </c>
      <c r="F329" t="s">
        <v>6</v>
      </c>
      <c r="G329">
        <f>tblSalaries[[#This Row],[clean Salary (in local currency)]]*VLOOKUP(tblSalaries[[#This Row],[Currency]],tblXrate[],2,FALSE)</f>
        <v>22000</v>
      </c>
      <c r="H329" t="s">
        <v>407</v>
      </c>
      <c r="I329" t="s">
        <v>52</v>
      </c>
      <c r="J329" t="s">
        <v>166</v>
      </c>
      <c r="K329" t="str">
        <f>VLOOKUP(tblSalaries[[#This Row],[Where do you work]],tblCountries[[Actual]:[Mapping]],2,FALSE)</f>
        <v>Mexico</v>
      </c>
      <c r="L329" t="s">
        <v>9</v>
      </c>
    </row>
    <row r="330" spans="2:12" ht="15" hidden="1" customHeight="1" x14ac:dyDescent="0.25">
      <c r="B330" t="s">
        <v>2333</v>
      </c>
      <c r="C330" s="1">
        <v>41055.06386574074</v>
      </c>
      <c r="D330" s="4">
        <v>108000</v>
      </c>
      <c r="E330">
        <v>108000</v>
      </c>
      <c r="F330" t="s">
        <v>6</v>
      </c>
      <c r="G330">
        <f>tblSalaries[[#This Row],[clean Salary (in local currency)]]*VLOOKUP(tblSalaries[[#This Row],[Currency]],tblXrate[],2,FALSE)</f>
        <v>108000</v>
      </c>
      <c r="H330" t="s">
        <v>408</v>
      </c>
      <c r="I330" t="s">
        <v>52</v>
      </c>
      <c r="J330" t="s">
        <v>15</v>
      </c>
      <c r="K330" t="str">
        <f>VLOOKUP(tblSalaries[[#This Row],[Where do you work]],tblCountries[[Actual]:[Mapping]],2,FALSE)</f>
        <v>USA</v>
      </c>
      <c r="L330" t="s">
        <v>18</v>
      </c>
    </row>
    <row r="331" spans="2:12" ht="15" hidden="1" customHeight="1" x14ac:dyDescent="0.25">
      <c r="B331" t="s">
        <v>2334</v>
      </c>
      <c r="C331" s="1">
        <v>41055.063981481479</v>
      </c>
      <c r="D331" s="4">
        <v>61000</v>
      </c>
      <c r="E331">
        <v>61000</v>
      </c>
      <c r="F331" t="s">
        <v>6</v>
      </c>
      <c r="G331">
        <f>tblSalaries[[#This Row],[clean Salary (in local currency)]]*VLOOKUP(tblSalaries[[#This Row],[Currency]],tblXrate[],2,FALSE)</f>
        <v>61000</v>
      </c>
      <c r="H331" t="s">
        <v>153</v>
      </c>
      <c r="I331" t="s">
        <v>20</v>
      </c>
      <c r="J331" t="s">
        <v>15</v>
      </c>
      <c r="K331" t="str">
        <f>VLOOKUP(tblSalaries[[#This Row],[Where do you work]],tblCountries[[Actual]:[Mapping]],2,FALSE)</f>
        <v>USA</v>
      </c>
      <c r="L331" t="s">
        <v>25</v>
      </c>
    </row>
    <row r="332" spans="2:12" ht="15" hidden="1" customHeight="1" x14ac:dyDescent="0.25">
      <c r="B332" t="s">
        <v>2335</v>
      </c>
      <c r="C332" s="1">
        <v>41055.064050925925</v>
      </c>
      <c r="D332" s="4" t="s">
        <v>409</v>
      </c>
      <c r="E332">
        <v>65000</v>
      </c>
      <c r="F332" t="s">
        <v>86</v>
      </c>
      <c r="G332">
        <f>tblSalaries[[#This Row],[clean Salary (in local currency)]]*VLOOKUP(tblSalaries[[#This Row],[Currency]],tblXrate[],2,FALSE)</f>
        <v>63918.498996971248</v>
      </c>
      <c r="H332" t="s">
        <v>410</v>
      </c>
      <c r="I332" t="s">
        <v>52</v>
      </c>
      <c r="J332" t="s">
        <v>109</v>
      </c>
      <c r="K332" t="str">
        <f>VLOOKUP(tblSalaries[[#This Row],[Where do you work]],tblCountries[[Actual]:[Mapping]],2,FALSE)</f>
        <v>Canada</v>
      </c>
      <c r="L332" t="s">
        <v>18</v>
      </c>
    </row>
    <row r="333" spans="2:12" ht="15" hidden="1" customHeight="1" x14ac:dyDescent="0.25">
      <c r="B333" t="s">
        <v>2336</v>
      </c>
      <c r="C333" s="1">
        <v>41055.064189814817</v>
      </c>
      <c r="D333" s="4">
        <v>50000</v>
      </c>
      <c r="E333">
        <v>50000</v>
      </c>
      <c r="F333" t="s">
        <v>6</v>
      </c>
      <c r="G333">
        <f>tblSalaries[[#This Row],[clean Salary (in local currency)]]*VLOOKUP(tblSalaries[[#This Row],[Currency]],tblXrate[],2,FALSE)</f>
        <v>50000</v>
      </c>
      <c r="H333" t="s">
        <v>411</v>
      </c>
      <c r="I333" t="s">
        <v>20</v>
      </c>
      <c r="J333" t="s">
        <v>15</v>
      </c>
      <c r="K333" t="str">
        <f>VLOOKUP(tblSalaries[[#This Row],[Where do you work]],tblCountries[[Actual]:[Mapping]],2,FALSE)</f>
        <v>USA</v>
      </c>
      <c r="L333" t="s">
        <v>13</v>
      </c>
    </row>
    <row r="334" spans="2:12" ht="15" hidden="1" customHeight="1" x14ac:dyDescent="0.25">
      <c r="B334" t="s">
        <v>2337</v>
      </c>
      <c r="C334" s="1">
        <v>41055.064618055556</v>
      </c>
      <c r="D334" s="4">
        <v>150000</v>
      </c>
      <c r="E334">
        <v>150000</v>
      </c>
      <c r="F334" t="s">
        <v>6</v>
      </c>
      <c r="G334">
        <f>tblSalaries[[#This Row],[clean Salary (in local currency)]]*VLOOKUP(tblSalaries[[#This Row],[Currency]],tblXrate[],2,FALSE)</f>
        <v>150000</v>
      </c>
      <c r="H334" t="s">
        <v>412</v>
      </c>
      <c r="I334" t="s">
        <v>310</v>
      </c>
      <c r="J334" t="s">
        <v>15</v>
      </c>
      <c r="K334" t="str">
        <f>VLOOKUP(tblSalaries[[#This Row],[Where do you work]],tblCountries[[Actual]:[Mapping]],2,FALSE)</f>
        <v>USA</v>
      </c>
      <c r="L334" t="s">
        <v>13</v>
      </c>
    </row>
    <row r="335" spans="2:12" ht="15" hidden="1" customHeight="1" x14ac:dyDescent="0.25">
      <c r="B335" t="s">
        <v>2338</v>
      </c>
      <c r="C335" s="1">
        <v>41055.065011574072</v>
      </c>
      <c r="D335" s="4" t="s">
        <v>413</v>
      </c>
      <c r="E335">
        <v>400000</v>
      </c>
      <c r="F335" t="s">
        <v>40</v>
      </c>
      <c r="G335">
        <f>tblSalaries[[#This Row],[clean Salary (in local currency)]]*VLOOKUP(tblSalaries[[#This Row],[Currency]],tblXrate[],2,FALSE)</f>
        <v>7123.1666749770275</v>
      </c>
      <c r="H335" t="s">
        <v>414</v>
      </c>
      <c r="I335" t="s">
        <v>20</v>
      </c>
      <c r="J335" t="s">
        <v>8</v>
      </c>
      <c r="K335" t="str">
        <f>VLOOKUP(tblSalaries[[#This Row],[Where do you work]],tblCountries[[Actual]:[Mapping]],2,FALSE)</f>
        <v>India</v>
      </c>
      <c r="L335" t="s">
        <v>9</v>
      </c>
    </row>
    <row r="336" spans="2:12" ht="15" hidden="1" customHeight="1" x14ac:dyDescent="0.25">
      <c r="B336" t="s">
        <v>2339</v>
      </c>
      <c r="C336" s="1">
        <v>41055.065104166664</v>
      </c>
      <c r="D336" s="4">
        <v>150000</v>
      </c>
      <c r="E336">
        <v>150000</v>
      </c>
      <c r="F336" t="s">
        <v>6</v>
      </c>
      <c r="G336">
        <f>tblSalaries[[#This Row],[clean Salary (in local currency)]]*VLOOKUP(tblSalaries[[#This Row],[Currency]],tblXrate[],2,FALSE)</f>
        <v>150000</v>
      </c>
      <c r="H336" t="s">
        <v>415</v>
      </c>
      <c r="I336" t="s">
        <v>52</v>
      </c>
      <c r="J336" t="s">
        <v>416</v>
      </c>
      <c r="K336" t="str">
        <f>VLOOKUP(tblSalaries[[#This Row],[Where do you work]],tblCountries[[Actual]:[Mapping]],2,FALSE)</f>
        <v>Israel</v>
      </c>
      <c r="L336" t="s">
        <v>9</v>
      </c>
    </row>
    <row r="337" spans="2:12" ht="15" hidden="1" customHeight="1" x14ac:dyDescent="0.25">
      <c r="B337" t="s">
        <v>2340</v>
      </c>
      <c r="C337" s="1">
        <v>41055.065925925926</v>
      </c>
      <c r="D337" s="4">
        <v>45000</v>
      </c>
      <c r="E337">
        <v>45000</v>
      </c>
      <c r="F337" t="s">
        <v>6</v>
      </c>
      <c r="G337">
        <f>tblSalaries[[#This Row],[clean Salary (in local currency)]]*VLOOKUP(tblSalaries[[#This Row],[Currency]],tblXrate[],2,FALSE)</f>
        <v>45000</v>
      </c>
      <c r="H337" t="s">
        <v>417</v>
      </c>
      <c r="I337" t="s">
        <v>67</v>
      </c>
      <c r="J337" t="s">
        <v>15</v>
      </c>
      <c r="K337" t="str">
        <f>VLOOKUP(tblSalaries[[#This Row],[Where do you work]],tblCountries[[Actual]:[Mapping]],2,FALSE)</f>
        <v>USA</v>
      </c>
      <c r="L337" t="s">
        <v>9</v>
      </c>
    </row>
    <row r="338" spans="2:12" ht="15" hidden="1" customHeight="1" x14ac:dyDescent="0.25">
      <c r="B338" t="s">
        <v>2341</v>
      </c>
      <c r="C338" s="1">
        <v>41055.065995370373</v>
      </c>
      <c r="D338" s="4">
        <v>135000</v>
      </c>
      <c r="E338">
        <v>135000</v>
      </c>
      <c r="F338" t="s">
        <v>6</v>
      </c>
      <c r="G338">
        <f>tblSalaries[[#This Row],[clean Salary (in local currency)]]*VLOOKUP(tblSalaries[[#This Row],[Currency]],tblXrate[],2,FALSE)</f>
        <v>135000</v>
      </c>
      <c r="H338" t="s">
        <v>418</v>
      </c>
      <c r="I338" t="s">
        <v>52</v>
      </c>
      <c r="J338" t="s">
        <v>15</v>
      </c>
      <c r="K338" t="str">
        <f>VLOOKUP(tblSalaries[[#This Row],[Where do you work]],tblCountries[[Actual]:[Mapping]],2,FALSE)</f>
        <v>USA</v>
      </c>
      <c r="L338" t="s">
        <v>13</v>
      </c>
    </row>
    <row r="339" spans="2:12" ht="15" hidden="1" customHeight="1" x14ac:dyDescent="0.25">
      <c r="B339" t="s">
        <v>2342</v>
      </c>
      <c r="C339" s="1">
        <v>41055.066180555557</v>
      </c>
      <c r="D339" s="4" t="s">
        <v>419</v>
      </c>
      <c r="E339">
        <v>360000</v>
      </c>
      <c r="F339" t="s">
        <v>40</v>
      </c>
      <c r="G339">
        <f>tblSalaries[[#This Row],[clean Salary (in local currency)]]*VLOOKUP(tblSalaries[[#This Row],[Currency]],tblXrate[],2,FALSE)</f>
        <v>6410.8500074793246</v>
      </c>
      <c r="H339" t="s">
        <v>420</v>
      </c>
      <c r="I339" t="s">
        <v>20</v>
      </c>
      <c r="J339" t="s">
        <v>8</v>
      </c>
      <c r="K339" t="str">
        <f>VLOOKUP(tblSalaries[[#This Row],[Where do you work]],tblCountries[[Actual]:[Mapping]],2,FALSE)</f>
        <v>India</v>
      </c>
      <c r="L339" t="s">
        <v>18</v>
      </c>
    </row>
    <row r="340" spans="2:12" ht="15" hidden="1" customHeight="1" x14ac:dyDescent="0.25">
      <c r="B340" t="s">
        <v>2343</v>
      </c>
      <c r="C340" s="1">
        <v>41055.066377314812</v>
      </c>
      <c r="D340" s="4">
        <v>29000</v>
      </c>
      <c r="E340">
        <v>29000</v>
      </c>
      <c r="F340" t="s">
        <v>6</v>
      </c>
      <c r="G340">
        <f>tblSalaries[[#This Row],[clean Salary (in local currency)]]*VLOOKUP(tblSalaries[[#This Row],[Currency]],tblXrate[],2,FALSE)</f>
        <v>29000</v>
      </c>
      <c r="H340" t="s">
        <v>421</v>
      </c>
      <c r="I340" t="s">
        <v>52</v>
      </c>
      <c r="J340" t="s">
        <v>15</v>
      </c>
      <c r="K340" t="str">
        <f>VLOOKUP(tblSalaries[[#This Row],[Where do you work]],tblCountries[[Actual]:[Mapping]],2,FALSE)</f>
        <v>USA</v>
      </c>
      <c r="L340" t="s">
        <v>9</v>
      </c>
    </row>
    <row r="341" spans="2:12" ht="15" hidden="1" customHeight="1" x14ac:dyDescent="0.25">
      <c r="B341" t="s">
        <v>2344</v>
      </c>
      <c r="C341" s="1">
        <v>41055.067743055559</v>
      </c>
      <c r="D341" s="4">
        <v>13000</v>
      </c>
      <c r="E341">
        <v>13000</v>
      </c>
      <c r="F341" t="s">
        <v>6</v>
      </c>
      <c r="G341">
        <f>tblSalaries[[#This Row],[clean Salary (in local currency)]]*VLOOKUP(tblSalaries[[#This Row],[Currency]],tblXrate[],2,FALSE)</f>
        <v>13000</v>
      </c>
      <c r="H341" t="s">
        <v>422</v>
      </c>
      <c r="I341" t="s">
        <v>52</v>
      </c>
      <c r="J341" t="s">
        <v>8</v>
      </c>
      <c r="K341" t="str">
        <f>VLOOKUP(tblSalaries[[#This Row],[Where do you work]],tblCountries[[Actual]:[Mapping]],2,FALSE)</f>
        <v>India</v>
      </c>
      <c r="L341" t="s">
        <v>13</v>
      </c>
    </row>
    <row r="342" spans="2:12" ht="15" hidden="1" customHeight="1" x14ac:dyDescent="0.25">
      <c r="B342" t="s">
        <v>2345</v>
      </c>
      <c r="C342" s="1">
        <v>41055.068124999998</v>
      </c>
      <c r="D342" s="4" t="s">
        <v>423</v>
      </c>
      <c r="E342">
        <v>63000</v>
      </c>
      <c r="F342" t="s">
        <v>6</v>
      </c>
      <c r="G342">
        <f>tblSalaries[[#This Row],[clean Salary (in local currency)]]*VLOOKUP(tblSalaries[[#This Row],[Currency]],tblXrate[],2,FALSE)</f>
        <v>63000</v>
      </c>
      <c r="H342" t="s">
        <v>108</v>
      </c>
      <c r="I342" t="s">
        <v>20</v>
      </c>
      <c r="J342" t="s">
        <v>15</v>
      </c>
      <c r="K342" t="str">
        <f>VLOOKUP(tblSalaries[[#This Row],[Where do you work]],tblCountries[[Actual]:[Mapping]],2,FALSE)</f>
        <v>USA</v>
      </c>
      <c r="L342" t="s">
        <v>13</v>
      </c>
    </row>
    <row r="343" spans="2:12" ht="15" hidden="1" customHeight="1" x14ac:dyDescent="0.25">
      <c r="B343" t="s">
        <v>2346</v>
      </c>
      <c r="C343" s="1">
        <v>41055.068124999998</v>
      </c>
      <c r="D343" s="4">
        <v>95000</v>
      </c>
      <c r="E343">
        <v>95000</v>
      </c>
      <c r="F343" t="s">
        <v>6</v>
      </c>
      <c r="G343">
        <f>tblSalaries[[#This Row],[clean Salary (in local currency)]]*VLOOKUP(tblSalaries[[#This Row],[Currency]],tblXrate[],2,FALSE)</f>
        <v>95000</v>
      </c>
      <c r="H343" t="s">
        <v>424</v>
      </c>
      <c r="I343" t="s">
        <v>20</v>
      </c>
      <c r="J343" t="s">
        <v>15</v>
      </c>
      <c r="K343" t="str">
        <f>VLOOKUP(tblSalaries[[#This Row],[Where do you work]],tblCountries[[Actual]:[Mapping]],2,FALSE)</f>
        <v>USA</v>
      </c>
      <c r="L343" t="s">
        <v>9</v>
      </c>
    </row>
    <row r="344" spans="2:12" ht="15" hidden="1" customHeight="1" x14ac:dyDescent="0.25">
      <c r="B344" t="s">
        <v>2347</v>
      </c>
      <c r="C344" s="1">
        <v>41055.068645833337</v>
      </c>
      <c r="D344" s="4" t="s">
        <v>426</v>
      </c>
      <c r="E344">
        <v>100000</v>
      </c>
      <c r="F344" t="s">
        <v>6</v>
      </c>
      <c r="G344">
        <f>tblSalaries[[#This Row],[clean Salary (in local currency)]]*VLOOKUP(tblSalaries[[#This Row],[Currency]],tblXrate[],2,FALSE)</f>
        <v>100000</v>
      </c>
      <c r="H344" t="s">
        <v>427</v>
      </c>
      <c r="I344" t="s">
        <v>20</v>
      </c>
      <c r="J344" t="s">
        <v>71</v>
      </c>
      <c r="K344" t="str">
        <f>VLOOKUP(tblSalaries[[#This Row],[Where do you work]],tblCountries[[Actual]:[Mapping]],2,FALSE)</f>
        <v>UK</v>
      </c>
      <c r="L344" t="s">
        <v>9</v>
      </c>
    </row>
    <row r="345" spans="2:12" ht="15" hidden="1" customHeight="1" x14ac:dyDescent="0.25">
      <c r="B345" t="s">
        <v>2348</v>
      </c>
      <c r="C345" s="1">
        <v>41055.069178240738</v>
      </c>
      <c r="D345" s="4" t="s">
        <v>428</v>
      </c>
      <c r="E345">
        <v>3800</v>
      </c>
      <c r="F345" t="s">
        <v>6</v>
      </c>
      <c r="G345">
        <f>tblSalaries[[#This Row],[clean Salary (in local currency)]]*VLOOKUP(tblSalaries[[#This Row],[Currency]],tblXrate[],2,FALSE)</f>
        <v>3800</v>
      </c>
      <c r="H345" t="s">
        <v>429</v>
      </c>
      <c r="I345" t="s">
        <v>3999</v>
      </c>
      <c r="J345" t="s">
        <v>8</v>
      </c>
      <c r="K345" t="str">
        <f>VLOOKUP(tblSalaries[[#This Row],[Where do you work]],tblCountries[[Actual]:[Mapping]],2,FALSE)</f>
        <v>India</v>
      </c>
      <c r="L345" t="s">
        <v>9</v>
      </c>
    </row>
    <row r="346" spans="2:12" ht="15" hidden="1" customHeight="1" x14ac:dyDescent="0.25">
      <c r="B346" t="s">
        <v>2349</v>
      </c>
      <c r="C346" s="1">
        <v>41055.069502314815</v>
      </c>
      <c r="D346" s="4">
        <v>950</v>
      </c>
      <c r="E346">
        <v>11400</v>
      </c>
      <c r="F346" t="s">
        <v>6</v>
      </c>
      <c r="G346">
        <f>tblSalaries[[#This Row],[clean Salary (in local currency)]]*VLOOKUP(tblSalaries[[#This Row],[Currency]],tblXrate[],2,FALSE)</f>
        <v>11400</v>
      </c>
      <c r="H346" t="s">
        <v>430</v>
      </c>
      <c r="I346" t="s">
        <v>356</v>
      </c>
      <c r="J346" t="s">
        <v>143</v>
      </c>
      <c r="K346" t="str">
        <f>VLOOKUP(tblSalaries[[#This Row],[Where do you work]],tblCountries[[Actual]:[Mapping]],2,FALSE)</f>
        <v>Brazil</v>
      </c>
      <c r="L346" t="s">
        <v>9</v>
      </c>
    </row>
    <row r="347" spans="2:12" ht="15" hidden="1" customHeight="1" x14ac:dyDescent="0.25">
      <c r="B347" t="s">
        <v>2350</v>
      </c>
      <c r="C347" s="1">
        <v>41055.069652777776</v>
      </c>
      <c r="D347" s="4">
        <v>56000</v>
      </c>
      <c r="E347">
        <v>56000</v>
      </c>
      <c r="F347" t="s">
        <v>86</v>
      </c>
      <c r="G347">
        <f>tblSalaries[[#This Row],[clean Salary (in local currency)]]*VLOOKUP(tblSalaries[[#This Row],[Currency]],tblXrate[],2,FALSE)</f>
        <v>55068.245289698301</v>
      </c>
      <c r="H347" t="s">
        <v>431</v>
      </c>
      <c r="I347" t="s">
        <v>20</v>
      </c>
      <c r="J347" t="s">
        <v>88</v>
      </c>
      <c r="K347" t="str">
        <f>VLOOKUP(tblSalaries[[#This Row],[Where do you work]],tblCountries[[Actual]:[Mapping]],2,FALSE)</f>
        <v>Canada</v>
      </c>
      <c r="L347" t="s">
        <v>9</v>
      </c>
    </row>
    <row r="348" spans="2:12" ht="15" hidden="1" customHeight="1" x14ac:dyDescent="0.25">
      <c r="B348" t="s">
        <v>2351</v>
      </c>
      <c r="C348" s="1">
        <v>41055.069768518515</v>
      </c>
      <c r="D348" s="4">
        <v>53000</v>
      </c>
      <c r="E348">
        <v>53000</v>
      </c>
      <c r="F348" t="s">
        <v>6</v>
      </c>
      <c r="G348">
        <f>tblSalaries[[#This Row],[clean Salary (in local currency)]]*VLOOKUP(tblSalaries[[#This Row],[Currency]],tblXrate[],2,FALSE)</f>
        <v>53000</v>
      </c>
      <c r="H348" t="s">
        <v>432</v>
      </c>
      <c r="I348" t="s">
        <v>52</v>
      </c>
      <c r="J348" t="s">
        <v>15</v>
      </c>
      <c r="K348" t="str">
        <f>VLOOKUP(tblSalaries[[#This Row],[Where do you work]],tblCountries[[Actual]:[Mapping]],2,FALSE)</f>
        <v>USA</v>
      </c>
      <c r="L348" t="s">
        <v>18</v>
      </c>
    </row>
    <row r="349" spans="2:12" ht="15" hidden="1" customHeight="1" x14ac:dyDescent="0.25">
      <c r="B349" t="s">
        <v>2352</v>
      </c>
      <c r="C349" s="1">
        <v>41055.070034722223</v>
      </c>
      <c r="D349" s="4">
        <v>130000</v>
      </c>
      <c r="E349">
        <v>130000</v>
      </c>
      <c r="F349" t="s">
        <v>6</v>
      </c>
      <c r="G349">
        <f>tblSalaries[[#This Row],[clean Salary (in local currency)]]*VLOOKUP(tblSalaries[[#This Row],[Currency]],tblXrate[],2,FALSE)</f>
        <v>130000</v>
      </c>
      <c r="H349" t="s">
        <v>433</v>
      </c>
      <c r="I349" t="s">
        <v>279</v>
      </c>
      <c r="J349" t="s">
        <v>15</v>
      </c>
      <c r="K349" t="str">
        <f>VLOOKUP(tblSalaries[[#This Row],[Where do you work]],tblCountries[[Actual]:[Mapping]],2,FALSE)</f>
        <v>USA</v>
      </c>
      <c r="L349" t="s">
        <v>9</v>
      </c>
    </row>
    <row r="350" spans="2:12" ht="15" hidden="1" customHeight="1" x14ac:dyDescent="0.25">
      <c r="B350" t="s">
        <v>2353</v>
      </c>
      <c r="C350" s="1">
        <v>41055.070509259262</v>
      </c>
      <c r="D350" s="4" t="s">
        <v>434</v>
      </c>
      <c r="E350">
        <v>370000</v>
      </c>
      <c r="F350" t="s">
        <v>40</v>
      </c>
      <c r="G350">
        <f>tblSalaries[[#This Row],[clean Salary (in local currency)]]*VLOOKUP(tblSalaries[[#This Row],[Currency]],tblXrate[],2,FALSE)</f>
        <v>6588.9291743537506</v>
      </c>
      <c r="H350" t="s">
        <v>435</v>
      </c>
      <c r="I350" t="s">
        <v>20</v>
      </c>
      <c r="J350" t="s">
        <v>8</v>
      </c>
      <c r="K350" t="str">
        <f>VLOOKUP(tblSalaries[[#This Row],[Where do you work]],tblCountries[[Actual]:[Mapping]],2,FALSE)</f>
        <v>India</v>
      </c>
      <c r="L350" t="s">
        <v>13</v>
      </c>
    </row>
    <row r="351" spans="2:12" ht="15" hidden="1" customHeight="1" x14ac:dyDescent="0.25">
      <c r="B351" t="s">
        <v>2354</v>
      </c>
      <c r="C351" s="1">
        <v>41055.070752314816</v>
      </c>
      <c r="D351" s="4">
        <v>160000</v>
      </c>
      <c r="E351">
        <v>160000</v>
      </c>
      <c r="F351" t="s">
        <v>86</v>
      </c>
      <c r="G351">
        <f>tblSalaries[[#This Row],[clean Salary (in local currency)]]*VLOOKUP(tblSalaries[[#This Row],[Currency]],tblXrate[],2,FALSE)</f>
        <v>157337.8436848523</v>
      </c>
      <c r="H351" t="s">
        <v>356</v>
      </c>
      <c r="I351" t="s">
        <v>356</v>
      </c>
      <c r="J351" t="s">
        <v>88</v>
      </c>
      <c r="K351" t="str">
        <f>VLOOKUP(tblSalaries[[#This Row],[Where do you work]],tblCountries[[Actual]:[Mapping]],2,FALSE)</f>
        <v>Canada</v>
      </c>
      <c r="L351" t="s">
        <v>18</v>
      </c>
    </row>
    <row r="352" spans="2:12" ht="15" hidden="1" customHeight="1" x14ac:dyDescent="0.25">
      <c r="B352" t="s">
        <v>2355</v>
      </c>
      <c r="C352" s="1">
        <v>41055.070763888885</v>
      </c>
      <c r="D352" s="4">
        <v>44200</v>
      </c>
      <c r="E352">
        <v>44200</v>
      </c>
      <c r="F352" t="s">
        <v>6</v>
      </c>
      <c r="G352">
        <f>tblSalaries[[#This Row],[clean Salary (in local currency)]]*VLOOKUP(tblSalaries[[#This Row],[Currency]],tblXrate[],2,FALSE)</f>
        <v>44200</v>
      </c>
      <c r="H352" t="s">
        <v>436</v>
      </c>
      <c r="I352" t="s">
        <v>20</v>
      </c>
      <c r="J352" t="s">
        <v>15</v>
      </c>
      <c r="K352" t="str">
        <f>VLOOKUP(tblSalaries[[#This Row],[Where do you work]],tblCountries[[Actual]:[Mapping]],2,FALSE)</f>
        <v>USA</v>
      </c>
      <c r="L352" t="s">
        <v>13</v>
      </c>
    </row>
    <row r="353" spans="2:12" ht="15" hidden="1" customHeight="1" x14ac:dyDescent="0.25">
      <c r="B353" t="s">
        <v>2356</v>
      </c>
      <c r="C353" s="1">
        <v>41055.070914351854</v>
      </c>
      <c r="D353" s="4">
        <v>56000</v>
      </c>
      <c r="E353">
        <v>56000</v>
      </c>
      <c r="F353" t="s">
        <v>6</v>
      </c>
      <c r="G353">
        <f>tblSalaries[[#This Row],[clean Salary (in local currency)]]*VLOOKUP(tblSalaries[[#This Row],[Currency]],tblXrate[],2,FALSE)</f>
        <v>56000</v>
      </c>
      <c r="H353" t="s">
        <v>437</v>
      </c>
      <c r="I353" t="s">
        <v>52</v>
      </c>
      <c r="J353" t="s">
        <v>15</v>
      </c>
      <c r="K353" t="str">
        <f>VLOOKUP(tblSalaries[[#This Row],[Where do you work]],tblCountries[[Actual]:[Mapping]],2,FALSE)</f>
        <v>USA</v>
      </c>
      <c r="L353" t="s">
        <v>18</v>
      </c>
    </row>
    <row r="354" spans="2:12" ht="15" hidden="1" customHeight="1" x14ac:dyDescent="0.25">
      <c r="B354" t="s">
        <v>2357</v>
      </c>
      <c r="C354" s="1">
        <v>41055.071145833332</v>
      </c>
      <c r="D354" s="4">
        <v>72500</v>
      </c>
      <c r="E354">
        <v>72500</v>
      </c>
      <c r="F354" t="s">
        <v>6</v>
      </c>
      <c r="G354">
        <f>tblSalaries[[#This Row],[clean Salary (in local currency)]]*VLOOKUP(tblSalaries[[#This Row],[Currency]],tblXrate[],2,FALSE)</f>
        <v>72500</v>
      </c>
      <c r="H354" t="s">
        <v>438</v>
      </c>
      <c r="I354" t="s">
        <v>279</v>
      </c>
      <c r="J354" t="s">
        <v>15</v>
      </c>
      <c r="K354" t="str">
        <f>VLOOKUP(tblSalaries[[#This Row],[Where do you work]],tblCountries[[Actual]:[Mapping]],2,FALSE)</f>
        <v>USA</v>
      </c>
      <c r="L354" t="s">
        <v>18</v>
      </c>
    </row>
    <row r="355" spans="2:12" ht="15" hidden="1" customHeight="1" x14ac:dyDescent="0.25">
      <c r="B355" t="s">
        <v>2358</v>
      </c>
      <c r="C355" s="1">
        <v>41055.071192129632</v>
      </c>
      <c r="D355" s="4">
        <v>75000</v>
      </c>
      <c r="E355">
        <v>75000</v>
      </c>
      <c r="F355" t="s">
        <v>86</v>
      </c>
      <c r="G355">
        <f>tblSalaries[[#This Row],[clean Salary (in local currency)]]*VLOOKUP(tblSalaries[[#This Row],[Currency]],tblXrate[],2,FALSE)</f>
        <v>73752.11422727452</v>
      </c>
      <c r="H355" t="s">
        <v>439</v>
      </c>
      <c r="I355" t="s">
        <v>20</v>
      </c>
      <c r="J355" t="s">
        <v>205</v>
      </c>
      <c r="K355" t="str">
        <f>VLOOKUP(tblSalaries[[#This Row],[Where do you work]],tblCountries[[Actual]:[Mapping]],2,FALSE)</f>
        <v>Canada</v>
      </c>
      <c r="L355" t="s">
        <v>9</v>
      </c>
    </row>
    <row r="356" spans="2:12" ht="15" hidden="1" customHeight="1" x14ac:dyDescent="0.25">
      <c r="B356" t="s">
        <v>2359</v>
      </c>
      <c r="C356" s="1">
        <v>41055.071446759262</v>
      </c>
      <c r="D356" s="4" t="s">
        <v>440</v>
      </c>
      <c r="E356">
        <v>170000</v>
      </c>
      <c r="F356" t="s">
        <v>6</v>
      </c>
      <c r="G356">
        <f>tblSalaries[[#This Row],[clean Salary (in local currency)]]*VLOOKUP(tblSalaries[[#This Row],[Currency]],tblXrate[],2,FALSE)</f>
        <v>170000</v>
      </c>
      <c r="H356" t="s">
        <v>441</v>
      </c>
      <c r="I356" t="s">
        <v>20</v>
      </c>
      <c r="J356" t="s">
        <v>71</v>
      </c>
      <c r="K356" t="str">
        <f>VLOOKUP(tblSalaries[[#This Row],[Where do you work]],tblCountries[[Actual]:[Mapping]],2,FALSE)</f>
        <v>UK</v>
      </c>
      <c r="L356" t="s">
        <v>186</v>
      </c>
    </row>
    <row r="357" spans="2:12" ht="15" hidden="1" customHeight="1" x14ac:dyDescent="0.25">
      <c r="B357" t="s">
        <v>2360</v>
      </c>
      <c r="C357" s="1">
        <v>41055.072083333333</v>
      </c>
      <c r="D357" s="4">
        <v>68000</v>
      </c>
      <c r="E357">
        <v>68000</v>
      </c>
      <c r="F357" t="s">
        <v>6</v>
      </c>
      <c r="G357">
        <f>tblSalaries[[#This Row],[clean Salary (in local currency)]]*VLOOKUP(tblSalaries[[#This Row],[Currency]],tblXrate[],2,FALSE)</f>
        <v>68000</v>
      </c>
      <c r="H357" t="s">
        <v>201</v>
      </c>
      <c r="I357" t="s">
        <v>52</v>
      </c>
      <c r="J357" t="s">
        <v>15</v>
      </c>
      <c r="K357" t="str">
        <f>VLOOKUP(tblSalaries[[#This Row],[Where do you work]],tblCountries[[Actual]:[Mapping]],2,FALSE)</f>
        <v>USA</v>
      </c>
      <c r="L357" t="s">
        <v>18</v>
      </c>
    </row>
    <row r="358" spans="2:12" ht="15" hidden="1" customHeight="1" x14ac:dyDescent="0.25">
      <c r="B358" t="s">
        <v>2361</v>
      </c>
      <c r="C358" s="1">
        <v>41055.072905092595</v>
      </c>
      <c r="D358" s="4">
        <v>75000</v>
      </c>
      <c r="E358">
        <v>75000</v>
      </c>
      <c r="F358" t="s">
        <v>6</v>
      </c>
      <c r="G358">
        <f>tblSalaries[[#This Row],[clean Salary (in local currency)]]*VLOOKUP(tblSalaries[[#This Row],[Currency]],tblXrate[],2,FALSE)</f>
        <v>75000</v>
      </c>
      <c r="H358" t="s">
        <v>282</v>
      </c>
      <c r="I358" t="s">
        <v>20</v>
      </c>
      <c r="J358" t="s">
        <v>15</v>
      </c>
      <c r="K358" t="str">
        <f>VLOOKUP(tblSalaries[[#This Row],[Where do you work]],tblCountries[[Actual]:[Mapping]],2,FALSE)</f>
        <v>USA</v>
      </c>
      <c r="L358" t="s">
        <v>13</v>
      </c>
    </row>
    <row r="359" spans="2:12" ht="15" hidden="1" customHeight="1" x14ac:dyDescent="0.25">
      <c r="B359" t="s">
        <v>2362</v>
      </c>
      <c r="C359" s="1">
        <v>41055.073495370372</v>
      </c>
      <c r="D359" s="4" t="s">
        <v>442</v>
      </c>
      <c r="E359">
        <v>62500</v>
      </c>
      <c r="F359" t="s">
        <v>6</v>
      </c>
      <c r="G359">
        <f>tblSalaries[[#This Row],[clean Salary (in local currency)]]*VLOOKUP(tblSalaries[[#This Row],[Currency]],tblXrate[],2,FALSE)</f>
        <v>62500</v>
      </c>
      <c r="H359" t="s">
        <v>443</v>
      </c>
      <c r="I359" t="s">
        <v>4001</v>
      </c>
      <c r="J359" t="s">
        <v>15</v>
      </c>
      <c r="K359" t="str">
        <f>VLOOKUP(tblSalaries[[#This Row],[Where do you work]],tblCountries[[Actual]:[Mapping]],2,FALSE)</f>
        <v>USA</v>
      </c>
      <c r="L359" t="s">
        <v>13</v>
      </c>
    </row>
    <row r="360" spans="2:12" ht="15" hidden="1" customHeight="1" x14ac:dyDescent="0.25">
      <c r="B360" t="s">
        <v>2363</v>
      </c>
      <c r="C360" s="1">
        <v>41055.073587962965</v>
      </c>
      <c r="D360" s="4">
        <v>25000</v>
      </c>
      <c r="E360">
        <v>25000</v>
      </c>
      <c r="F360" t="s">
        <v>6</v>
      </c>
      <c r="G360">
        <f>tblSalaries[[#This Row],[clean Salary (in local currency)]]*VLOOKUP(tblSalaries[[#This Row],[Currency]],tblXrate[],2,FALSE)</f>
        <v>25000</v>
      </c>
      <c r="H360" t="s">
        <v>52</v>
      </c>
      <c r="I360" t="s">
        <v>52</v>
      </c>
      <c r="J360" t="s">
        <v>8</v>
      </c>
      <c r="K360" t="str">
        <f>VLOOKUP(tblSalaries[[#This Row],[Where do you work]],tblCountries[[Actual]:[Mapping]],2,FALSE)</f>
        <v>India</v>
      </c>
      <c r="L360" t="s">
        <v>9</v>
      </c>
    </row>
    <row r="361" spans="2:12" ht="15" hidden="1" customHeight="1" x14ac:dyDescent="0.25">
      <c r="B361" t="s">
        <v>2364</v>
      </c>
      <c r="C361" s="1">
        <v>41055.073888888888</v>
      </c>
      <c r="D361" s="4" t="s">
        <v>444</v>
      </c>
      <c r="E361">
        <v>480000</v>
      </c>
      <c r="F361" t="s">
        <v>445</v>
      </c>
      <c r="G361">
        <f>tblSalaries[[#This Row],[clean Salary (in local currency)]]*VLOOKUP(tblSalaries[[#This Row],[Currency]],tblXrate[],2,FALSE)</f>
        <v>68954.520184280962</v>
      </c>
      <c r="H361" t="s">
        <v>446</v>
      </c>
      <c r="I361" t="s">
        <v>356</v>
      </c>
      <c r="J361" t="s">
        <v>447</v>
      </c>
      <c r="K361" t="str">
        <f>VLOOKUP(tblSalaries[[#This Row],[Where do you work]],tblCountries[[Actual]:[Mapping]],2,FALSE)</f>
        <v>Sweden</v>
      </c>
      <c r="L361" t="s">
        <v>25</v>
      </c>
    </row>
    <row r="362" spans="2:12" ht="15" hidden="1" customHeight="1" x14ac:dyDescent="0.25">
      <c r="B362" t="s">
        <v>2365</v>
      </c>
      <c r="C362" s="1">
        <v>41055.075914351852</v>
      </c>
      <c r="D362" s="4">
        <v>85000</v>
      </c>
      <c r="E362">
        <v>85000</v>
      </c>
      <c r="F362" t="s">
        <v>6</v>
      </c>
      <c r="G362">
        <f>tblSalaries[[#This Row],[clean Salary (in local currency)]]*VLOOKUP(tblSalaries[[#This Row],[Currency]],tblXrate[],2,FALSE)</f>
        <v>85000</v>
      </c>
      <c r="H362" t="s">
        <v>282</v>
      </c>
      <c r="I362" t="s">
        <v>20</v>
      </c>
      <c r="J362" t="s">
        <v>15</v>
      </c>
      <c r="K362" t="str">
        <f>VLOOKUP(tblSalaries[[#This Row],[Where do you work]],tblCountries[[Actual]:[Mapping]],2,FALSE)</f>
        <v>USA</v>
      </c>
      <c r="L362" t="s">
        <v>9</v>
      </c>
    </row>
    <row r="363" spans="2:12" ht="15" hidden="1" customHeight="1" x14ac:dyDescent="0.25">
      <c r="B363" t="s">
        <v>2366</v>
      </c>
      <c r="C363" s="1">
        <v>41055.076331018521</v>
      </c>
      <c r="D363" s="4">
        <v>43000</v>
      </c>
      <c r="E363">
        <v>43000</v>
      </c>
      <c r="F363" t="s">
        <v>69</v>
      </c>
      <c r="G363">
        <f>tblSalaries[[#This Row],[clean Salary (in local currency)]]*VLOOKUP(tblSalaries[[#This Row],[Currency]],tblXrate[],2,FALSE)</f>
        <v>67775.665698893223</v>
      </c>
      <c r="H363" t="s">
        <v>448</v>
      </c>
      <c r="I363" t="s">
        <v>52</v>
      </c>
      <c r="J363" t="s">
        <v>71</v>
      </c>
      <c r="K363" t="str">
        <f>VLOOKUP(tblSalaries[[#This Row],[Where do you work]],tblCountries[[Actual]:[Mapping]],2,FALSE)</f>
        <v>UK</v>
      </c>
      <c r="L363" t="s">
        <v>9</v>
      </c>
    </row>
    <row r="364" spans="2:12" ht="15" hidden="1" customHeight="1" x14ac:dyDescent="0.25">
      <c r="B364" t="s">
        <v>2367</v>
      </c>
      <c r="C364" s="1">
        <v>41055.076342592591</v>
      </c>
      <c r="D364" s="4">
        <v>89000</v>
      </c>
      <c r="E364">
        <v>89000</v>
      </c>
      <c r="F364" t="s">
        <v>6</v>
      </c>
      <c r="G364">
        <f>tblSalaries[[#This Row],[clean Salary (in local currency)]]*VLOOKUP(tblSalaries[[#This Row],[Currency]],tblXrate[],2,FALSE)</f>
        <v>89000</v>
      </c>
      <c r="H364" t="s">
        <v>449</v>
      </c>
      <c r="I364" t="s">
        <v>52</v>
      </c>
      <c r="J364" t="s">
        <v>15</v>
      </c>
      <c r="K364" t="str">
        <f>VLOOKUP(tblSalaries[[#This Row],[Where do you work]],tblCountries[[Actual]:[Mapping]],2,FALSE)</f>
        <v>USA</v>
      </c>
      <c r="L364" t="s">
        <v>9</v>
      </c>
    </row>
    <row r="365" spans="2:12" ht="15" hidden="1" customHeight="1" x14ac:dyDescent="0.25">
      <c r="B365" t="s">
        <v>2368</v>
      </c>
      <c r="C365" s="1">
        <v>41055.076388888891</v>
      </c>
      <c r="D365" s="4">
        <v>35000</v>
      </c>
      <c r="E365">
        <v>35000</v>
      </c>
      <c r="F365" t="s">
        <v>6</v>
      </c>
      <c r="G365">
        <f>tblSalaries[[#This Row],[clean Salary (in local currency)]]*VLOOKUP(tblSalaries[[#This Row],[Currency]],tblXrate[],2,FALSE)</f>
        <v>35000</v>
      </c>
      <c r="H365" t="s">
        <v>450</v>
      </c>
      <c r="I365" t="s">
        <v>20</v>
      </c>
      <c r="J365" t="s">
        <v>111</v>
      </c>
      <c r="K365" t="str">
        <f>VLOOKUP(tblSalaries[[#This Row],[Where do you work]],tblCountries[[Actual]:[Mapping]],2,FALSE)</f>
        <v>Brasil</v>
      </c>
      <c r="L365" t="s">
        <v>13</v>
      </c>
    </row>
    <row r="366" spans="2:12" ht="15" hidden="1" customHeight="1" x14ac:dyDescent="0.25">
      <c r="B366" t="s">
        <v>2369</v>
      </c>
      <c r="C366" s="1">
        <v>41055.07671296296</v>
      </c>
      <c r="D366" s="4">
        <v>47500</v>
      </c>
      <c r="E366">
        <v>47500</v>
      </c>
      <c r="F366" t="s">
        <v>6</v>
      </c>
      <c r="G366">
        <f>tblSalaries[[#This Row],[clean Salary (in local currency)]]*VLOOKUP(tblSalaries[[#This Row],[Currency]],tblXrate[],2,FALSE)</f>
        <v>47500</v>
      </c>
      <c r="H366" t="s">
        <v>451</v>
      </c>
      <c r="I366" t="s">
        <v>52</v>
      </c>
      <c r="J366" t="s">
        <v>15</v>
      </c>
      <c r="K366" t="str">
        <f>VLOOKUP(tblSalaries[[#This Row],[Where do you work]],tblCountries[[Actual]:[Mapping]],2,FALSE)</f>
        <v>USA</v>
      </c>
      <c r="L366" t="s">
        <v>13</v>
      </c>
    </row>
    <row r="367" spans="2:12" ht="15" hidden="1" customHeight="1" x14ac:dyDescent="0.25">
      <c r="B367" t="s">
        <v>2370</v>
      </c>
      <c r="C367" s="1">
        <v>41055.076736111114</v>
      </c>
      <c r="D367" s="4">
        <v>130000</v>
      </c>
      <c r="E367">
        <v>130000</v>
      </c>
      <c r="F367" t="s">
        <v>6</v>
      </c>
      <c r="G367">
        <f>tblSalaries[[#This Row],[clean Salary (in local currency)]]*VLOOKUP(tblSalaries[[#This Row],[Currency]],tblXrate[],2,FALSE)</f>
        <v>130000</v>
      </c>
      <c r="H367" t="s">
        <v>201</v>
      </c>
      <c r="I367" t="s">
        <v>52</v>
      </c>
      <c r="J367" t="s">
        <v>15</v>
      </c>
      <c r="K367" t="str">
        <f>VLOOKUP(tblSalaries[[#This Row],[Where do you work]],tblCountries[[Actual]:[Mapping]],2,FALSE)</f>
        <v>USA</v>
      </c>
      <c r="L367" t="s">
        <v>18</v>
      </c>
    </row>
    <row r="368" spans="2:12" ht="15" hidden="1" customHeight="1" x14ac:dyDescent="0.25">
      <c r="B368" t="s">
        <v>2371</v>
      </c>
      <c r="C368" s="1">
        <v>41055.077037037037</v>
      </c>
      <c r="D368" s="4">
        <v>18000</v>
      </c>
      <c r="E368">
        <v>18000</v>
      </c>
      <c r="F368" t="s">
        <v>6</v>
      </c>
      <c r="G368">
        <f>tblSalaries[[#This Row],[clean Salary (in local currency)]]*VLOOKUP(tblSalaries[[#This Row],[Currency]],tblXrate[],2,FALSE)</f>
        <v>18000</v>
      </c>
      <c r="H368" t="s">
        <v>452</v>
      </c>
      <c r="I368" t="s">
        <v>4001</v>
      </c>
      <c r="J368" t="s">
        <v>8</v>
      </c>
      <c r="K368" t="str">
        <f>VLOOKUP(tblSalaries[[#This Row],[Where do you work]],tblCountries[[Actual]:[Mapping]],2,FALSE)</f>
        <v>India</v>
      </c>
      <c r="L368" t="s">
        <v>18</v>
      </c>
    </row>
    <row r="369" spans="2:12" ht="15" hidden="1" customHeight="1" x14ac:dyDescent="0.25">
      <c r="B369" t="s">
        <v>2372</v>
      </c>
      <c r="C369" s="1">
        <v>41055.07707175926</v>
      </c>
      <c r="D369" s="4" t="s">
        <v>453</v>
      </c>
      <c r="E369">
        <v>480000</v>
      </c>
      <c r="F369" t="s">
        <v>40</v>
      </c>
      <c r="G369">
        <f>tblSalaries[[#This Row],[clean Salary (in local currency)]]*VLOOKUP(tblSalaries[[#This Row],[Currency]],tblXrate[],2,FALSE)</f>
        <v>8547.8000099724322</v>
      </c>
      <c r="H369" t="s">
        <v>454</v>
      </c>
      <c r="I369" t="s">
        <v>52</v>
      </c>
      <c r="J369" t="s">
        <v>8</v>
      </c>
      <c r="K369" t="str">
        <f>VLOOKUP(tblSalaries[[#This Row],[Where do you work]],tblCountries[[Actual]:[Mapping]],2,FALSE)</f>
        <v>India</v>
      </c>
      <c r="L369" t="s">
        <v>25</v>
      </c>
    </row>
    <row r="370" spans="2:12" ht="15" hidden="1" customHeight="1" x14ac:dyDescent="0.25">
      <c r="B370" t="s">
        <v>2373</v>
      </c>
      <c r="C370" s="1">
        <v>41055.077361111114</v>
      </c>
      <c r="D370" s="4">
        <v>41932</v>
      </c>
      <c r="E370">
        <v>41932</v>
      </c>
      <c r="F370" t="s">
        <v>6</v>
      </c>
      <c r="G370">
        <f>tblSalaries[[#This Row],[clean Salary (in local currency)]]*VLOOKUP(tblSalaries[[#This Row],[Currency]],tblXrate[],2,FALSE)</f>
        <v>41932</v>
      </c>
      <c r="H370" t="s">
        <v>283</v>
      </c>
      <c r="I370" t="s">
        <v>52</v>
      </c>
      <c r="J370" t="s">
        <v>15</v>
      </c>
      <c r="K370" t="str">
        <f>VLOOKUP(tblSalaries[[#This Row],[Where do you work]],tblCountries[[Actual]:[Mapping]],2,FALSE)</f>
        <v>USA</v>
      </c>
      <c r="L370" t="s">
        <v>18</v>
      </c>
    </row>
    <row r="371" spans="2:12" ht="15" hidden="1" customHeight="1" x14ac:dyDescent="0.25">
      <c r="B371" t="s">
        <v>2374</v>
      </c>
      <c r="C371" s="1">
        <v>41055.077789351853</v>
      </c>
      <c r="D371" s="4" t="s">
        <v>455</v>
      </c>
      <c r="E371">
        <v>220700</v>
      </c>
      <c r="F371" t="s">
        <v>6</v>
      </c>
      <c r="G371">
        <f>tblSalaries[[#This Row],[clean Salary (in local currency)]]*VLOOKUP(tblSalaries[[#This Row],[Currency]],tblXrate[],2,FALSE)</f>
        <v>220700</v>
      </c>
      <c r="H371" t="s">
        <v>356</v>
      </c>
      <c r="I371" t="s">
        <v>356</v>
      </c>
      <c r="J371" t="s">
        <v>143</v>
      </c>
      <c r="K371" t="str">
        <f>VLOOKUP(tblSalaries[[#This Row],[Where do you work]],tblCountries[[Actual]:[Mapping]],2,FALSE)</f>
        <v>Brazil</v>
      </c>
      <c r="L371" t="s">
        <v>13</v>
      </c>
    </row>
    <row r="372" spans="2:12" ht="15" hidden="1" customHeight="1" x14ac:dyDescent="0.25">
      <c r="B372" t="s">
        <v>2375</v>
      </c>
      <c r="C372" s="1">
        <v>41055.077824074076</v>
      </c>
      <c r="D372" s="4">
        <v>194000</v>
      </c>
      <c r="E372">
        <v>194000</v>
      </c>
      <c r="F372" t="s">
        <v>6</v>
      </c>
      <c r="G372">
        <f>tblSalaries[[#This Row],[clean Salary (in local currency)]]*VLOOKUP(tblSalaries[[#This Row],[Currency]],tblXrate[],2,FALSE)</f>
        <v>194000</v>
      </c>
      <c r="H372" t="s">
        <v>456</v>
      </c>
      <c r="I372" t="s">
        <v>4001</v>
      </c>
      <c r="J372" t="s">
        <v>15</v>
      </c>
      <c r="K372" t="str">
        <f>VLOOKUP(tblSalaries[[#This Row],[Where do you work]],tblCountries[[Actual]:[Mapping]],2,FALSE)</f>
        <v>USA</v>
      </c>
      <c r="L372" t="s">
        <v>18</v>
      </c>
    </row>
    <row r="373" spans="2:12" ht="15" hidden="1" customHeight="1" x14ac:dyDescent="0.25">
      <c r="B373" t="s">
        <v>2376</v>
      </c>
      <c r="C373" s="1">
        <v>41055.07949074074</v>
      </c>
      <c r="D373" s="4">
        <v>9000000</v>
      </c>
      <c r="E373">
        <v>9000000</v>
      </c>
      <c r="F373" t="s">
        <v>40</v>
      </c>
      <c r="G373">
        <f>tblSalaries[[#This Row],[clean Salary (in local currency)]]*VLOOKUP(tblSalaries[[#This Row],[Currency]],tblXrate[],2,FALSE)</f>
        <v>160271.25018698312</v>
      </c>
      <c r="H373" t="s">
        <v>14</v>
      </c>
      <c r="I373" t="s">
        <v>20</v>
      </c>
      <c r="J373" t="s">
        <v>8</v>
      </c>
      <c r="K373" t="str">
        <f>VLOOKUP(tblSalaries[[#This Row],[Where do you work]],tblCountries[[Actual]:[Mapping]],2,FALSE)</f>
        <v>India</v>
      </c>
      <c r="L373" t="s">
        <v>9</v>
      </c>
    </row>
    <row r="374" spans="2:12" ht="15" hidden="1" customHeight="1" x14ac:dyDescent="0.25">
      <c r="B374" t="s">
        <v>2377</v>
      </c>
      <c r="C374" s="1">
        <v>41055.079710648148</v>
      </c>
      <c r="D374" s="4" t="s">
        <v>457</v>
      </c>
      <c r="E374">
        <v>500000</v>
      </c>
      <c r="F374" t="s">
        <v>40</v>
      </c>
      <c r="G374">
        <f>tblSalaries[[#This Row],[clean Salary (in local currency)]]*VLOOKUP(tblSalaries[[#This Row],[Currency]],tblXrate[],2,FALSE)</f>
        <v>8903.9583437212841</v>
      </c>
      <c r="H374" t="s">
        <v>458</v>
      </c>
      <c r="I374" t="s">
        <v>52</v>
      </c>
      <c r="J374" t="s">
        <v>8</v>
      </c>
      <c r="K374" t="str">
        <f>VLOOKUP(tblSalaries[[#This Row],[Where do you work]],tblCountries[[Actual]:[Mapping]],2,FALSE)</f>
        <v>India</v>
      </c>
      <c r="L374" t="s">
        <v>18</v>
      </c>
    </row>
    <row r="375" spans="2:12" ht="15" hidden="1" customHeight="1" x14ac:dyDescent="0.25">
      <c r="B375" t="s">
        <v>2378</v>
      </c>
      <c r="C375" s="1">
        <v>41055.081516203703</v>
      </c>
      <c r="D375" s="4">
        <v>80000</v>
      </c>
      <c r="E375">
        <v>80000</v>
      </c>
      <c r="F375" t="s">
        <v>86</v>
      </c>
      <c r="G375">
        <f>tblSalaries[[#This Row],[clean Salary (in local currency)]]*VLOOKUP(tblSalaries[[#This Row],[Currency]],tblXrate[],2,FALSE)</f>
        <v>78668.921842426149</v>
      </c>
      <c r="H375" t="s">
        <v>459</v>
      </c>
      <c r="I375" t="s">
        <v>20</v>
      </c>
      <c r="J375" t="s">
        <v>88</v>
      </c>
      <c r="K375" t="str">
        <f>VLOOKUP(tblSalaries[[#This Row],[Where do you work]],tblCountries[[Actual]:[Mapping]],2,FALSE)</f>
        <v>Canada</v>
      </c>
      <c r="L375" t="s">
        <v>9</v>
      </c>
    </row>
    <row r="376" spans="2:12" ht="15" hidden="1" customHeight="1" x14ac:dyDescent="0.25">
      <c r="B376" t="s">
        <v>2379</v>
      </c>
      <c r="C376" s="1">
        <v>41055.081712962965</v>
      </c>
      <c r="D376" s="4">
        <v>1500</v>
      </c>
      <c r="E376">
        <v>18000</v>
      </c>
      <c r="F376" t="s">
        <v>22</v>
      </c>
      <c r="G376">
        <f>tblSalaries[[#This Row],[clean Salary (in local currency)]]*VLOOKUP(tblSalaries[[#This Row],[Currency]],tblXrate[],2,FALSE)</f>
        <v>22867.189901848938</v>
      </c>
      <c r="H376" t="s">
        <v>460</v>
      </c>
      <c r="I376" t="s">
        <v>52</v>
      </c>
      <c r="J376" t="s">
        <v>30</v>
      </c>
      <c r="K376" t="str">
        <f>VLOOKUP(tblSalaries[[#This Row],[Where do you work]],tblCountries[[Actual]:[Mapping]],2,FALSE)</f>
        <v>Portugal</v>
      </c>
      <c r="L376" t="s">
        <v>18</v>
      </c>
    </row>
    <row r="377" spans="2:12" ht="15" hidden="1" customHeight="1" x14ac:dyDescent="0.25">
      <c r="B377" t="s">
        <v>2380</v>
      </c>
      <c r="C377" s="1">
        <v>41055.08216435185</v>
      </c>
      <c r="D377" s="4" t="s">
        <v>330</v>
      </c>
      <c r="E377">
        <v>60000</v>
      </c>
      <c r="F377" t="s">
        <v>69</v>
      </c>
      <c r="G377">
        <f>tblSalaries[[#This Row],[clean Salary (in local currency)]]*VLOOKUP(tblSalaries[[#This Row],[Currency]],tblXrate[],2,FALSE)</f>
        <v>94570.696324037053</v>
      </c>
      <c r="H377" t="s">
        <v>461</v>
      </c>
      <c r="I377" t="s">
        <v>4001</v>
      </c>
      <c r="J377" t="s">
        <v>71</v>
      </c>
      <c r="K377" t="str">
        <f>VLOOKUP(tblSalaries[[#This Row],[Where do you work]],tblCountries[[Actual]:[Mapping]],2,FALSE)</f>
        <v>UK</v>
      </c>
      <c r="L377" t="s">
        <v>18</v>
      </c>
    </row>
    <row r="378" spans="2:12" ht="15" hidden="1" customHeight="1" x14ac:dyDescent="0.25">
      <c r="B378" t="s">
        <v>2381</v>
      </c>
      <c r="C378" s="1">
        <v>41055.082430555558</v>
      </c>
      <c r="D378" s="4">
        <v>95000</v>
      </c>
      <c r="E378">
        <v>95000</v>
      </c>
      <c r="F378" t="s">
        <v>6</v>
      </c>
      <c r="G378">
        <f>tblSalaries[[#This Row],[clean Salary (in local currency)]]*VLOOKUP(tblSalaries[[#This Row],[Currency]],tblXrate[],2,FALSE)</f>
        <v>95000</v>
      </c>
      <c r="H378" t="s">
        <v>424</v>
      </c>
      <c r="I378" t="s">
        <v>20</v>
      </c>
      <c r="J378" t="s">
        <v>15</v>
      </c>
      <c r="K378" t="str">
        <f>VLOOKUP(tblSalaries[[#This Row],[Where do you work]],tblCountries[[Actual]:[Mapping]],2,FALSE)</f>
        <v>USA</v>
      </c>
      <c r="L378" t="s">
        <v>13</v>
      </c>
    </row>
    <row r="379" spans="2:12" ht="15" hidden="1" customHeight="1" x14ac:dyDescent="0.25">
      <c r="B379" t="s">
        <v>2382</v>
      </c>
      <c r="C379" s="1">
        <v>41055.082881944443</v>
      </c>
      <c r="D379" s="4" t="s">
        <v>462</v>
      </c>
      <c r="E379">
        <v>540000</v>
      </c>
      <c r="F379" t="s">
        <v>40</v>
      </c>
      <c r="G379">
        <f>tblSalaries[[#This Row],[clean Salary (in local currency)]]*VLOOKUP(tblSalaries[[#This Row],[Currency]],tblXrate[],2,FALSE)</f>
        <v>9616.275011218986</v>
      </c>
      <c r="H379" t="s">
        <v>463</v>
      </c>
      <c r="I379" t="s">
        <v>279</v>
      </c>
      <c r="J379" t="s">
        <v>8</v>
      </c>
      <c r="K379" t="str">
        <f>VLOOKUP(tblSalaries[[#This Row],[Where do you work]],tblCountries[[Actual]:[Mapping]],2,FALSE)</f>
        <v>India</v>
      </c>
      <c r="L379" t="s">
        <v>9</v>
      </c>
    </row>
    <row r="380" spans="2:12" ht="15" hidden="1" customHeight="1" x14ac:dyDescent="0.25">
      <c r="B380" t="s">
        <v>2383</v>
      </c>
      <c r="C380" s="1">
        <v>41055.083101851851</v>
      </c>
      <c r="D380" s="4">
        <v>48000</v>
      </c>
      <c r="E380">
        <v>48000</v>
      </c>
      <c r="F380" t="s">
        <v>6</v>
      </c>
      <c r="G380">
        <f>tblSalaries[[#This Row],[clean Salary (in local currency)]]*VLOOKUP(tblSalaries[[#This Row],[Currency]],tblXrate[],2,FALSE)</f>
        <v>48000</v>
      </c>
      <c r="H380" t="s">
        <v>464</v>
      </c>
      <c r="I380" t="s">
        <v>20</v>
      </c>
      <c r="J380" t="s">
        <v>15</v>
      </c>
      <c r="K380" t="str">
        <f>VLOOKUP(tblSalaries[[#This Row],[Where do you work]],tblCountries[[Actual]:[Mapping]],2,FALSE)</f>
        <v>USA</v>
      </c>
      <c r="L380" t="s">
        <v>25</v>
      </c>
    </row>
    <row r="381" spans="2:12" ht="15" hidden="1" customHeight="1" x14ac:dyDescent="0.25">
      <c r="B381" t="s">
        <v>2384</v>
      </c>
      <c r="C381" s="1">
        <v>41055.08315972222</v>
      </c>
      <c r="D381" s="4" t="s">
        <v>465</v>
      </c>
      <c r="E381">
        <v>46000</v>
      </c>
      <c r="F381" t="s">
        <v>6</v>
      </c>
      <c r="G381">
        <f>tblSalaries[[#This Row],[clean Salary (in local currency)]]*VLOOKUP(tblSalaries[[#This Row],[Currency]],tblXrate[],2,FALSE)</f>
        <v>46000</v>
      </c>
      <c r="H381" t="s">
        <v>466</v>
      </c>
      <c r="I381" t="s">
        <v>20</v>
      </c>
      <c r="J381" t="s">
        <v>15</v>
      </c>
      <c r="K381" t="str">
        <f>VLOOKUP(tblSalaries[[#This Row],[Where do you work]],tblCountries[[Actual]:[Mapping]],2,FALSE)</f>
        <v>USA</v>
      </c>
      <c r="L381" t="s">
        <v>9</v>
      </c>
    </row>
    <row r="382" spans="2:12" ht="15" hidden="1" customHeight="1" x14ac:dyDescent="0.25">
      <c r="B382" t="s">
        <v>2385</v>
      </c>
      <c r="C382" s="1">
        <v>41055.083194444444</v>
      </c>
      <c r="D382" s="4">
        <v>15000</v>
      </c>
      <c r="E382">
        <v>15000</v>
      </c>
      <c r="F382" t="s">
        <v>6</v>
      </c>
      <c r="G382">
        <f>tblSalaries[[#This Row],[clean Salary (in local currency)]]*VLOOKUP(tblSalaries[[#This Row],[Currency]],tblXrate[],2,FALSE)</f>
        <v>15000</v>
      </c>
      <c r="H382" t="s">
        <v>467</v>
      </c>
      <c r="I382" t="s">
        <v>3999</v>
      </c>
      <c r="J382" t="s">
        <v>27</v>
      </c>
      <c r="K382" t="str">
        <f>VLOOKUP(tblSalaries[[#This Row],[Where do you work]],tblCountries[[Actual]:[Mapping]],2,FALSE)</f>
        <v>Ukraine</v>
      </c>
      <c r="L382" t="s">
        <v>18</v>
      </c>
    </row>
    <row r="383" spans="2:12" ht="15" hidden="1" customHeight="1" x14ac:dyDescent="0.25">
      <c r="B383" t="s">
        <v>2386</v>
      </c>
      <c r="C383" s="1">
        <v>41055.083379629628</v>
      </c>
      <c r="D383" s="4" t="s">
        <v>468</v>
      </c>
      <c r="E383">
        <v>620000</v>
      </c>
      <c r="F383" t="s">
        <v>40</v>
      </c>
      <c r="G383">
        <f>tblSalaries[[#This Row],[clean Salary (in local currency)]]*VLOOKUP(tblSalaries[[#This Row],[Currency]],tblXrate[],2,FALSE)</f>
        <v>11040.908346214392</v>
      </c>
      <c r="H383" t="s">
        <v>469</v>
      </c>
      <c r="I383" t="s">
        <v>52</v>
      </c>
      <c r="J383" t="s">
        <v>8</v>
      </c>
      <c r="K383" t="str">
        <f>VLOOKUP(tblSalaries[[#This Row],[Where do you work]],tblCountries[[Actual]:[Mapping]],2,FALSE)</f>
        <v>India</v>
      </c>
      <c r="L383" t="s">
        <v>25</v>
      </c>
    </row>
    <row r="384" spans="2:12" ht="15" hidden="1" customHeight="1" x14ac:dyDescent="0.25">
      <c r="B384" t="s">
        <v>2387</v>
      </c>
      <c r="C384" s="1">
        <v>41055.083449074074</v>
      </c>
      <c r="D384" s="4" t="s">
        <v>470</v>
      </c>
      <c r="E384">
        <v>28000</v>
      </c>
      <c r="F384" t="s">
        <v>69</v>
      </c>
      <c r="G384">
        <f>tblSalaries[[#This Row],[clean Salary (in local currency)]]*VLOOKUP(tblSalaries[[#This Row],[Currency]],tblXrate[],2,FALSE)</f>
        <v>44132.991617883956</v>
      </c>
      <c r="H384" t="s">
        <v>471</v>
      </c>
      <c r="I384" t="s">
        <v>52</v>
      </c>
      <c r="J384" t="s">
        <v>71</v>
      </c>
      <c r="K384" t="str">
        <f>VLOOKUP(tblSalaries[[#This Row],[Where do you work]],tblCountries[[Actual]:[Mapping]],2,FALSE)</f>
        <v>UK</v>
      </c>
      <c r="L384" t="s">
        <v>18</v>
      </c>
    </row>
    <row r="385" spans="2:12" ht="15" hidden="1" customHeight="1" x14ac:dyDescent="0.25">
      <c r="B385" t="s">
        <v>2388</v>
      </c>
      <c r="C385" s="1">
        <v>41055.083495370367</v>
      </c>
      <c r="D385" s="4">
        <v>47000</v>
      </c>
      <c r="E385">
        <v>47000</v>
      </c>
      <c r="F385" t="s">
        <v>6</v>
      </c>
      <c r="G385">
        <f>tblSalaries[[#This Row],[clean Salary (in local currency)]]*VLOOKUP(tblSalaries[[#This Row],[Currency]],tblXrate[],2,FALSE)</f>
        <v>47000</v>
      </c>
      <c r="H385" t="s">
        <v>472</v>
      </c>
      <c r="I385" t="s">
        <v>52</v>
      </c>
      <c r="J385" t="s">
        <v>15</v>
      </c>
      <c r="K385" t="str">
        <f>VLOOKUP(tblSalaries[[#This Row],[Where do you work]],tblCountries[[Actual]:[Mapping]],2,FALSE)</f>
        <v>USA</v>
      </c>
      <c r="L385" t="s">
        <v>18</v>
      </c>
    </row>
    <row r="386" spans="2:12" ht="15" hidden="1" customHeight="1" x14ac:dyDescent="0.25">
      <c r="B386" t="s">
        <v>2389</v>
      </c>
      <c r="C386" s="1">
        <v>41055.083819444444</v>
      </c>
      <c r="D386" s="4">
        <v>44000</v>
      </c>
      <c r="E386">
        <v>44000</v>
      </c>
      <c r="F386" t="s">
        <v>6</v>
      </c>
      <c r="G386">
        <f>tblSalaries[[#This Row],[clean Salary (in local currency)]]*VLOOKUP(tblSalaries[[#This Row],[Currency]],tblXrate[],2,FALSE)</f>
        <v>44000</v>
      </c>
      <c r="H386" t="s">
        <v>473</v>
      </c>
      <c r="I386" t="s">
        <v>20</v>
      </c>
      <c r="J386" t="s">
        <v>15</v>
      </c>
      <c r="K386" t="str">
        <f>VLOOKUP(tblSalaries[[#This Row],[Where do you work]],tblCountries[[Actual]:[Mapping]],2,FALSE)</f>
        <v>USA</v>
      </c>
      <c r="L386" t="s">
        <v>18</v>
      </c>
    </row>
    <row r="387" spans="2:12" ht="15" hidden="1" customHeight="1" x14ac:dyDescent="0.25">
      <c r="B387" t="s">
        <v>2390</v>
      </c>
      <c r="C387" s="1">
        <v>41055.083865740744</v>
      </c>
      <c r="D387" s="4">
        <v>55000</v>
      </c>
      <c r="E387">
        <v>55000</v>
      </c>
      <c r="F387" t="s">
        <v>6</v>
      </c>
      <c r="G387">
        <f>tblSalaries[[#This Row],[clean Salary (in local currency)]]*VLOOKUP(tblSalaries[[#This Row],[Currency]],tblXrate[],2,FALSE)</f>
        <v>55000</v>
      </c>
      <c r="H387" t="s">
        <v>310</v>
      </c>
      <c r="I387" t="s">
        <v>310</v>
      </c>
      <c r="J387" t="s">
        <v>15</v>
      </c>
      <c r="K387" t="str">
        <f>VLOOKUP(tblSalaries[[#This Row],[Where do you work]],tblCountries[[Actual]:[Mapping]],2,FALSE)</f>
        <v>USA</v>
      </c>
      <c r="L387" t="s">
        <v>9</v>
      </c>
    </row>
    <row r="388" spans="2:12" ht="15" hidden="1" customHeight="1" x14ac:dyDescent="0.25">
      <c r="B388" t="s">
        <v>2391</v>
      </c>
      <c r="C388" s="1">
        <v>41055.083958333336</v>
      </c>
      <c r="D388" s="4">
        <v>12000</v>
      </c>
      <c r="E388">
        <v>12000</v>
      </c>
      <c r="F388" t="s">
        <v>6</v>
      </c>
      <c r="G388">
        <f>tblSalaries[[#This Row],[clean Salary (in local currency)]]*VLOOKUP(tblSalaries[[#This Row],[Currency]],tblXrate[],2,FALSE)</f>
        <v>12000</v>
      </c>
      <c r="H388" t="s">
        <v>474</v>
      </c>
      <c r="I388" t="s">
        <v>3999</v>
      </c>
      <c r="J388" t="s">
        <v>48</v>
      </c>
      <c r="K388" t="str">
        <f>VLOOKUP(tblSalaries[[#This Row],[Where do you work]],tblCountries[[Actual]:[Mapping]],2,FALSE)</f>
        <v>South Africa</v>
      </c>
      <c r="L388" t="s">
        <v>9</v>
      </c>
    </row>
    <row r="389" spans="2:12" ht="15" hidden="1" customHeight="1" x14ac:dyDescent="0.25">
      <c r="B389" t="s">
        <v>2392</v>
      </c>
      <c r="C389" s="1">
        <v>41055.084108796298</v>
      </c>
      <c r="D389" s="4">
        <v>50000</v>
      </c>
      <c r="E389">
        <v>50000</v>
      </c>
      <c r="F389" t="s">
        <v>6</v>
      </c>
      <c r="G389">
        <f>tblSalaries[[#This Row],[clean Salary (in local currency)]]*VLOOKUP(tblSalaries[[#This Row],[Currency]],tblXrate[],2,FALSE)</f>
        <v>50000</v>
      </c>
      <c r="H389" t="s">
        <v>475</v>
      </c>
      <c r="I389" t="s">
        <v>52</v>
      </c>
      <c r="J389" t="s">
        <v>15</v>
      </c>
      <c r="K389" t="str">
        <f>VLOOKUP(tblSalaries[[#This Row],[Where do you work]],tblCountries[[Actual]:[Mapping]],2,FALSE)</f>
        <v>USA</v>
      </c>
      <c r="L389" t="s">
        <v>18</v>
      </c>
    </row>
    <row r="390" spans="2:12" ht="15" hidden="1" customHeight="1" x14ac:dyDescent="0.25">
      <c r="B390" t="s">
        <v>2393</v>
      </c>
      <c r="C390" s="1">
        <v>41055.084386574075</v>
      </c>
      <c r="D390" s="4" t="s">
        <v>476</v>
      </c>
      <c r="E390">
        <v>750000</v>
      </c>
      <c r="F390" t="s">
        <v>40</v>
      </c>
      <c r="G390">
        <f>tblSalaries[[#This Row],[clean Salary (in local currency)]]*VLOOKUP(tblSalaries[[#This Row],[Currency]],tblXrate[],2,FALSE)</f>
        <v>13355.937515581925</v>
      </c>
      <c r="H390" t="s">
        <v>207</v>
      </c>
      <c r="I390" t="s">
        <v>20</v>
      </c>
      <c r="J390" t="s">
        <v>8</v>
      </c>
      <c r="K390" t="str">
        <f>VLOOKUP(tblSalaries[[#This Row],[Where do you work]],tblCountries[[Actual]:[Mapping]],2,FALSE)</f>
        <v>India</v>
      </c>
      <c r="L390" t="s">
        <v>25</v>
      </c>
    </row>
    <row r="391" spans="2:12" ht="15" hidden="1" customHeight="1" x14ac:dyDescent="0.25">
      <c r="B391" t="s">
        <v>2394</v>
      </c>
      <c r="C391" s="1">
        <v>41055.084745370368</v>
      </c>
      <c r="D391" s="4" t="s">
        <v>477</v>
      </c>
      <c r="E391">
        <v>99147</v>
      </c>
      <c r="F391" t="s">
        <v>6</v>
      </c>
      <c r="G391">
        <f>tblSalaries[[#This Row],[clean Salary (in local currency)]]*VLOOKUP(tblSalaries[[#This Row],[Currency]],tblXrate[],2,FALSE)</f>
        <v>99147</v>
      </c>
      <c r="H391" t="s">
        <v>478</v>
      </c>
      <c r="I391" t="s">
        <v>67</v>
      </c>
      <c r="J391" t="s">
        <v>65</v>
      </c>
      <c r="K391" t="str">
        <f>VLOOKUP(tblSalaries[[#This Row],[Where do you work]],tblCountries[[Actual]:[Mapping]],2,FALSE)</f>
        <v>Russia</v>
      </c>
      <c r="L391" t="s">
        <v>9</v>
      </c>
    </row>
    <row r="392" spans="2:12" ht="15" hidden="1" customHeight="1" x14ac:dyDescent="0.25">
      <c r="B392" t="s">
        <v>2395</v>
      </c>
      <c r="C392" s="1">
        <v>41055.085821759261</v>
      </c>
      <c r="D392" s="4">
        <v>45880</v>
      </c>
      <c r="E392">
        <v>45880</v>
      </c>
      <c r="F392" t="s">
        <v>6</v>
      </c>
      <c r="G392">
        <f>tblSalaries[[#This Row],[clean Salary (in local currency)]]*VLOOKUP(tblSalaries[[#This Row],[Currency]],tblXrate[],2,FALSE)</f>
        <v>45880</v>
      </c>
      <c r="H392" t="s">
        <v>479</v>
      </c>
      <c r="I392" t="s">
        <v>52</v>
      </c>
      <c r="J392" t="s">
        <v>15</v>
      </c>
      <c r="K392" t="str">
        <f>VLOOKUP(tblSalaries[[#This Row],[Where do you work]],tblCountries[[Actual]:[Mapping]],2,FALSE)</f>
        <v>USA</v>
      </c>
      <c r="L392" t="s">
        <v>13</v>
      </c>
    </row>
    <row r="393" spans="2:12" ht="15" hidden="1" customHeight="1" x14ac:dyDescent="0.25">
      <c r="B393" t="s">
        <v>2396</v>
      </c>
      <c r="C393" s="1">
        <v>41055.0859375</v>
      </c>
      <c r="D393" s="4">
        <v>70000</v>
      </c>
      <c r="E393">
        <v>70000</v>
      </c>
      <c r="F393" t="s">
        <v>6</v>
      </c>
      <c r="G393">
        <f>tblSalaries[[#This Row],[clean Salary (in local currency)]]*VLOOKUP(tblSalaries[[#This Row],[Currency]],tblXrate[],2,FALSE)</f>
        <v>70000</v>
      </c>
      <c r="H393" t="s">
        <v>480</v>
      </c>
      <c r="I393" t="s">
        <v>52</v>
      </c>
      <c r="J393" t="s">
        <v>15</v>
      </c>
      <c r="K393" t="str">
        <f>VLOOKUP(tblSalaries[[#This Row],[Where do you work]],tblCountries[[Actual]:[Mapping]],2,FALSE)</f>
        <v>USA</v>
      </c>
      <c r="L393" t="s">
        <v>9</v>
      </c>
    </row>
    <row r="394" spans="2:12" ht="15" hidden="1" customHeight="1" x14ac:dyDescent="0.25">
      <c r="B394" t="s">
        <v>2397</v>
      </c>
      <c r="C394" s="1">
        <v>41055.086122685185</v>
      </c>
      <c r="D394" s="4">
        <v>100000</v>
      </c>
      <c r="E394">
        <v>100000</v>
      </c>
      <c r="F394" t="s">
        <v>6</v>
      </c>
      <c r="G394">
        <f>tblSalaries[[#This Row],[clean Salary (in local currency)]]*VLOOKUP(tblSalaries[[#This Row],[Currency]],tblXrate[],2,FALSE)</f>
        <v>100000</v>
      </c>
      <c r="H394" t="s">
        <v>481</v>
      </c>
      <c r="I394" t="s">
        <v>20</v>
      </c>
      <c r="J394" t="s">
        <v>15</v>
      </c>
      <c r="K394" t="str">
        <f>VLOOKUP(tblSalaries[[#This Row],[Where do you work]],tblCountries[[Actual]:[Mapping]],2,FALSE)</f>
        <v>USA</v>
      </c>
      <c r="L394" t="s">
        <v>13</v>
      </c>
    </row>
    <row r="395" spans="2:12" ht="15" hidden="1" customHeight="1" x14ac:dyDescent="0.25">
      <c r="B395" t="s">
        <v>2398</v>
      </c>
      <c r="C395" s="1">
        <v>41055.086168981485</v>
      </c>
      <c r="D395" s="4" t="s">
        <v>482</v>
      </c>
      <c r="E395">
        <v>1440000</v>
      </c>
      <c r="F395" t="s">
        <v>483</v>
      </c>
      <c r="G395">
        <f>tblSalaries[[#This Row],[clean Salary (in local currency)]]*VLOOKUP(tblSalaries[[#This Row],[Currency]],tblXrate[],2,FALSE)</f>
        <v>17598.017290051986</v>
      </c>
      <c r="H395" t="s">
        <v>484</v>
      </c>
      <c r="I395" t="s">
        <v>20</v>
      </c>
      <c r="J395" t="s">
        <v>425</v>
      </c>
      <c r="K395" t="str">
        <f>VLOOKUP(tblSalaries[[#This Row],[Where do you work]],tblCountries[[Actual]:[Mapping]],2,FALSE)</f>
        <v>Bangladesh</v>
      </c>
      <c r="L395" t="s">
        <v>18</v>
      </c>
    </row>
    <row r="396" spans="2:12" ht="15" hidden="1" customHeight="1" x14ac:dyDescent="0.25">
      <c r="B396" t="s">
        <v>2399</v>
      </c>
      <c r="C396" s="1">
        <v>41055.086875000001</v>
      </c>
      <c r="D396" s="4">
        <v>85000</v>
      </c>
      <c r="E396">
        <v>85000</v>
      </c>
      <c r="F396" t="s">
        <v>6</v>
      </c>
      <c r="G396">
        <f>tblSalaries[[#This Row],[clean Salary (in local currency)]]*VLOOKUP(tblSalaries[[#This Row],[Currency]],tblXrate[],2,FALSE)</f>
        <v>85000</v>
      </c>
      <c r="H396" t="s">
        <v>485</v>
      </c>
      <c r="I396" t="s">
        <v>279</v>
      </c>
      <c r="J396" t="s">
        <v>15</v>
      </c>
      <c r="K396" t="str">
        <f>VLOOKUP(tblSalaries[[#This Row],[Where do you work]],tblCountries[[Actual]:[Mapping]],2,FALSE)</f>
        <v>USA</v>
      </c>
      <c r="L396" t="s">
        <v>18</v>
      </c>
    </row>
    <row r="397" spans="2:12" ht="15" hidden="1" customHeight="1" x14ac:dyDescent="0.25">
      <c r="B397" t="s">
        <v>2400</v>
      </c>
      <c r="C397" s="1">
        <v>41055.087372685186</v>
      </c>
      <c r="D397" s="4">
        <v>47000</v>
      </c>
      <c r="E397">
        <v>47000</v>
      </c>
      <c r="F397" t="s">
        <v>6</v>
      </c>
      <c r="G397">
        <f>tblSalaries[[#This Row],[clean Salary (in local currency)]]*VLOOKUP(tblSalaries[[#This Row],[Currency]],tblXrate[],2,FALSE)</f>
        <v>47000</v>
      </c>
      <c r="H397" t="s">
        <v>486</v>
      </c>
      <c r="I397" t="s">
        <v>52</v>
      </c>
      <c r="J397" t="s">
        <v>15</v>
      </c>
      <c r="K397" t="str">
        <f>VLOOKUP(tblSalaries[[#This Row],[Where do you work]],tblCountries[[Actual]:[Mapping]],2,FALSE)</f>
        <v>USA</v>
      </c>
      <c r="L397" t="s">
        <v>9</v>
      </c>
    </row>
    <row r="398" spans="2:12" ht="15" hidden="1" customHeight="1" x14ac:dyDescent="0.25">
      <c r="B398" t="s">
        <v>2401</v>
      </c>
      <c r="C398" s="1">
        <v>41055.087476851855</v>
      </c>
      <c r="D398" s="4">
        <v>40000</v>
      </c>
      <c r="E398">
        <v>40000</v>
      </c>
      <c r="F398" t="s">
        <v>6</v>
      </c>
      <c r="G398">
        <f>tblSalaries[[#This Row],[clean Salary (in local currency)]]*VLOOKUP(tblSalaries[[#This Row],[Currency]],tblXrate[],2,FALSE)</f>
        <v>40000</v>
      </c>
      <c r="H398" t="s">
        <v>487</v>
      </c>
      <c r="I398" t="s">
        <v>52</v>
      </c>
      <c r="J398" t="s">
        <v>15</v>
      </c>
      <c r="K398" t="str">
        <f>VLOOKUP(tblSalaries[[#This Row],[Where do you work]],tblCountries[[Actual]:[Mapping]],2,FALSE)</f>
        <v>USA</v>
      </c>
      <c r="L398" t="s">
        <v>18</v>
      </c>
    </row>
    <row r="399" spans="2:12" ht="15" hidden="1" customHeight="1" x14ac:dyDescent="0.25">
      <c r="B399" t="s">
        <v>2402</v>
      </c>
      <c r="C399" s="1">
        <v>41055.087939814817</v>
      </c>
      <c r="D399" s="4">
        <v>30000</v>
      </c>
      <c r="E399">
        <v>30000</v>
      </c>
      <c r="F399" t="s">
        <v>6</v>
      </c>
      <c r="G399">
        <f>tblSalaries[[#This Row],[clean Salary (in local currency)]]*VLOOKUP(tblSalaries[[#This Row],[Currency]],tblXrate[],2,FALSE)</f>
        <v>30000</v>
      </c>
      <c r="H399" t="s">
        <v>452</v>
      </c>
      <c r="I399" t="s">
        <v>4001</v>
      </c>
      <c r="J399" t="s">
        <v>8</v>
      </c>
      <c r="K399" t="str">
        <f>VLOOKUP(tblSalaries[[#This Row],[Where do you work]],tblCountries[[Actual]:[Mapping]],2,FALSE)</f>
        <v>India</v>
      </c>
      <c r="L399" t="s">
        <v>18</v>
      </c>
    </row>
    <row r="400" spans="2:12" ht="15" hidden="1" customHeight="1" x14ac:dyDescent="0.25">
      <c r="B400" t="s">
        <v>2403</v>
      </c>
      <c r="C400" s="1">
        <v>41055.088148148148</v>
      </c>
      <c r="D400" s="4">
        <v>72000</v>
      </c>
      <c r="E400">
        <v>72000</v>
      </c>
      <c r="F400" t="s">
        <v>86</v>
      </c>
      <c r="G400">
        <f>tblSalaries[[#This Row],[clean Salary (in local currency)]]*VLOOKUP(tblSalaries[[#This Row],[Currency]],tblXrate[],2,FALSE)</f>
        <v>70802.029658183528</v>
      </c>
      <c r="H400" t="s">
        <v>488</v>
      </c>
      <c r="I400" t="s">
        <v>488</v>
      </c>
      <c r="J400" t="s">
        <v>88</v>
      </c>
      <c r="K400" t="str">
        <f>VLOOKUP(tblSalaries[[#This Row],[Where do you work]],tblCountries[[Actual]:[Mapping]],2,FALSE)</f>
        <v>Canada</v>
      </c>
      <c r="L400" t="s">
        <v>9</v>
      </c>
    </row>
    <row r="401" spans="2:12" ht="15" hidden="1" customHeight="1" x14ac:dyDescent="0.25">
      <c r="B401" t="s">
        <v>2404</v>
      </c>
      <c r="C401" s="1">
        <v>41055.088518518518</v>
      </c>
      <c r="D401" s="4">
        <v>34000</v>
      </c>
      <c r="E401">
        <v>34000</v>
      </c>
      <c r="F401" t="s">
        <v>6</v>
      </c>
      <c r="G401">
        <f>tblSalaries[[#This Row],[clean Salary (in local currency)]]*VLOOKUP(tblSalaries[[#This Row],[Currency]],tblXrate[],2,FALSE)</f>
        <v>34000</v>
      </c>
      <c r="H401" t="s">
        <v>489</v>
      </c>
      <c r="I401" t="s">
        <v>20</v>
      </c>
      <c r="J401" t="s">
        <v>15</v>
      </c>
      <c r="K401" t="str">
        <f>VLOOKUP(tblSalaries[[#This Row],[Where do you work]],tblCountries[[Actual]:[Mapping]],2,FALSE)</f>
        <v>USA</v>
      </c>
      <c r="L401" t="s">
        <v>9</v>
      </c>
    </row>
    <row r="402" spans="2:12" ht="15" hidden="1" customHeight="1" x14ac:dyDescent="0.25">
      <c r="B402" t="s">
        <v>2405</v>
      </c>
      <c r="C402" s="1">
        <v>41055.088761574072</v>
      </c>
      <c r="D402" s="4">
        <v>52000</v>
      </c>
      <c r="E402">
        <v>52000</v>
      </c>
      <c r="F402" t="s">
        <v>6</v>
      </c>
      <c r="G402">
        <f>tblSalaries[[#This Row],[clean Salary (in local currency)]]*VLOOKUP(tblSalaries[[#This Row],[Currency]],tblXrate[],2,FALSE)</f>
        <v>52000</v>
      </c>
      <c r="H402" t="s">
        <v>153</v>
      </c>
      <c r="I402" t="s">
        <v>20</v>
      </c>
      <c r="J402" t="s">
        <v>15</v>
      </c>
      <c r="K402" t="str">
        <f>VLOOKUP(tblSalaries[[#This Row],[Where do you work]],tblCountries[[Actual]:[Mapping]],2,FALSE)</f>
        <v>USA</v>
      </c>
      <c r="L402" t="s">
        <v>9</v>
      </c>
    </row>
    <row r="403" spans="2:12" ht="15" hidden="1" customHeight="1" x14ac:dyDescent="0.25">
      <c r="B403" t="s">
        <v>2406</v>
      </c>
      <c r="C403" s="1">
        <v>41055.089004629626</v>
      </c>
      <c r="D403" s="4">
        <v>300000</v>
      </c>
      <c r="E403">
        <v>300000</v>
      </c>
      <c r="F403" t="s">
        <v>40</v>
      </c>
      <c r="G403">
        <f>tblSalaries[[#This Row],[clean Salary (in local currency)]]*VLOOKUP(tblSalaries[[#This Row],[Currency]],tblXrate[],2,FALSE)</f>
        <v>5342.3750062327708</v>
      </c>
      <c r="H403" t="s">
        <v>490</v>
      </c>
      <c r="I403" t="s">
        <v>279</v>
      </c>
      <c r="J403" t="s">
        <v>8</v>
      </c>
      <c r="K403" t="str">
        <f>VLOOKUP(tblSalaries[[#This Row],[Where do you work]],tblCountries[[Actual]:[Mapping]],2,FALSE)</f>
        <v>India</v>
      </c>
      <c r="L403" t="s">
        <v>25</v>
      </c>
    </row>
    <row r="404" spans="2:12" ht="15" hidden="1" customHeight="1" x14ac:dyDescent="0.25">
      <c r="B404" t="s">
        <v>2407</v>
      </c>
      <c r="C404" s="1">
        <v>41055.090243055558</v>
      </c>
      <c r="D404" s="4">
        <v>400000</v>
      </c>
      <c r="E404">
        <v>400000</v>
      </c>
      <c r="F404" t="s">
        <v>40</v>
      </c>
      <c r="G404">
        <f>tblSalaries[[#This Row],[clean Salary (in local currency)]]*VLOOKUP(tblSalaries[[#This Row],[Currency]],tblXrate[],2,FALSE)</f>
        <v>7123.1666749770275</v>
      </c>
      <c r="H404" t="s">
        <v>20</v>
      </c>
      <c r="I404" t="s">
        <v>20</v>
      </c>
      <c r="J404" t="s">
        <v>8</v>
      </c>
      <c r="K404" t="str">
        <f>VLOOKUP(tblSalaries[[#This Row],[Where do you work]],tblCountries[[Actual]:[Mapping]],2,FALSE)</f>
        <v>India</v>
      </c>
      <c r="L404" t="s">
        <v>9</v>
      </c>
    </row>
    <row r="405" spans="2:12" ht="15" hidden="1" customHeight="1" x14ac:dyDescent="0.25">
      <c r="B405" t="s">
        <v>2408</v>
      </c>
      <c r="C405" s="1">
        <v>41055.090682870374</v>
      </c>
      <c r="D405" s="4">
        <v>63586.95</v>
      </c>
      <c r="E405">
        <v>63586</v>
      </c>
      <c r="F405" t="s">
        <v>6</v>
      </c>
      <c r="G405">
        <f>tblSalaries[[#This Row],[clean Salary (in local currency)]]*VLOOKUP(tblSalaries[[#This Row],[Currency]],tblXrate[],2,FALSE)</f>
        <v>63586</v>
      </c>
      <c r="H405" t="s">
        <v>491</v>
      </c>
      <c r="I405" t="s">
        <v>52</v>
      </c>
      <c r="J405" t="s">
        <v>492</v>
      </c>
      <c r="K405" t="str">
        <f>VLOOKUP(tblSalaries[[#This Row],[Where do you work]],tblCountries[[Actual]:[Mapping]],2,FALSE)</f>
        <v>UAE</v>
      </c>
      <c r="L405" t="s">
        <v>18</v>
      </c>
    </row>
    <row r="406" spans="2:12" ht="15" hidden="1" customHeight="1" x14ac:dyDescent="0.25">
      <c r="B406" t="s">
        <v>2409</v>
      </c>
      <c r="C406" s="1">
        <v>41055.091435185182</v>
      </c>
      <c r="D406" s="4" t="s">
        <v>68</v>
      </c>
      <c r="E406">
        <v>35000</v>
      </c>
      <c r="F406" t="s">
        <v>69</v>
      </c>
      <c r="G406">
        <f>tblSalaries[[#This Row],[clean Salary (in local currency)]]*VLOOKUP(tblSalaries[[#This Row],[Currency]],tblXrate[],2,FALSE)</f>
        <v>55166.239522354947</v>
      </c>
      <c r="H406" t="s">
        <v>493</v>
      </c>
      <c r="I406" t="s">
        <v>310</v>
      </c>
      <c r="J406" t="s">
        <v>71</v>
      </c>
      <c r="K406" t="str">
        <f>VLOOKUP(tblSalaries[[#This Row],[Where do you work]],tblCountries[[Actual]:[Mapping]],2,FALSE)</f>
        <v>UK</v>
      </c>
      <c r="L406" t="s">
        <v>9</v>
      </c>
    </row>
    <row r="407" spans="2:12" ht="15" hidden="1" customHeight="1" x14ac:dyDescent="0.25">
      <c r="B407" t="s">
        <v>2410</v>
      </c>
      <c r="C407" s="1">
        <v>41055.09233796296</v>
      </c>
      <c r="D407" s="4">
        <v>60000</v>
      </c>
      <c r="E407">
        <v>60000</v>
      </c>
      <c r="F407" t="s">
        <v>6</v>
      </c>
      <c r="G407">
        <f>tblSalaries[[#This Row],[clean Salary (in local currency)]]*VLOOKUP(tblSalaries[[#This Row],[Currency]],tblXrate[],2,FALSE)</f>
        <v>60000</v>
      </c>
      <c r="H407" t="s">
        <v>494</v>
      </c>
      <c r="I407" t="s">
        <v>20</v>
      </c>
      <c r="J407" t="s">
        <v>15</v>
      </c>
      <c r="K407" t="str">
        <f>VLOOKUP(tblSalaries[[#This Row],[Where do you work]],tblCountries[[Actual]:[Mapping]],2,FALSE)</f>
        <v>USA</v>
      </c>
      <c r="L407" t="s">
        <v>9</v>
      </c>
    </row>
    <row r="408" spans="2:12" ht="15" hidden="1" customHeight="1" x14ac:dyDescent="0.25">
      <c r="B408" t="s">
        <v>2411</v>
      </c>
      <c r="C408" s="1">
        <v>41055.09302083333</v>
      </c>
      <c r="D408" s="4">
        <v>19200</v>
      </c>
      <c r="E408">
        <v>19200</v>
      </c>
      <c r="F408" t="s">
        <v>6</v>
      </c>
      <c r="G408">
        <f>tblSalaries[[#This Row],[clean Salary (in local currency)]]*VLOOKUP(tblSalaries[[#This Row],[Currency]],tblXrate[],2,FALSE)</f>
        <v>19200</v>
      </c>
      <c r="H408" t="s">
        <v>495</v>
      </c>
      <c r="I408" t="s">
        <v>52</v>
      </c>
      <c r="J408" t="s">
        <v>73</v>
      </c>
      <c r="K408" t="str">
        <f>VLOOKUP(tblSalaries[[#This Row],[Where do you work]],tblCountries[[Actual]:[Mapping]],2,FALSE)</f>
        <v>Romania</v>
      </c>
      <c r="L408" t="s">
        <v>13</v>
      </c>
    </row>
    <row r="409" spans="2:12" ht="15" hidden="1" customHeight="1" x14ac:dyDescent="0.25">
      <c r="B409" t="s">
        <v>2412</v>
      </c>
      <c r="C409" s="1">
        <v>41055.093113425923</v>
      </c>
      <c r="D409" s="4" t="s">
        <v>496</v>
      </c>
      <c r="E409">
        <v>14000000</v>
      </c>
      <c r="F409" t="s">
        <v>497</v>
      </c>
      <c r="G409">
        <f>tblSalaries[[#This Row],[clean Salary (in local currency)]]*VLOOKUP(tblSalaries[[#This Row],[Currency]],tblXrate[],2,FALSE)</f>
        <v>28109.627547434993</v>
      </c>
      <c r="H409" t="s">
        <v>498</v>
      </c>
      <c r="I409" t="s">
        <v>20</v>
      </c>
      <c r="J409" t="s">
        <v>499</v>
      </c>
      <c r="K409" t="str">
        <f>VLOOKUP(tblSalaries[[#This Row],[Where do you work]],tblCountries[[Actual]:[Mapping]],2,FALSE)</f>
        <v>Costa Rica</v>
      </c>
      <c r="L409" t="s">
        <v>13</v>
      </c>
    </row>
    <row r="410" spans="2:12" ht="15" hidden="1" customHeight="1" x14ac:dyDescent="0.25">
      <c r="B410" t="s">
        <v>2413</v>
      </c>
      <c r="C410" s="1">
        <v>41055.093391203707</v>
      </c>
      <c r="D410" s="4">
        <v>56000</v>
      </c>
      <c r="E410">
        <v>56000</v>
      </c>
      <c r="F410" t="s">
        <v>6</v>
      </c>
      <c r="G410">
        <f>tblSalaries[[#This Row],[clean Salary (in local currency)]]*VLOOKUP(tblSalaries[[#This Row],[Currency]],tblXrate[],2,FALSE)</f>
        <v>56000</v>
      </c>
      <c r="H410" t="s">
        <v>500</v>
      </c>
      <c r="I410" t="s">
        <v>20</v>
      </c>
      <c r="J410" t="s">
        <v>15</v>
      </c>
      <c r="K410" t="str">
        <f>VLOOKUP(tblSalaries[[#This Row],[Where do you work]],tblCountries[[Actual]:[Mapping]],2,FALSE)</f>
        <v>USA</v>
      </c>
      <c r="L410" t="s">
        <v>9</v>
      </c>
    </row>
    <row r="411" spans="2:12" ht="15" hidden="1" customHeight="1" x14ac:dyDescent="0.25">
      <c r="B411" t="s">
        <v>2414</v>
      </c>
      <c r="C411" s="1">
        <v>41055.093611111108</v>
      </c>
      <c r="D411" s="4">
        <v>52000</v>
      </c>
      <c r="E411">
        <v>52000</v>
      </c>
      <c r="F411" t="s">
        <v>6</v>
      </c>
      <c r="G411">
        <f>tblSalaries[[#This Row],[clean Salary (in local currency)]]*VLOOKUP(tblSalaries[[#This Row],[Currency]],tblXrate[],2,FALSE)</f>
        <v>52000</v>
      </c>
      <c r="H411" t="s">
        <v>501</v>
      </c>
      <c r="I411" t="s">
        <v>310</v>
      </c>
      <c r="J411" t="s">
        <v>15</v>
      </c>
      <c r="K411" t="str">
        <f>VLOOKUP(tblSalaries[[#This Row],[Where do you work]],tblCountries[[Actual]:[Mapping]],2,FALSE)</f>
        <v>USA</v>
      </c>
      <c r="L411" t="s">
        <v>9</v>
      </c>
    </row>
    <row r="412" spans="2:12" ht="15" hidden="1" customHeight="1" x14ac:dyDescent="0.25">
      <c r="B412" t="s">
        <v>2415</v>
      </c>
      <c r="C412" s="1">
        <v>41055.093969907408</v>
      </c>
      <c r="D412" s="4">
        <v>51613</v>
      </c>
      <c r="E412">
        <v>51613</v>
      </c>
      <c r="F412" t="s">
        <v>6</v>
      </c>
      <c r="G412">
        <f>tblSalaries[[#This Row],[clean Salary (in local currency)]]*VLOOKUP(tblSalaries[[#This Row],[Currency]],tblXrate[],2,FALSE)</f>
        <v>51613</v>
      </c>
      <c r="H412" t="s">
        <v>502</v>
      </c>
      <c r="I412" t="s">
        <v>20</v>
      </c>
      <c r="J412" t="s">
        <v>15</v>
      </c>
      <c r="K412" t="str">
        <f>VLOOKUP(tblSalaries[[#This Row],[Where do you work]],tblCountries[[Actual]:[Mapping]],2,FALSE)</f>
        <v>USA</v>
      </c>
      <c r="L412" t="s">
        <v>13</v>
      </c>
    </row>
    <row r="413" spans="2:12" ht="15" hidden="1" customHeight="1" x14ac:dyDescent="0.25">
      <c r="B413" t="s">
        <v>2416</v>
      </c>
      <c r="C413" s="1">
        <v>41055.095150462963</v>
      </c>
      <c r="D413" s="4">
        <v>35000</v>
      </c>
      <c r="E413">
        <v>35000</v>
      </c>
      <c r="F413" t="s">
        <v>6</v>
      </c>
      <c r="G413">
        <f>tblSalaries[[#This Row],[clean Salary (in local currency)]]*VLOOKUP(tblSalaries[[#This Row],[Currency]],tblXrate[],2,FALSE)</f>
        <v>35000</v>
      </c>
      <c r="H413" t="s">
        <v>503</v>
      </c>
      <c r="I413" t="s">
        <v>20</v>
      </c>
      <c r="J413" t="s">
        <v>65</v>
      </c>
      <c r="K413" t="str">
        <f>VLOOKUP(tblSalaries[[#This Row],[Where do you work]],tblCountries[[Actual]:[Mapping]],2,FALSE)</f>
        <v>Russia</v>
      </c>
      <c r="L413" t="s">
        <v>9</v>
      </c>
    </row>
    <row r="414" spans="2:12" ht="15" hidden="1" customHeight="1" x14ac:dyDescent="0.25">
      <c r="B414" t="s">
        <v>2417</v>
      </c>
      <c r="C414" s="1">
        <v>41055.095347222225</v>
      </c>
      <c r="D414" s="4">
        <v>56000</v>
      </c>
      <c r="E414">
        <v>56000</v>
      </c>
      <c r="F414" t="s">
        <v>6</v>
      </c>
      <c r="G414">
        <f>tblSalaries[[#This Row],[clean Salary (in local currency)]]*VLOOKUP(tblSalaries[[#This Row],[Currency]],tblXrate[],2,FALSE)</f>
        <v>56000</v>
      </c>
      <c r="H414" t="s">
        <v>504</v>
      </c>
      <c r="I414" t="s">
        <v>52</v>
      </c>
      <c r="J414" t="s">
        <v>15</v>
      </c>
      <c r="K414" t="str">
        <f>VLOOKUP(tblSalaries[[#This Row],[Where do you work]],tblCountries[[Actual]:[Mapping]],2,FALSE)</f>
        <v>USA</v>
      </c>
      <c r="L414" t="s">
        <v>13</v>
      </c>
    </row>
    <row r="415" spans="2:12" ht="15" hidden="1" customHeight="1" x14ac:dyDescent="0.25">
      <c r="B415" t="s">
        <v>2418</v>
      </c>
      <c r="C415" s="1">
        <v>41055.095578703702</v>
      </c>
      <c r="D415" s="4" t="s">
        <v>505</v>
      </c>
      <c r="E415">
        <v>115000</v>
      </c>
      <c r="F415" t="s">
        <v>6</v>
      </c>
      <c r="G415">
        <f>tblSalaries[[#This Row],[clean Salary (in local currency)]]*VLOOKUP(tblSalaries[[#This Row],[Currency]],tblXrate[],2,FALSE)</f>
        <v>115000</v>
      </c>
      <c r="H415" t="s">
        <v>356</v>
      </c>
      <c r="I415" t="s">
        <v>356</v>
      </c>
      <c r="J415" t="s">
        <v>15</v>
      </c>
      <c r="K415" t="str">
        <f>VLOOKUP(tblSalaries[[#This Row],[Where do you work]],tblCountries[[Actual]:[Mapping]],2,FALSE)</f>
        <v>USA</v>
      </c>
      <c r="L415" t="s">
        <v>18</v>
      </c>
    </row>
    <row r="416" spans="2:12" ht="15" hidden="1" customHeight="1" x14ac:dyDescent="0.25">
      <c r="B416" t="s">
        <v>2419</v>
      </c>
      <c r="C416" s="1">
        <v>41055.095868055556</v>
      </c>
      <c r="D416" s="4" t="s">
        <v>506</v>
      </c>
      <c r="E416">
        <v>66000</v>
      </c>
      <c r="F416" t="s">
        <v>69</v>
      </c>
      <c r="G416">
        <f>tblSalaries[[#This Row],[clean Salary (in local currency)]]*VLOOKUP(tblSalaries[[#This Row],[Currency]],tblXrate[],2,FALSE)</f>
        <v>104027.76595644075</v>
      </c>
      <c r="H416" t="s">
        <v>507</v>
      </c>
      <c r="I416" t="s">
        <v>52</v>
      </c>
      <c r="J416" t="s">
        <v>71</v>
      </c>
      <c r="K416" t="str">
        <f>VLOOKUP(tblSalaries[[#This Row],[Where do you work]],tblCountries[[Actual]:[Mapping]],2,FALSE)</f>
        <v>UK</v>
      </c>
      <c r="L416" t="s">
        <v>25</v>
      </c>
    </row>
    <row r="417" spans="2:12" ht="15" hidden="1" customHeight="1" x14ac:dyDescent="0.25">
      <c r="B417" t="s">
        <v>2420</v>
      </c>
      <c r="C417" s="1">
        <v>41055.096666666665</v>
      </c>
      <c r="D417" s="4" t="s">
        <v>508</v>
      </c>
      <c r="E417">
        <v>200000</v>
      </c>
      <c r="F417" t="s">
        <v>40</v>
      </c>
      <c r="G417">
        <f>tblSalaries[[#This Row],[clean Salary (in local currency)]]*VLOOKUP(tblSalaries[[#This Row],[Currency]],tblXrate[],2,FALSE)</f>
        <v>3561.5833374885137</v>
      </c>
      <c r="H417" t="s">
        <v>356</v>
      </c>
      <c r="I417" t="s">
        <v>356</v>
      </c>
      <c r="J417" t="s">
        <v>8</v>
      </c>
      <c r="K417" t="str">
        <f>VLOOKUP(tblSalaries[[#This Row],[Where do you work]],tblCountries[[Actual]:[Mapping]],2,FALSE)</f>
        <v>India</v>
      </c>
      <c r="L417" t="s">
        <v>25</v>
      </c>
    </row>
    <row r="418" spans="2:12" ht="15" hidden="1" customHeight="1" x14ac:dyDescent="0.25">
      <c r="B418" t="s">
        <v>2421</v>
      </c>
      <c r="C418" s="1">
        <v>41055.097083333334</v>
      </c>
      <c r="D418" s="4">
        <v>72000</v>
      </c>
      <c r="E418">
        <v>72000</v>
      </c>
      <c r="F418" t="s">
        <v>6</v>
      </c>
      <c r="G418">
        <f>tblSalaries[[#This Row],[clean Salary (in local currency)]]*VLOOKUP(tblSalaries[[#This Row],[Currency]],tblXrate[],2,FALSE)</f>
        <v>72000</v>
      </c>
      <c r="H418" t="s">
        <v>509</v>
      </c>
      <c r="I418" t="s">
        <v>4001</v>
      </c>
      <c r="J418" t="s">
        <v>15</v>
      </c>
      <c r="K418" t="str">
        <f>VLOOKUP(tblSalaries[[#This Row],[Where do you work]],tblCountries[[Actual]:[Mapping]],2,FALSE)</f>
        <v>USA</v>
      </c>
      <c r="L418" t="s">
        <v>9</v>
      </c>
    </row>
    <row r="419" spans="2:12" ht="15" hidden="1" customHeight="1" x14ac:dyDescent="0.25">
      <c r="B419" t="s">
        <v>2422</v>
      </c>
      <c r="C419" s="1">
        <v>41055.097129629627</v>
      </c>
      <c r="D419" s="4">
        <v>90000</v>
      </c>
      <c r="E419">
        <v>90000</v>
      </c>
      <c r="F419" t="s">
        <v>6</v>
      </c>
      <c r="G419">
        <f>tblSalaries[[#This Row],[clean Salary (in local currency)]]*VLOOKUP(tblSalaries[[#This Row],[Currency]],tblXrate[],2,FALSE)</f>
        <v>90000</v>
      </c>
      <c r="H419" t="s">
        <v>14</v>
      </c>
      <c r="I419" t="s">
        <v>20</v>
      </c>
      <c r="J419" t="s">
        <v>15</v>
      </c>
      <c r="K419" t="str">
        <f>VLOOKUP(tblSalaries[[#This Row],[Where do you work]],tblCountries[[Actual]:[Mapping]],2,FALSE)</f>
        <v>USA</v>
      </c>
      <c r="L419" t="s">
        <v>13</v>
      </c>
    </row>
    <row r="420" spans="2:12" ht="15" hidden="1" customHeight="1" x14ac:dyDescent="0.25">
      <c r="B420" t="s">
        <v>2423</v>
      </c>
      <c r="C420" s="1">
        <v>41055.097395833334</v>
      </c>
      <c r="D420" s="4" t="s">
        <v>510</v>
      </c>
      <c r="E420">
        <v>8500</v>
      </c>
      <c r="F420" t="s">
        <v>6</v>
      </c>
      <c r="G420">
        <f>tblSalaries[[#This Row],[clean Salary (in local currency)]]*VLOOKUP(tblSalaries[[#This Row],[Currency]],tblXrate[],2,FALSE)</f>
        <v>8500</v>
      </c>
      <c r="H420" t="s">
        <v>177</v>
      </c>
      <c r="I420" t="s">
        <v>310</v>
      </c>
      <c r="J420" t="s">
        <v>73</v>
      </c>
      <c r="K420" t="str">
        <f>VLOOKUP(tblSalaries[[#This Row],[Where do you work]],tblCountries[[Actual]:[Mapping]],2,FALSE)</f>
        <v>Romania</v>
      </c>
      <c r="L420" t="s">
        <v>18</v>
      </c>
    </row>
    <row r="421" spans="2:12" ht="15" hidden="1" customHeight="1" x14ac:dyDescent="0.25">
      <c r="B421" t="s">
        <v>2424</v>
      </c>
      <c r="C421" s="1">
        <v>41055.09747685185</v>
      </c>
      <c r="D421" s="4">
        <v>12000</v>
      </c>
      <c r="E421">
        <v>12000</v>
      </c>
      <c r="F421" t="s">
        <v>6</v>
      </c>
      <c r="G421">
        <f>tblSalaries[[#This Row],[clean Salary (in local currency)]]*VLOOKUP(tblSalaries[[#This Row],[Currency]],tblXrate[],2,FALSE)</f>
        <v>12000</v>
      </c>
      <c r="H421" t="s">
        <v>511</v>
      </c>
      <c r="I421" t="s">
        <v>20</v>
      </c>
      <c r="J421" t="s">
        <v>512</v>
      </c>
      <c r="K421" t="str">
        <f>VLOOKUP(tblSalaries[[#This Row],[Where do you work]],tblCountries[[Actual]:[Mapping]],2,FALSE)</f>
        <v>iran</v>
      </c>
      <c r="L421" t="s">
        <v>18</v>
      </c>
    </row>
    <row r="422" spans="2:12" ht="15" hidden="1" customHeight="1" x14ac:dyDescent="0.25">
      <c r="B422" t="s">
        <v>2425</v>
      </c>
      <c r="C422" s="1">
        <v>41055.098807870374</v>
      </c>
      <c r="D422" s="4" t="s">
        <v>513</v>
      </c>
      <c r="E422">
        <v>250000</v>
      </c>
      <c r="F422" t="s">
        <v>6</v>
      </c>
      <c r="G422">
        <f>tblSalaries[[#This Row],[clean Salary (in local currency)]]*VLOOKUP(tblSalaries[[#This Row],[Currency]],tblXrate[],2,FALSE)</f>
        <v>250000</v>
      </c>
      <c r="H422" t="s">
        <v>83</v>
      </c>
      <c r="I422" t="s">
        <v>356</v>
      </c>
      <c r="J422" t="s">
        <v>15</v>
      </c>
      <c r="K422" t="str">
        <f>VLOOKUP(tblSalaries[[#This Row],[Where do you work]],tblCountries[[Actual]:[Mapping]],2,FALSE)</f>
        <v>USA</v>
      </c>
      <c r="L422" t="s">
        <v>13</v>
      </c>
    </row>
    <row r="423" spans="2:12" ht="15" hidden="1" customHeight="1" x14ac:dyDescent="0.25">
      <c r="B423" t="s">
        <v>2426</v>
      </c>
      <c r="C423" s="1">
        <v>41055.100277777776</v>
      </c>
      <c r="D423" s="4">
        <v>5900</v>
      </c>
      <c r="E423">
        <v>70800</v>
      </c>
      <c r="F423" t="s">
        <v>22</v>
      </c>
      <c r="G423">
        <f>tblSalaries[[#This Row],[clean Salary (in local currency)]]*VLOOKUP(tblSalaries[[#This Row],[Currency]],tblXrate[],2,FALSE)</f>
        <v>89944.280280605832</v>
      </c>
      <c r="H423" t="s">
        <v>514</v>
      </c>
      <c r="I423" t="s">
        <v>20</v>
      </c>
      <c r="J423" t="s">
        <v>515</v>
      </c>
      <c r="K423" t="str">
        <f>VLOOKUP(tblSalaries[[#This Row],[Where do you work]],tblCountries[[Actual]:[Mapping]],2,FALSE)</f>
        <v>Finland</v>
      </c>
      <c r="L423" t="s">
        <v>13</v>
      </c>
    </row>
    <row r="424" spans="2:12" ht="15" hidden="1" customHeight="1" x14ac:dyDescent="0.25">
      <c r="B424" t="s">
        <v>2427</v>
      </c>
      <c r="C424" s="1">
        <v>41055.100810185184</v>
      </c>
      <c r="D424" s="4" t="s">
        <v>516</v>
      </c>
      <c r="E424">
        <v>240000</v>
      </c>
      <c r="F424" t="s">
        <v>40</v>
      </c>
      <c r="G424">
        <f>tblSalaries[[#This Row],[clean Salary (in local currency)]]*VLOOKUP(tblSalaries[[#This Row],[Currency]],tblXrate[],2,FALSE)</f>
        <v>4273.9000049862161</v>
      </c>
      <c r="H424" t="s">
        <v>517</v>
      </c>
      <c r="I424" t="s">
        <v>52</v>
      </c>
      <c r="J424" t="s">
        <v>8</v>
      </c>
      <c r="K424" t="str">
        <f>VLOOKUP(tblSalaries[[#This Row],[Where do you work]],tblCountries[[Actual]:[Mapping]],2,FALSE)</f>
        <v>India</v>
      </c>
      <c r="L424" t="s">
        <v>13</v>
      </c>
    </row>
    <row r="425" spans="2:12" ht="15" hidden="1" customHeight="1" x14ac:dyDescent="0.25">
      <c r="B425" t="s">
        <v>2428</v>
      </c>
      <c r="C425" s="1">
        <v>41055.102662037039</v>
      </c>
      <c r="D425" s="4" t="s">
        <v>518</v>
      </c>
      <c r="E425">
        <v>30000</v>
      </c>
      <c r="F425" t="s">
        <v>6</v>
      </c>
      <c r="G425">
        <f>tblSalaries[[#This Row],[clean Salary (in local currency)]]*VLOOKUP(tblSalaries[[#This Row],[Currency]],tblXrate[],2,FALSE)</f>
        <v>30000</v>
      </c>
      <c r="H425" t="s">
        <v>519</v>
      </c>
      <c r="I425" t="s">
        <v>52</v>
      </c>
      <c r="J425" t="s">
        <v>15</v>
      </c>
      <c r="K425" t="str">
        <f>VLOOKUP(tblSalaries[[#This Row],[Where do you work]],tblCountries[[Actual]:[Mapping]],2,FALSE)</f>
        <v>USA</v>
      </c>
      <c r="L425" t="s">
        <v>18</v>
      </c>
    </row>
    <row r="426" spans="2:12" ht="15" hidden="1" customHeight="1" x14ac:dyDescent="0.25">
      <c r="B426" t="s">
        <v>2429</v>
      </c>
      <c r="C426" s="1">
        <v>41055.103900462964</v>
      </c>
      <c r="D426" s="4" t="s">
        <v>520</v>
      </c>
      <c r="E426">
        <v>30000</v>
      </c>
      <c r="F426" t="s">
        <v>6</v>
      </c>
      <c r="G426">
        <f>tblSalaries[[#This Row],[clean Salary (in local currency)]]*VLOOKUP(tblSalaries[[#This Row],[Currency]],tblXrate[],2,FALSE)</f>
        <v>30000</v>
      </c>
      <c r="H426" t="s">
        <v>521</v>
      </c>
      <c r="I426" t="s">
        <v>3999</v>
      </c>
      <c r="J426" t="s">
        <v>73</v>
      </c>
      <c r="K426" t="str">
        <f>VLOOKUP(tblSalaries[[#This Row],[Where do you work]],tblCountries[[Actual]:[Mapping]],2,FALSE)</f>
        <v>Romania</v>
      </c>
      <c r="L426" t="s">
        <v>25</v>
      </c>
    </row>
    <row r="427" spans="2:12" ht="15" hidden="1" customHeight="1" x14ac:dyDescent="0.25">
      <c r="B427" t="s">
        <v>2430</v>
      </c>
      <c r="C427" s="1">
        <v>41055.105138888888</v>
      </c>
      <c r="D427" s="4">
        <v>24</v>
      </c>
      <c r="E427">
        <v>24000</v>
      </c>
      <c r="F427" t="s">
        <v>6</v>
      </c>
      <c r="G427">
        <f>tblSalaries[[#This Row],[clean Salary (in local currency)]]*VLOOKUP(tblSalaries[[#This Row],[Currency]],tblXrate[],2,FALSE)</f>
        <v>24000</v>
      </c>
      <c r="H427" t="s">
        <v>522</v>
      </c>
      <c r="I427" t="s">
        <v>279</v>
      </c>
      <c r="J427" t="s">
        <v>15</v>
      </c>
      <c r="K427" t="str">
        <f>VLOOKUP(tblSalaries[[#This Row],[Where do you work]],tblCountries[[Actual]:[Mapping]],2,FALSE)</f>
        <v>USA</v>
      </c>
      <c r="L427" t="s">
        <v>25</v>
      </c>
    </row>
    <row r="428" spans="2:12" ht="15" hidden="1" customHeight="1" x14ac:dyDescent="0.25">
      <c r="B428" t="s">
        <v>2431</v>
      </c>
      <c r="C428" s="1">
        <v>41055.106249999997</v>
      </c>
      <c r="D428" s="4">
        <v>60000</v>
      </c>
      <c r="E428">
        <v>60000</v>
      </c>
      <c r="F428" t="s">
        <v>6</v>
      </c>
      <c r="G428">
        <f>tblSalaries[[#This Row],[clean Salary (in local currency)]]*VLOOKUP(tblSalaries[[#This Row],[Currency]],tblXrate[],2,FALSE)</f>
        <v>60000</v>
      </c>
      <c r="H428" t="s">
        <v>523</v>
      </c>
      <c r="I428" t="s">
        <v>52</v>
      </c>
      <c r="J428" t="s">
        <v>15</v>
      </c>
      <c r="K428" t="str">
        <f>VLOOKUP(tblSalaries[[#This Row],[Where do you work]],tblCountries[[Actual]:[Mapping]],2,FALSE)</f>
        <v>USA</v>
      </c>
      <c r="L428" t="s">
        <v>9</v>
      </c>
    </row>
    <row r="429" spans="2:12" ht="15" hidden="1" customHeight="1" x14ac:dyDescent="0.25">
      <c r="B429" t="s">
        <v>2432</v>
      </c>
      <c r="C429" s="1">
        <v>41055.106319444443</v>
      </c>
      <c r="D429" s="4">
        <v>76600</v>
      </c>
      <c r="E429">
        <v>76600</v>
      </c>
      <c r="F429" t="s">
        <v>6</v>
      </c>
      <c r="G429">
        <f>tblSalaries[[#This Row],[clean Salary (in local currency)]]*VLOOKUP(tblSalaries[[#This Row],[Currency]],tblXrate[],2,FALSE)</f>
        <v>76600</v>
      </c>
      <c r="H429" t="s">
        <v>20</v>
      </c>
      <c r="I429" t="s">
        <v>20</v>
      </c>
      <c r="J429" t="s">
        <v>15</v>
      </c>
      <c r="K429" t="str">
        <f>VLOOKUP(tblSalaries[[#This Row],[Where do you work]],tblCountries[[Actual]:[Mapping]],2,FALSE)</f>
        <v>USA</v>
      </c>
      <c r="L429" t="s">
        <v>18</v>
      </c>
    </row>
    <row r="430" spans="2:12" ht="15" hidden="1" customHeight="1" x14ac:dyDescent="0.25">
      <c r="B430" t="s">
        <v>2433</v>
      </c>
      <c r="C430" s="1">
        <v>41055.106365740743</v>
      </c>
      <c r="D430" s="4" t="s">
        <v>524</v>
      </c>
      <c r="E430">
        <v>65000</v>
      </c>
      <c r="F430" t="s">
        <v>69</v>
      </c>
      <c r="G430">
        <f>tblSalaries[[#This Row],[clean Salary (in local currency)]]*VLOOKUP(tblSalaries[[#This Row],[Currency]],tblXrate[],2,FALSE)</f>
        <v>102451.58768437347</v>
      </c>
      <c r="H430" t="s">
        <v>181</v>
      </c>
      <c r="I430" t="s">
        <v>488</v>
      </c>
      <c r="J430" t="s">
        <v>71</v>
      </c>
      <c r="K430" t="str">
        <f>VLOOKUP(tblSalaries[[#This Row],[Where do you work]],tblCountries[[Actual]:[Mapping]],2,FALSE)</f>
        <v>UK</v>
      </c>
      <c r="L430" t="s">
        <v>18</v>
      </c>
    </row>
    <row r="431" spans="2:12" ht="15" hidden="1" customHeight="1" x14ac:dyDescent="0.25">
      <c r="B431" t="s">
        <v>2434</v>
      </c>
      <c r="C431" s="1">
        <v>41055.106944444444</v>
      </c>
      <c r="D431" s="4" t="s">
        <v>525</v>
      </c>
      <c r="E431">
        <v>6629</v>
      </c>
      <c r="F431" t="s">
        <v>6</v>
      </c>
      <c r="G431">
        <f>tblSalaries[[#This Row],[clean Salary (in local currency)]]*VLOOKUP(tblSalaries[[#This Row],[Currency]],tblXrate[],2,FALSE)</f>
        <v>6629</v>
      </c>
      <c r="H431" t="s">
        <v>279</v>
      </c>
      <c r="I431" t="s">
        <v>279</v>
      </c>
      <c r="J431" t="s">
        <v>526</v>
      </c>
      <c r="K431" t="str">
        <f>VLOOKUP(tblSalaries[[#This Row],[Where do you work]],tblCountries[[Actual]:[Mapping]],2,FALSE)</f>
        <v>Dominican Republic</v>
      </c>
      <c r="L431" t="s">
        <v>13</v>
      </c>
    </row>
    <row r="432" spans="2:12" ht="15" hidden="1" customHeight="1" x14ac:dyDescent="0.25">
      <c r="B432" t="s">
        <v>2435</v>
      </c>
      <c r="C432" s="1">
        <v>41055.107372685183</v>
      </c>
      <c r="D432" s="4">
        <v>90000</v>
      </c>
      <c r="E432">
        <v>90000</v>
      </c>
      <c r="F432" t="s">
        <v>6</v>
      </c>
      <c r="G432">
        <f>tblSalaries[[#This Row],[clean Salary (in local currency)]]*VLOOKUP(tblSalaries[[#This Row],[Currency]],tblXrate[],2,FALSE)</f>
        <v>90000</v>
      </c>
      <c r="H432" t="s">
        <v>527</v>
      </c>
      <c r="I432" t="s">
        <v>20</v>
      </c>
      <c r="J432" t="s">
        <v>15</v>
      </c>
      <c r="K432" t="str">
        <f>VLOOKUP(tblSalaries[[#This Row],[Where do you work]],tblCountries[[Actual]:[Mapping]],2,FALSE)</f>
        <v>USA</v>
      </c>
      <c r="L432" t="s">
        <v>25</v>
      </c>
    </row>
    <row r="433" spans="2:12" ht="15" hidden="1" customHeight="1" x14ac:dyDescent="0.25">
      <c r="B433" t="s">
        <v>2436</v>
      </c>
      <c r="C433" s="1">
        <v>41055.107754629629</v>
      </c>
      <c r="D433" s="4">
        <v>8500</v>
      </c>
      <c r="E433">
        <v>8500</v>
      </c>
      <c r="F433" t="s">
        <v>6</v>
      </c>
      <c r="G433">
        <f>tblSalaries[[#This Row],[clean Salary (in local currency)]]*VLOOKUP(tblSalaries[[#This Row],[Currency]],tblXrate[],2,FALSE)</f>
        <v>8500</v>
      </c>
      <c r="H433" t="s">
        <v>528</v>
      </c>
      <c r="I433" t="s">
        <v>20</v>
      </c>
      <c r="J433" t="s">
        <v>184</v>
      </c>
      <c r="K433" t="str">
        <f>VLOOKUP(tblSalaries[[#This Row],[Where do you work]],tblCountries[[Actual]:[Mapping]],2,FALSE)</f>
        <v>Colombia</v>
      </c>
      <c r="L433" t="s">
        <v>25</v>
      </c>
    </row>
    <row r="434" spans="2:12" ht="15" hidden="1" customHeight="1" x14ac:dyDescent="0.25">
      <c r="B434" t="s">
        <v>2437</v>
      </c>
      <c r="C434" s="1">
        <v>41055.107766203706</v>
      </c>
      <c r="D434" s="4">
        <v>75000</v>
      </c>
      <c r="E434">
        <v>75000</v>
      </c>
      <c r="F434" t="s">
        <v>6</v>
      </c>
      <c r="G434">
        <f>tblSalaries[[#This Row],[clean Salary (in local currency)]]*VLOOKUP(tblSalaries[[#This Row],[Currency]],tblXrate[],2,FALSE)</f>
        <v>75000</v>
      </c>
      <c r="H434" t="s">
        <v>529</v>
      </c>
      <c r="I434" t="s">
        <v>20</v>
      </c>
      <c r="J434" t="s">
        <v>15</v>
      </c>
      <c r="K434" t="str">
        <f>VLOOKUP(tblSalaries[[#This Row],[Where do you work]],tblCountries[[Actual]:[Mapping]],2,FALSE)</f>
        <v>USA</v>
      </c>
      <c r="L434" t="s">
        <v>9</v>
      </c>
    </row>
    <row r="435" spans="2:12" ht="15" hidden="1" customHeight="1" x14ac:dyDescent="0.25">
      <c r="B435" t="s">
        <v>2438</v>
      </c>
      <c r="C435" s="1">
        <v>41055.109606481485</v>
      </c>
      <c r="D435" s="4">
        <v>72000</v>
      </c>
      <c r="E435">
        <v>72000</v>
      </c>
      <c r="F435" t="s">
        <v>6</v>
      </c>
      <c r="G435">
        <f>tblSalaries[[#This Row],[clean Salary (in local currency)]]*VLOOKUP(tblSalaries[[#This Row],[Currency]],tblXrate[],2,FALSE)</f>
        <v>72000</v>
      </c>
      <c r="H435" t="s">
        <v>530</v>
      </c>
      <c r="I435" t="s">
        <v>20</v>
      </c>
      <c r="J435" t="s">
        <v>15</v>
      </c>
      <c r="K435" t="str">
        <f>VLOOKUP(tblSalaries[[#This Row],[Where do you work]],tblCountries[[Actual]:[Mapping]],2,FALSE)</f>
        <v>USA</v>
      </c>
      <c r="L435" t="s">
        <v>18</v>
      </c>
    </row>
    <row r="436" spans="2:12" ht="15" hidden="1" customHeight="1" x14ac:dyDescent="0.25">
      <c r="B436" t="s">
        <v>2439</v>
      </c>
      <c r="C436" s="1">
        <v>41055.110115740739</v>
      </c>
      <c r="D436" s="4">
        <v>65000</v>
      </c>
      <c r="E436">
        <v>65000</v>
      </c>
      <c r="F436" t="s">
        <v>6</v>
      </c>
      <c r="G436">
        <f>tblSalaries[[#This Row],[clean Salary (in local currency)]]*VLOOKUP(tblSalaries[[#This Row],[Currency]],tblXrate[],2,FALSE)</f>
        <v>65000</v>
      </c>
      <c r="H436" t="s">
        <v>531</v>
      </c>
      <c r="I436" t="s">
        <v>20</v>
      </c>
      <c r="J436" t="s">
        <v>15</v>
      </c>
      <c r="K436" t="str">
        <f>VLOOKUP(tblSalaries[[#This Row],[Where do you work]],tblCountries[[Actual]:[Mapping]],2,FALSE)</f>
        <v>USA</v>
      </c>
      <c r="L436" t="s">
        <v>9</v>
      </c>
    </row>
    <row r="437" spans="2:12" ht="15" hidden="1" customHeight="1" x14ac:dyDescent="0.25">
      <c r="B437" t="s">
        <v>2440</v>
      </c>
      <c r="C437" s="1">
        <v>41055.111064814817</v>
      </c>
      <c r="D437" s="4">
        <v>120000</v>
      </c>
      <c r="E437">
        <v>120000</v>
      </c>
      <c r="F437" t="s">
        <v>6</v>
      </c>
      <c r="G437">
        <f>tblSalaries[[#This Row],[clean Salary (in local currency)]]*VLOOKUP(tblSalaries[[#This Row],[Currency]],tblXrate[],2,FALSE)</f>
        <v>120000</v>
      </c>
      <c r="H437" t="s">
        <v>139</v>
      </c>
      <c r="I437" t="s">
        <v>4001</v>
      </c>
      <c r="J437" t="s">
        <v>15</v>
      </c>
      <c r="K437" t="str">
        <f>VLOOKUP(tblSalaries[[#This Row],[Where do you work]],tblCountries[[Actual]:[Mapping]],2,FALSE)</f>
        <v>USA</v>
      </c>
      <c r="L437" t="s">
        <v>25</v>
      </c>
    </row>
    <row r="438" spans="2:12" ht="15" hidden="1" customHeight="1" x14ac:dyDescent="0.25">
      <c r="B438" t="s">
        <v>2441</v>
      </c>
      <c r="C438" s="1">
        <v>41055.111562500002</v>
      </c>
      <c r="D438" s="4" t="s">
        <v>532</v>
      </c>
      <c r="E438">
        <v>4000000</v>
      </c>
      <c r="F438" t="s">
        <v>40</v>
      </c>
      <c r="G438">
        <f>tblSalaries[[#This Row],[clean Salary (in local currency)]]*VLOOKUP(tblSalaries[[#This Row],[Currency]],tblXrate[],2,FALSE)</f>
        <v>71231.666749770273</v>
      </c>
      <c r="H438" t="s">
        <v>533</v>
      </c>
      <c r="I438" t="s">
        <v>310</v>
      </c>
      <c r="J438" t="s">
        <v>8</v>
      </c>
      <c r="K438" t="str">
        <f>VLOOKUP(tblSalaries[[#This Row],[Where do you work]],tblCountries[[Actual]:[Mapping]],2,FALSE)</f>
        <v>India</v>
      </c>
      <c r="L438" t="s">
        <v>13</v>
      </c>
    </row>
    <row r="439" spans="2:12" ht="15" hidden="1" customHeight="1" x14ac:dyDescent="0.25">
      <c r="B439" t="s">
        <v>2442</v>
      </c>
      <c r="C439" s="1">
        <v>41055.11273148148</v>
      </c>
      <c r="D439" s="4" t="s">
        <v>534</v>
      </c>
      <c r="E439">
        <v>300000</v>
      </c>
      <c r="F439" t="s">
        <v>40</v>
      </c>
      <c r="G439">
        <f>tblSalaries[[#This Row],[clean Salary (in local currency)]]*VLOOKUP(tblSalaries[[#This Row],[Currency]],tblXrate[],2,FALSE)</f>
        <v>5342.3750062327708</v>
      </c>
      <c r="H439" t="s">
        <v>535</v>
      </c>
      <c r="I439" t="s">
        <v>52</v>
      </c>
      <c r="J439" t="s">
        <v>8</v>
      </c>
      <c r="K439" t="str">
        <f>VLOOKUP(tblSalaries[[#This Row],[Where do you work]],tblCountries[[Actual]:[Mapping]],2,FALSE)</f>
        <v>India</v>
      </c>
      <c r="L439" t="s">
        <v>9</v>
      </c>
    </row>
    <row r="440" spans="2:12" ht="15" hidden="1" customHeight="1" x14ac:dyDescent="0.25">
      <c r="B440" t="s">
        <v>2443</v>
      </c>
      <c r="C440" s="1">
        <v>41055.113437499997</v>
      </c>
      <c r="D440" s="4">
        <v>1100000</v>
      </c>
      <c r="E440">
        <v>1100000</v>
      </c>
      <c r="F440" t="s">
        <v>40</v>
      </c>
      <c r="G440">
        <f>tblSalaries[[#This Row],[clean Salary (in local currency)]]*VLOOKUP(tblSalaries[[#This Row],[Currency]],tblXrate[],2,FALSE)</f>
        <v>19588.708356186824</v>
      </c>
      <c r="H440" t="s">
        <v>536</v>
      </c>
      <c r="I440" t="s">
        <v>52</v>
      </c>
      <c r="J440" t="s">
        <v>8</v>
      </c>
      <c r="K440" t="str">
        <f>VLOOKUP(tblSalaries[[#This Row],[Where do you work]],tblCountries[[Actual]:[Mapping]],2,FALSE)</f>
        <v>India</v>
      </c>
      <c r="L440" t="s">
        <v>9</v>
      </c>
    </row>
    <row r="441" spans="2:12" ht="15" hidden="1" customHeight="1" x14ac:dyDescent="0.25">
      <c r="B441" t="s">
        <v>2444</v>
      </c>
      <c r="C441" s="1">
        <v>41055.115486111114</v>
      </c>
      <c r="D441" s="4">
        <v>80000</v>
      </c>
      <c r="E441">
        <v>80000</v>
      </c>
      <c r="F441" t="s">
        <v>6</v>
      </c>
      <c r="G441">
        <f>tblSalaries[[#This Row],[clean Salary (in local currency)]]*VLOOKUP(tblSalaries[[#This Row],[Currency]],tblXrate[],2,FALSE)</f>
        <v>80000</v>
      </c>
      <c r="H441" t="s">
        <v>537</v>
      </c>
      <c r="I441" t="s">
        <v>20</v>
      </c>
      <c r="J441" t="s">
        <v>15</v>
      </c>
      <c r="K441" t="str">
        <f>VLOOKUP(tblSalaries[[#This Row],[Where do you work]],tblCountries[[Actual]:[Mapping]],2,FALSE)</f>
        <v>USA</v>
      </c>
      <c r="L441" t="s">
        <v>9</v>
      </c>
    </row>
    <row r="442" spans="2:12" ht="15" hidden="1" customHeight="1" x14ac:dyDescent="0.25">
      <c r="B442" t="s">
        <v>2445</v>
      </c>
      <c r="C442" s="1">
        <v>41055.115925925929</v>
      </c>
      <c r="D442" s="4" t="s">
        <v>538</v>
      </c>
      <c r="E442">
        <v>3000000</v>
      </c>
      <c r="F442" t="s">
        <v>40</v>
      </c>
      <c r="G442">
        <f>tblSalaries[[#This Row],[clean Salary (in local currency)]]*VLOOKUP(tblSalaries[[#This Row],[Currency]],tblXrate[],2,FALSE)</f>
        <v>53423.750062327701</v>
      </c>
      <c r="H442" t="s">
        <v>539</v>
      </c>
      <c r="I442" t="s">
        <v>52</v>
      </c>
      <c r="J442" t="s">
        <v>8</v>
      </c>
      <c r="K442" t="str">
        <f>VLOOKUP(tblSalaries[[#This Row],[Where do you work]],tblCountries[[Actual]:[Mapping]],2,FALSE)</f>
        <v>India</v>
      </c>
      <c r="L442" t="s">
        <v>9</v>
      </c>
    </row>
    <row r="443" spans="2:12" ht="15" hidden="1" customHeight="1" x14ac:dyDescent="0.25">
      <c r="B443" t="s">
        <v>2446</v>
      </c>
      <c r="C443" s="1">
        <v>41055.117037037038</v>
      </c>
      <c r="D443" s="4">
        <v>110000</v>
      </c>
      <c r="E443">
        <v>110000</v>
      </c>
      <c r="F443" t="s">
        <v>86</v>
      </c>
      <c r="G443">
        <f>tblSalaries[[#This Row],[clean Salary (in local currency)]]*VLOOKUP(tblSalaries[[#This Row],[Currency]],tblXrate[],2,FALSE)</f>
        <v>108169.76753333595</v>
      </c>
      <c r="H443" t="s">
        <v>540</v>
      </c>
      <c r="I443" t="s">
        <v>488</v>
      </c>
      <c r="J443" t="s">
        <v>541</v>
      </c>
      <c r="K443" t="str">
        <f>VLOOKUP(tblSalaries[[#This Row],[Where do you work]],tblCountries[[Actual]:[Mapping]],2,FALSE)</f>
        <v>Canada</v>
      </c>
      <c r="L443" t="s">
        <v>18</v>
      </c>
    </row>
    <row r="444" spans="2:12" ht="15" hidden="1" customHeight="1" x14ac:dyDescent="0.25">
      <c r="B444" t="s">
        <v>2447</v>
      </c>
      <c r="C444" s="1">
        <v>41055.117638888885</v>
      </c>
      <c r="D444" s="4">
        <v>51000</v>
      </c>
      <c r="E444">
        <v>51000</v>
      </c>
      <c r="F444" t="s">
        <v>6</v>
      </c>
      <c r="G444">
        <f>tblSalaries[[#This Row],[clean Salary (in local currency)]]*VLOOKUP(tblSalaries[[#This Row],[Currency]],tblXrate[],2,FALSE)</f>
        <v>51000</v>
      </c>
      <c r="H444" t="s">
        <v>542</v>
      </c>
      <c r="I444" t="s">
        <v>52</v>
      </c>
      <c r="J444" t="s">
        <v>15</v>
      </c>
      <c r="K444" t="str">
        <f>VLOOKUP(tblSalaries[[#This Row],[Where do you work]],tblCountries[[Actual]:[Mapping]],2,FALSE)</f>
        <v>USA</v>
      </c>
      <c r="L444" t="s">
        <v>18</v>
      </c>
    </row>
    <row r="445" spans="2:12" ht="15" hidden="1" customHeight="1" x14ac:dyDescent="0.25">
      <c r="B445" t="s">
        <v>2448</v>
      </c>
      <c r="C445" s="1">
        <v>41055.11824074074</v>
      </c>
      <c r="D445" s="4" t="s">
        <v>543</v>
      </c>
      <c r="E445">
        <v>5000</v>
      </c>
      <c r="F445" t="s">
        <v>6</v>
      </c>
      <c r="G445">
        <f>tblSalaries[[#This Row],[clean Salary (in local currency)]]*VLOOKUP(tblSalaries[[#This Row],[Currency]],tblXrate[],2,FALSE)</f>
        <v>5000</v>
      </c>
      <c r="H445" t="s">
        <v>544</v>
      </c>
      <c r="I445" t="s">
        <v>3999</v>
      </c>
      <c r="J445" t="s">
        <v>8</v>
      </c>
      <c r="K445" t="str">
        <f>VLOOKUP(tblSalaries[[#This Row],[Where do you work]],tblCountries[[Actual]:[Mapping]],2,FALSE)</f>
        <v>India</v>
      </c>
      <c r="L445" t="s">
        <v>9</v>
      </c>
    </row>
    <row r="446" spans="2:12" ht="15" hidden="1" customHeight="1" x14ac:dyDescent="0.25">
      <c r="B446" t="s">
        <v>2449</v>
      </c>
      <c r="C446" s="1">
        <v>41055.120474537034</v>
      </c>
      <c r="D446" s="4">
        <v>74000</v>
      </c>
      <c r="E446">
        <v>74000</v>
      </c>
      <c r="F446" t="s">
        <v>6</v>
      </c>
      <c r="G446">
        <f>tblSalaries[[#This Row],[clean Salary (in local currency)]]*VLOOKUP(tblSalaries[[#This Row],[Currency]],tblXrate[],2,FALSE)</f>
        <v>74000</v>
      </c>
      <c r="H446" t="s">
        <v>279</v>
      </c>
      <c r="I446" t="s">
        <v>279</v>
      </c>
      <c r="J446" t="s">
        <v>15</v>
      </c>
      <c r="K446" t="str">
        <f>VLOOKUP(tblSalaries[[#This Row],[Where do you work]],tblCountries[[Actual]:[Mapping]],2,FALSE)</f>
        <v>USA</v>
      </c>
      <c r="L446" t="s">
        <v>9</v>
      </c>
    </row>
    <row r="447" spans="2:12" ht="15" hidden="1" customHeight="1" x14ac:dyDescent="0.25">
      <c r="B447" t="s">
        <v>2450</v>
      </c>
      <c r="C447" s="1">
        <v>41055.120694444442</v>
      </c>
      <c r="D447" s="4" t="s">
        <v>330</v>
      </c>
      <c r="E447">
        <v>60000</v>
      </c>
      <c r="F447" t="s">
        <v>69</v>
      </c>
      <c r="G447">
        <f>tblSalaries[[#This Row],[clean Salary (in local currency)]]*VLOOKUP(tblSalaries[[#This Row],[Currency]],tblXrate[],2,FALSE)</f>
        <v>94570.696324037053</v>
      </c>
      <c r="H447" t="s">
        <v>325</v>
      </c>
      <c r="I447" t="s">
        <v>356</v>
      </c>
      <c r="J447" t="s">
        <v>71</v>
      </c>
      <c r="K447" t="str">
        <f>VLOOKUP(tblSalaries[[#This Row],[Where do you work]],tblCountries[[Actual]:[Mapping]],2,FALSE)</f>
        <v>UK</v>
      </c>
      <c r="L447" t="s">
        <v>9</v>
      </c>
    </row>
    <row r="448" spans="2:12" ht="15" hidden="1" customHeight="1" x14ac:dyDescent="0.25">
      <c r="B448" t="s">
        <v>2451</v>
      </c>
      <c r="C448" s="1">
        <v>41055.121840277781</v>
      </c>
      <c r="D448" s="4">
        <v>50000</v>
      </c>
      <c r="E448">
        <v>50000</v>
      </c>
      <c r="F448" t="s">
        <v>6</v>
      </c>
      <c r="G448">
        <f>tblSalaries[[#This Row],[clean Salary (in local currency)]]*VLOOKUP(tblSalaries[[#This Row],[Currency]],tblXrate[],2,FALSE)</f>
        <v>50000</v>
      </c>
      <c r="H448" t="s">
        <v>545</v>
      </c>
      <c r="I448" t="s">
        <v>20</v>
      </c>
      <c r="J448" t="s">
        <v>15</v>
      </c>
      <c r="K448" t="str">
        <f>VLOOKUP(tblSalaries[[#This Row],[Where do you work]],tblCountries[[Actual]:[Mapping]],2,FALSE)</f>
        <v>USA</v>
      </c>
      <c r="L448" t="s">
        <v>9</v>
      </c>
    </row>
    <row r="449" spans="2:12" ht="15" hidden="1" customHeight="1" x14ac:dyDescent="0.25">
      <c r="B449" t="s">
        <v>2452</v>
      </c>
      <c r="C449" s="1">
        <v>41055.121863425928</v>
      </c>
      <c r="D449" s="4" t="s">
        <v>546</v>
      </c>
      <c r="E449">
        <v>500000</v>
      </c>
      <c r="F449" t="s">
        <v>40</v>
      </c>
      <c r="G449">
        <f>tblSalaries[[#This Row],[clean Salary (in local currency)]]*VLOOKUP(tblSalaries[[#This Row],[Currency]],tblXrate[],2,FALSE)</f>
        <v>8903.9583437212841</v>
      </c>
      <c r="H449" t="s">
        <v>207</v>
      </c>
      <c r="I449" t="s">
        <v>20</v>
      </c>
      <c r="J449" t="s">
        <v>8</v>
      </c>
      <c r="K449" t="str">
        <f>VLOOKUP(tblSalaries[[#This Row],[Where do you work]],tblCountries[[Actual]:[Mapping]],2,FALSE)</f>
        <v>India</v>
      </c>
      <c r="L449" t="s">
        <v>9</v>
      </c>
    </row>
    <row r="450" spans="2:12" ht="15" hidden="1" customHeight="1" x14ac:dyDescent="0.25">
      <c r="B450" t="s">
        <v>2453</v>
      </c>
      <c r="C450" s="1">
        <v>41055.123287037037</v>
      </c>
      <c r="D450" s="4">
        <v>78000</v>
      </c>
      <c r="E450">
        <v>78000</v>
      </c>
      <c r="F450" t="s">
        <v>6</v>
      </c>
      <c r="G450">
        <f>tblSalaries[[#This Row],[clean Salary (in local currency)]]*VLOOKUP(tblSalaries[[#This Row],[Currency]],tblXrate[],2,FALSE)</f>
        <v>78000</v>
      </c>
      <c r="H450" t="s">
        <v>547</v>
      </c>
      <c r="I450" t="s">
        <v>52</v>
      </c>
      <c r="J450" t="s">
        <v>548</v>
      </c>
      <c r="K450" t="str">
        <f>VLOOKUP(tblSalaries[[#This Row],[Where do you work]],tblCountries[[Actual]:[Mapping]],2,FALSE)</f>
        <v>Somalia</v>
      </c>
      <c r="L450" t="s">
        <v>9</v>
      </c>
    </row>
    <row r="451" spans="2:12" ht="15" hidden="1" customHeight="1" x14ac:dyDescent="0.25">
      <c r="B451" t="s">
        <v>2454</v>
      </c>
      <c r="C451" s="1">
        <v>41055.123460648145</v>
      </c>
      <c r="D451" s="4">
        <v>900000</v>
      </c>
      <c r="E451">
        <v>900000</v>
      </c>
      <c r="F451" t="s">
        <v>40</v>
      </c>
      <c r="G451">
        <f>tblSalaries[[#This Row],[clean Salary (in local currency)]]*VLOOKUP(tblSalaries[[#This Row],[Currency]],tblXrate[],2,FALSE)</f>
        <v>16027.125018698311</v>
      </c>
      <c r="H451" t="s">
        <v>549</v>
      </c>
      <c r="I451" t="s">
        <v>52</v>
      </c>
      <c r="J451" t="s">
        <v>8</v>
      </c>
      <c r="K451" t="str">
        <f>VLOOKUP(tblSalaries[[#This Row],[Where do you work]],tblCountries[[Actual]:[Mapping]],2,FALSE)</f>
        <v>India</v>
      </c>
      <c r="L451" t="s">
        <v>25</v>
      </c>
    </row>
    <row r="452" spans="2:12" ht="15" hidden="1" customHeight="1" x14ac:dyDescent="0.25">
      <c r="B452" t="s">
        <v>2455</v>
      </c>
      <c r="C452" s="1">
        <v>41055.12605324074</v>
      </c>
      <c r="D452" s="4" t="s">
        <v>550</v>
      </c>
      <c r="E452">
        <v>7500</v>
      </c>
      <c r="F452" t="s">
        <v>6</v>
      </c>
      <c r="G452">
        <f>tblSalaries[[#This Row],[clean Salary (in local currency)]]*VLOOKUP(tblSalaries[[#This Row],[Currency]],tblXrate[],2,FALSE)</f>
        <v>7500</v>
      </c>
      <c r="H452" t="s">
        <v>551</v>
      </c>
      <c r="I452" t="s">
        <v>20</v>
      </c>
      <c r="J452" t="s">
        <v>73</v>
      </c>
      <c r="K452" t="str">
        <f>VLOOKUP(tblSalaries[[#This Row],[Where do you work]],tblCountries[[Actual]:[Mapping]],2,FALSE)</f>
        <v>Romania</v>
      </c>
      <c r="L452" t="s">
        <v>13</v>
      </c>
    </row>
    <row r="453" spans="2:12" ht="15" hidden="1" customHeight="1" x14ac:dyDescent="0.25">
      <c r="B453" t="s">
        <v>2456</v>
      </c>
      <c r="C453" s="1">
        <v>41055.126180555555</v>
      </c>
      <c r="D453" s="4">
        <v>60000</v>
      </c>
      <c r="E453">
        <v>60000</v>
      </c>
      <c r="F453" t="s">
        <v>6</v>
      </c>
      <c r="G453">
        <f>tblSalaries[[#This Row],[clean Salary (in local currency)]]*VLOOKUP(tblSalaries[[#This Row],[Currency]],tblXrate[],2,FALSE)</f>
        <v>60000</v>
      </c>
      <c r="H453" t="s">
        <v>552</v>
      </c>
      <c r="I453" t="s">
        <v>20</v>
      </c>
      <c r="J453" t="s">
        <v>15</v>
      </c>
      <c r="K453" t="str">
        <f>VLOOKUP(tblSalaries[[#This Row],[Where do you work]],tblCountries[[Actual]:[Mapping]],2,FALSE)</f>
        <v>USA</v>
      </c>
      <c r="L453" t="s">
        <v>13</v>
      </c>
    </row>
    <row r="454" spans="2:12" ht="15" hidden="1" customHeight="1" x14ac:dyDescent="0.25">
      <c r="B454" t="s">
        <v>2457</v>
      </c>
      <c r="C454" s="1">
        <v>41055.126875000002</v>
      </c>
      <c r="D454" s="4" t="s">
        <v>553</v>
      </c>
      <c r="E454">
        <v>800000</v>
      </c>
      <c r="F454" t="s">
        <v>40</v>
      </c>
      <c r="G454">
        <f>tblSalaries[[#This Row],[clean Salary (in local currency)]]*VLOOKUP(tblSalaries[[#This Row],[Currency]],tblXrate[],2,FALSE)</f>
        <v>14246.333349954055</v>
      </c>
      <c r="H454" t="s">
        <v>554</v>
      </c>
      <c r="I454" t="s">
        <v>4001</v>
      </c>
      <c r="J454" t="s">
        <v>8</v>
      </c>
      <c r="K454" t="str">
        <f>VLOOKUP(tblSalaries[[#This Row],[Where do you work]],tblCountries[[Actual]:[Mapping]],2,FALSE)</f>
        <v>India</v>
      </c>
      <c r="L454" t="s">
        <v>13</v>
      </c>
    </row>
    <row r="455" spans="2:12" ht="15" hidden="1" customHeight="1" x14ac:dyDescent="0.25">
      <c r="B455" t="s">
        <v>2458</v>
      </c>
      <c r="C455" s="1">
        <v>41055.127187500002</v>
      </c>
      <c r="D455" s="4">
        <v>80000</v>
      </c>
      <c r="E455">
        <v>80000</v>
      </c>
      <c r="F455" t="s">
        <v>6</v>
      </c>
      <c r="G455">
        <f>tblSalaries[[#This Row],[clean Salary (in local currency)]]*VLOOKUP(tblSalaries[[#This Row],[Currency]],tblXrate[],2,FALSE)</f>
        <v>80000</v>
      </c>
      <c r="H455" t="s">
        <v>555</v>
      </c>
      <c r="I455" t="s">
        <v>52</v>
      </c>
      <c r="J455" t="s">
        <v>15</v>
      </c>
      <c r="K455" t="str">
        <f>VLOOKUP(tblSalaries[[#This Row],[Where do you work]],tblCountries[[Actual]:[Mapping]],2,FALSE)</f>
        <v>USA</v>
      </c>
      <c r="L455" t="s">
        <v>25</v>
      </c>
    </row>
    <row r="456" spans="2:12" ht="15" hidden="1" customHeight="1" x14ac:dyDescent="0.25">
      <c r="B456" t="s">
        <v>2459</v>
      </c>
      <c r="C456" s="1">
        <v>41055.127418981479</v>
      </c>
      <c r="D456" s="4" t="s">
        <v>556</v>
      </c>
      <c r="E456">
        <v>38000</v>
      </c>
      <c r="F456" t="s">
        <v>69</v>
      </c>
      <c r="G456">
        <f>tblSalaries[[#This Row],[clean Salary (in local currency)]]*VLOOKUP(tblSalaries[[#This Row],[Currency]],tblXrate[],2,FALSE)</f>
        <v>59894.774338556796</v>
      </c>
      <c r="H456" t="s">
        <v>557</v>
      </c>
      <c r="I456" t="s">
        <v>310</v>
      </c>
      <c r="J456" t="s">
        <v>71</v>
      </c>
      <c r="K456" t="str">
        <f>VLOOKUP(tblSalaries[[#This Row],[Where do you work]],tblCountries[[Actual]:[Mapping]],2,FALSE)</f>
        <v>UK</v>
      </c>
      <c r="L456" t="s">
        <v>9</v>
      </c>
    </row>
    <row r="457" spans="2:12" ht="15" hidden="1" customHeight="1" x14ac:dyDescent="0.25">
      <c r="B457" t="s">
        <v>2460</v>
      </c>
      <c r="C457" s="1">
        <v>41055.127847222226</v>
      </c>
      <c r="D457" s="4" t="s">
        <v>558</v>
      </c>
      <c r="E457">
        <v>52000</v>
      </c>
      <c r="F457" t="s">
        <v>86</v>
      </c>
      <c r="G457">
        <f>tblSalaries[[#This Row],[clean Salary (in local currency)]]*VLOOKUP(tblSalaries[[#This Row],[Currency]],tblXrate[],2,FALSE)</f>
        <v>51134.799197576998</v>
      </c>
      <c r="H457" t="s">
        <v>559</v>
      </c>
      <c r="I457" t="s">
        <v>52</v>
      </c>
      <c r="J457" t="s">
        <v>88</v>
      </c>
      <c r="K457" t="str">
        <f>VLOOKUP(tblSalaries[[#This Row],[Where do you work]],tblCountries[[Actual]:[Mapping]],2,FALSE)</f>
        <v>Canada</v>
      </c>
      <c r="L457" t="s">
        <v>9</v>
      </c>
    </row>
    <row r="458" spans="2:12" ht="15" hidden="1" customHeight="1" x14ac:dyDescent="0.25">
      <c r="B458" t="s">
        <v>2461</v>
      </c>
      <c r="C458" s="1">
        <v>41055.129351851851</v>
      </c>
      <c r="D458" s="4">
        <v>125000</v>
      </c>
      <c r="E458">
        <v>125000</v>
      </c>
      <c r="F458" t="s">
        <v>6</v>
      </c>
      <c r="G458">
        <f>tblSalaries[[#This Row],[clean Salary (in local currency)]]*VLOOKUP(tblSalaries[[#This Row],[Currency]],tblXrate[],2,FALSE)</f>
        <v>125000</v>
      </c>
      <c r="H458" t="s">
        <v>560</v>
      </c>
      <c r="I458" t="s">
        <v>52</v>
      </c>
      <c r="J458" t="s">
        <v>15</v>
      </c>
      <c r="K458" t="str">
        <f>VLOOKUP(tblSalaries[[#This Row],[Where do you work]],tblCountries[[Actual]:[Mapping]],2,FALSE)</f>
        <v>USA</v>
      </c>
      <c r="L458" t="s">
        <v>18</v>
      </c>
    </row>
    <row r="459" spans="2:12" ht="15" hidden="1" customHeight="1" x14ac:dyDescent="0.25">
      <c r="B459" t="s">
        <v>2462</v>
      </c>
      <c r="C459" s="1">
        <v>41055.129594907405</v>
      </c>
      <c r="D459" s="4">
        <v>52000</v>
      </c>
      <c r="E459">
        <v>52000</v>
      </c>
      <c r="F459" t="s">
        <v>6</v>
      </c>
      <c r="G459">
        <f>tblSalaries[[#This Row],[clean Salary (in local currency)]]*VLOOKUP(tblSalaries[[#This Row],[Currency]],tblXrate[],2,FALSE)</f>
        <v>52000</v>
      </c>
      <c r="H459" t="s">
        <v>561</v>
      </c>
      <c r="I459" t="s">
        <v>20</v>
      </c>
      <c r="J459" t="s">
        <v>15</v>
      </c>
      <c r="K459" t="str">
        <f>VLOOKUP(tblSalaries[[#This Row],[Where do you work]],tblCountries[[Actual]:[Mapping]],2,FALSE)</f>
        <v>USA</v>
      </c>
      <c r="L459" t="s">
        <v>18</v>
      </c>
    </row>
    <row r="460" spans="2:12" ht="15" hidden="1" customHeight="1" x14ac:dyDescent="0.25">
      <c r="B460" t="s">
        <v>2463</v>
      </c>
      <c r="C460" s="1">
        <v>41055.130393518521</v>
      </c>
      <c r="D460" s="4">
        <v>45000</v>
      </c>
      <c r="E460">
        <v>45000</v>
      </c>
      <c r="F460" t="s">
        <v>6</v>
      </c>
      <c r="G460">
        <f>tblSalaries[[#This Row],[clean Salary (in local currency)]]*VLOOKUP(tblSalaries[[#This Row],[Currency]],tblXrate[],2,FALSE)</f>
        <v>45000</v>
      </c>
      <c r="H460" t="s">
        <v>20</v>
      </c>
      <c r="I460" t="s">
        <v>20</v>
      </c>
      <c r="J460" t="s">
        <v>15</v>
      </c>
      <c r="K460" t="str">
        <f>VLOOKUP(tblSalaries[[#This Row],[Where do you work]],tblCountries[[Actual]:[Mapping]],2,FALSE)</f>
        <v>USA</v>
      </c>
      <c r="L460" t="s">
        <v>9</v>
      </c>
    </row>
    <row r="461" spans="2:12" ht="15" hidden="1" customHeight="1" x14ac:dyDescent="0.25">
      <c r="B461" t="s">
        <v>2464</v>
      </c>
      <c r="C461" s="1">
        <v>41055.130879629629</v>
      </c>
      <c r="D461" s="4">
        <v>25000</v>
      </c>
      <c r="E461">
        <v>25000</v>
      </c>
      <c r="F461" t="s">
        <v>69</v>
      </c>
      <c r="G461">
        <f>tblSalaries[[#This Row],[clean Salary (in local currency)]]*VLOOKUP(tblSalaries[[#This Row],[Currency]],tblXrate[],2,FALSE)</f>
        <v>39404.456801682099</v>
      </c>
      <c r="H461" t="s">
        <v>20</v>
      </c>
      <c r="I461" t="s">
        <v>20</v>
      </c>
      <c r="J461" t="s">
        <v>71</v>
      </c>
      <c r="K461" t="str">
        <f>VLOOKUP(tblSalaries[[#This Row],[Where do you work]],tblCountries[[Actual]:[Mapping]],2,FALSE)</f>
        <v>UK</v>
      </c>
      <c r="L461" t="s">
        <v>9</v>
      </c>
    </row>
    <row r="462" spans="2:12" ht="15" hidden="1" customHeight="1" x14ac:dyDescent="0.25">
      <c r="B462" t="s">
        <v>2465</v>
      </c>
      <c r="C462" s="1">
        <v>41055.131747685184</v>
      </c>
      <c r="D462" s="4">
        <v>60000</v>
      </c>
      <c r="E462">
        <v>60000</v>
      </c>
      <c r="F462" t="s">
        <v>6</v>
      </c>
      <c r="G462">
        <f>tblSalaries[[#This Row],[clean Salary (in local currency)]]*VLOOKUP(tblSalaries[[#This Row],[Currency]],tblXrate[],2,FALSE)</f>
        <v>60000</v>
      </c>
      <c r="H462" t="s">
        <v>562</v>
      </c>
      <c r="I462" t="s">
        <v>52</v>
      </c>
      <c r="J462" t="s">
        <v>15</v>
      </c>
      <c r="K462" t="str">
        <f>VLOOKUP(tblSalaries[[#This Row],[Where do you work]],tblCountries[[Actual]:[Mapping]],2,FALSE)</f>
        <v>USA</v>
      </c>
      <c r="L462" t="s">
        <v>13</v>
      </c>
    </row>
    <row r="463" spans="2:12" ht="15" hidden="1" customHeight="1" x14ac:dyDescent="0.25">
      <c r="B463" t="s">
        <v>2466</v>
      </c>
      <c r="C463" s="1">
        <v>41055.13181712963</v>
      </c>
      <c r="D463" s="4" t="s">
        <v>563</v>
      </c>
      <c r="E463">
        <v>70000</v>
      </c>
      <c r="F463" t="s">
        <v>86</v>
      </c>
      <c r="G463">
        <f>tblSalaries[[#This Row],[clean Salary (in local currency)]]*VLOOKUP(tblSalaries[[#This Row],[Currency]],tblXrate[],2,FALSE)</f>
        <v>68835.306612122877</v>
      </c>
      <c r="H463" t="s">
        <v>564</v>
      </c>
      <c r="I463" t="s">
        <v>52</v>
      </c>
      <c r="J463" t="s">
        <v>88</v>
      </c>
      <c r="K463" t="str">
        <f>VLOOKUP(tblSalaries[[#This Row],[Where do you work]],tblCountries[[Actual]:[Mapping]],2,FALSE)</f>
        <v>Canada</v>
      </c>
      <c r="L463" t="s">
        <v>25</v>
      </c>
    </row>
    <row r="464" spans="2:12" ht="15" hidden="1" customHeight="1" x14ac:dyDescent="0.25">
      <c r="B464" t="s">
        <v>2467</v>
      </c>
      <c r="C464" s="1">
        <v>41055.132881944446</v>
      </c>
      <c r="D464" s="4" t="s">
        <v>565</v>
      </c>
      <c r="E464">
        <v>5250</v>
      </c>
      <c r="F464" t="s">
        <v>6</v>
      </c>
      <c r="G464">
        <f>tblSalaries[[#This Row],[clean Salary (in local currency)]]*VLOOKUP(tblSalaries[[#This Row],[Currency]],tblXrate[],2,FALSE)</f>
        <v>5250</v>
      </c>
      <c r="H464" t="s">
        <v>566</v>
      </c>
      <c r="I464" t="s">
        <v>67</v>
      </c>
      <c r="J464" t="s">
        <v>567</v>
      </c>
      <c r="K464" t="str">
        <f>VLOOKUP(tblSalaries[[#This Row],[Where do you work]],tblCountries[[Actual]:[Mapping]],2,FALSE)</f>
        <v>Republic of Georgia</v>
      </c>
      <c r="L464" t="s">
        <v>9</v>
      </c>
    </row>
    <row r="465" spans="2:12" ht="15" hidden="1" customHeight="1" x14ac:dyDescent="0.25">
      <c r="B465" t="s">
        <v>2468</v>
      </c>
      <c r="C465" s="1">
        <v>41055.133148148147</v>
      </c>
      <c r="D465" s="4">
        <v>87000</v>
      </c>
      <c r="E465">
        <v>87000</v>
      </c>
      <c r="F465" t="s">
        <v>86</v>
      </c>
      <c r="G465">
        <f>tblSalaries[[#This Row],[clean Salary (in local currency)]]*VLOOKUP(tblSalaries[[#This Row],[Currency]],tblXrate[],2,FALSE)</f>
        <v>85552.452503638444</v>
      </c>
      <c r="H465" t="s">
        <v>568</v>
      </c>
      <c r="I465" t="s">
        <v>52</v>
      </c>
      <c r="J465" t="s">
        <v>88</v>
      </c>
      <c r="K465" t="str">
        <f>VLOOKUP(tblSalaries[[#This Row],[Where do you work]],tblCountries[[Actual]:[Mapping]],2,FALSE)</f>
        <v>Canada</v>
      </c>
      <c r="L465" t="s">
        <v>9</v>
      </c>
    </row>
    <row r="466" spans="2:12" ht="15" hidden="1" customHeight="1" x14ac:dyDescent="0.25">
      <c r="B466" t="s">
        <v>2469</v>
      </c>
      <c r="C466" s="1">
        <v>41055.13417824074</v>
      </c>
      <c r="D466" s="4">
        <v>125000</v>
      </c>
      <c r="E466">
        <v>125000</v>
      </c>
      <c r="F466" t="s">
        <v>40</v>
      </c>
      <c r="G466">
        <f>tblSalaries[[#This Row],[clean Salary (in local currency)]]*VLOOKUP(tblSalaries[[#This Row],[Currency]],tblXrate[],2,FALSE)</f>
        <v>2225.989585930321</v>
      </c>
      <c r="H466" t="s">
        <v>569</v>
      </c>
      <c r="I466" t="s">
        <v>20</v>
      </c>
      <c r="J466" t="s">
        <v>8</v>
      </c>
      <c r="K466" t="str">
        <f>VLOOKUP(tblSalaries[[#This Row],[Where do you work]],tblCountries[[Actual]:[Mapping]],2,FALSE)</f>
        <v>India</v>
      </c>
      <c r="L466" t="s">
        <v>9</v>
      </c>
    </row>
    <row r="467" spans="2:12" ht="15" hidden="1" customHeight="1" x14ac:dyDescent="0.25">
      <c r="B467" t="s">
        <v>2470</v>
      </c>
      <c r="C467" s="1">
        <v>41055.135231481479</v>
      </c>
      <c r="D467" s="4">
        <v>150000</v>
      </c>
      <c r="E467">
        <v>150000</v>
      </c>
      <c r="F467" t="s">
        <v>6</v>
      </c>
      <c r="G467">
        <f>tblSalaries[[#This Row],[clean Salary (in local currency)]]*VLOOKUP(tblSalaries[[#This Row],[Currency]],tblXrate[],2,FALSE)</f>
        <v>150000</v>
      </c>
      <c r="H467" t="s">
        <v>29</v>
      </c>
      <c r="I467" t="s">
        <v>4001</v>
      </c>
      <c r="J467" t="s">
        <v>15</v>
      </c>
      <c r="K467" t="str">
        <f>VLOOKUP(tblSalaries[[#This Row],[Where do you work]],tblCountries[[Actual]:[Mapping]],2,FALSE)</f>
        <v>USA</v>
      </c>
      <c r="L467" t="s">
        <v>18</v>
      </c>
    </row>
    <row r="468" spans="2:12" ht="15" hidden="1" customHeight="1" x14ac:dyDescent="0.25">
      <c r="B468" t="s">
        <v>2471</v>
      </c>
      <c r="C468" s="1">
        <v>41055.135428240741</v>
      </c>
      <c r="D468" s="4">
        <v>50000</v>
      </c>
      <c r="E468">
        <v>50000</v>
      </c>
      <c r="F468" t="s">
        <v>6</v>
      </c>
      <c r="G468">
        <f>tblSalaries[[#This Row],[clean Salary (in local currency)]]*VLOOKUP(tblSalaries[[#This Row],[Currency]],tblXrate[],2,FALSE)</f>
        <v>50000</v>
      </c>
      <c r="H468" t="s">
        <v>570</v>
      </c>
      <c r="I468" t="s">
        <v>20</v>
      </c>
      <c r="J468" t="s">
        <v>15</v>
      </c>
      <c r="K468" t="str">
        <f>VLOOKUP(tblSalaries[[#This Row],[Where do you work]],tblCountries[[Actual]:[Mapping]],2,FALSE)</f>
        <v>USA</v>
      </c>
      <c r="L468" t="s">
        <v>9</v>
      </c>
    </row>
    <row r="469" spans="2:12" ht="15" hidden="1" customHeight="1" x14ac:dyDescent="0.25">
      <c r="B469" t="s">
        <v>2472</v>
      </c>
      <c r="C469" s="1">
        <v>41055.135462962964</v>
      </c>
      <c r="D469" s="4">
        <v>70000</v>
      </c>
      <c r="E469">
        <v>70000</v>
      </c>
      <c r="F469" t="s">
        <v>6</v>
      </c>
      <c r="G469">
        <f>tblSalaries[[#This Row],[clean Salary (in local currency)]]*VLOOKUP(tblSalaries[[#This Row],[Currency]],tblXrate[],2,FALSE)</f>
        <v>70000</v>
      </c>
      <c r="H469" t="s">
        <v>20</v>
      </c>
      <c r="I469" t="s">
        <v>20</v>
      </c>
      <c r="J469" t="s">
        <v>15</v>
      </c>
      <c r="K469" t="str">
        <f>VLOOKUP(tblSalaries[[#This Row],[Where do you work]],tblCountries[[Actual]:[Mapping]],2,FALSE)</f>
        <v>USA</v>
      </c>
      <c r="L469" t="s">
        <v>9</v>
      </c>
    </row>
    <row r="470" spans="2:12" ht="15" hidden="1" customHeight="1" x14ac:dyDescent="0.25">
      <c r="B470" t="s">
        <v>2473</v>
      </c>
      <c r="C470" s="1">
        <v>41055.135763888888</v>
      </c>
      <c r="D470" s="4" t="s">
        <v>571</v>
      </c>
      <c r="E470">
        <v>28500</v>
      </c>
      <c r="F470" t="s">
        <v>69</v>
      </c>
      <c r="G470">
        <f>tblSalaries[[#This Row],[clean Salary (in local currency)]]*VLOOKUP(tblSalaries[[#This Row],[Currency]],tblXrate[],2,FALSE)</f>
        <v>44921.080753917595</v>
      </c>
      <c r="H470" t="s">
        <v>572</v>
      </c>
      <c r="I470" t="s">
        <v>52</v>
      </c>
      <c r="J470" t="s">
        <v>71</v>
      </c>
      <c r="K470" t="str">
        <f>VLOOKUP(tblSalaries[[#This Row],[Where do you work]],tblCountries[[Actual]:[Mapping]],2,FALSE)</f>
        <v>UK</v>
      </c>
      <c r="L470" t="s">
        <v>18</v>
      </c>
    </row>
    <row r="471" spans="2:12" ht="15" hidden="1" customHeight="1" x14ac:dyDescent="0.25">
      <c r="B471" t="s">
        <v>2474</v>
      </c>
      <c r="C471" s="1">
        <v>41055.135995370372</v>
      </c>
      <c r="D471" s="4">
        <v>20000</v>
      </c>
      <c r="E471">
        <v>20000</v>
      </c>
      <c r="F471" t="s">
        <v>6</v>
      </c>
      <c r="G471">
        <f>tblSalaries[[#This Row],[clean Salary (in local currency)]]*VLOOKUP(tblSalaries[[#This Row],[Currency]],tblXrate[],2,FALSE)</f>
        <v>20000</v>
      </c>
      <c r="H471" t="s">
        <v>67</v>
      </c>
      <c r="I471" t="s">
        <v>67</v>
      </c>
      <c r="J471" t="s">
        <v>8</v>
      </c>
      <c r="K471" t="str">
        <f>VLOOKUP(tblSalaries[[#This Row],[Where do you work]],tblCountries[[Actual]:[Mapping]],2,FALSE)</f>
        <v>India</v>
      </c>
      <c r="L471" t="s">
        <v>9</v>
      </c>
    </row>
    <row r="472" spans="2:12" ht="15" hidden="1" customHeight="1" x14ac:dyDescent="0.25">
      <c r="B472" t="s">
        <v>2475</v>
      </c>
      <c r="C472" s="1">
        <v>41055.136782407404</v>
      </c>
      <c r="D472" s="4">
        <v>12000</v>
      </c>
      <c r="E472">
        <v>12000</v>
      </c>
      <c r="F472" t="s">
        <v>6</v>
      </c>
      <c r="G472">
        <f>tblSalaries[[#This Row],[clean Salary (in local currency)]]*VLOOKUP(tblSalaries[[#This Row],[Currency]],tblXrate[],2,FALSE)</f>
        <v>12000</v>
      </c>
      <c r="H472" t="s">
        <v>573</v>
      </c>
      <c r="I472" t="s">
        <v>20</v>
      </c>
      <c r="J472" t="s">
        <v>574</v>
      </c>
      <c r="K472" t="str">
        <f>VLOOKUP(tblSalaries[[#This Row],[Where do you work]],tblCountries[[Actual]:[Mapping]],2,FALSE)</f>
        <v>Estonia</v>
      </c>
      <c r="L472" t="s">
        <v>13</v>
      </c>
    </row>
    <row r="473" spans="2:12" ht="15" hidden="1" customHeight="1" x14ac:dyDescent="0.25">
      <c r="B473" t="s">
        <v>2476</v>
      </c>
      <c r="C473" s="1">
        <v>41055.137025462966</v>
      </c>
      <c r="D473" s="4">
        <v>1250000</v>
      </c>
      <c r="E473">
        <v>1250000</v>
      </c>
      <c r="F473" t="s">
        <v>86</v>
      </c>
      <c r="G473">
        <f>tblSalaries[[#This Row],[clean Salary (in local currency)]]*VLOOKUP(tblSalaries[[#This Row],[Currency]],tblXrate[],2,FALSE)</f>
        <v>1229201.9037879086</v>
      </c>
      <c r="H473" t="s">
        <v>575</v>
      </c>
      <c r="I473" t="s">
        <v>310</v>
      </c>
      <c r="J473" t="s">
        <v>88</v>
      </c>
      <c r="K473" t="str">
        <f>VLOOKUP(tblSalaries[[#This Row],[Where do you work]],tblCountries[[Actual]:[Mapping]],2,FALSE)</f>
        <v>Canada</v>
      </c>
      <c r="L473" t="s">
        <v>9</v>
      </c>
    </row>
    <row r="474" spans="2:12" ht="15" hidden="1" customHeight="1" x14ac:dyDescent="0.25">
      <c r="B474" t="s">
        <v>2477</v>
      </c>
      <c r="C474" s="1">
        <v>41055.138194444444</v>
      </c>
      <c r="D474" s="4">
        <v>30000</v>
      </c>
      <c r="E474">
        <v>30000</v>
      </c>
      <c r="F474" t="s">
        <v>6</v>
      </c>
      <c r="G474">
        <f>tblSalaries[[#This Row],[clean Salary (in local currency)]]*VLOOKUP(tblSalaries[[#This Row],[Currency]],tblXrate[],2,FALSE)</f>
        <v>30000</v>
      </c>
      <c r="H474" t="s">
        <v>576</v>
      </c>
      <c r="I474" t="s">
        <v>20</v>
      </c>
      <c r="J474" t="s">
        <v>15</v>
      </c>
      <c r="K474" t="str">
        <f>VLOOKUP(tblSalaries[[#This Row],[Where do you work]],tblCountries[[Actual]:[Mapping]],2,FALSE)</f>
        <v>USA</v>
      </c>
      <c r="L474" t="s">
        <v>186</v>
      </c>
    </row>
    <row r="475" spans="2:12" ht="15" hidden="1" customHeight="1" x14ac:dyDescent="0.25">
      <c r="B475" t="s">
        <v>2478</v>
      </c>
      <c r="C475" s="1">
        <v>41055.139884259261</v>
      </c>
      <c r="D475" s="4">
        <v>2000</v>
      </c>
      <c r="E475">
        <v>24000</v>
      </c>
      <c r="F475" t="s">
        <v>6</v>
      </c>
      <c r="G475">
        <f>tblSalaries[[#This Row],[clean Salary (in local currency)]]*VLOOKUP(tblSalaries[[#This Row],[Currency]],tblXrate[],2,FALSE)</f>
        <v>24000</v>
      </c>
      <c r="H475" t="s">
        <v>522</v>
      </c>
      <c r="I475" t="s">
        <v>279</v>
      </c>
      <c r="J475" t="s">
        <v>577</v>
      </c>
      <c r="K475" t="str">
        <f>VLOOKUP(tblSalaries[[#This Row],[Where do you work]],tblCountries[[Actual]:[Mapping]],2,FALSE)</f>
        <v>mozambique</v>
      </c>
      <c r="L475" t="s">
        <v>18</v>
      </c>
    </row>
    <row r="476" spans="2:12" ht="15" hidden="1" customHeight="1" x14ac:dyDescent="0.25">
      <c r="B476" t="s">
        <v>2479</v>
      </c>
      <c r="C476" s="1">
        <v>41055.140219907407</v>
      </c>
      <c r="D476" s="4">
        <v>92000</v>
      </c>
      <c r="E476">
        <v>92000</v>
      </c>
      <c r="F476" t="s">
        <v>6</v>
      </c>
      <c r="G476">
        <f>tblSalaries[[#This Row],[clean Salary (in local currency)]]*VLOOKUP(tblSalaries[[#This Row],[Currency]],tblXrate[],2,FALSE)</f>
        <v>92000</v>
      </c>
      <c r="H476" t="s">
        <v>578</v>
      </c>
      <c r="I476" t="s">
        <v>279</v>
      </c>
      <c r="J476" t="s">
        <v>15</v>
      </c>
      <c r="K476" t="str">
        <f>VLOOKUP(tblSalaries[[#This Row],[Where do you work]],tblCountries[[Actual]:[Mapping]],2,FALSE)</f>
        <v>USA</v>
      </c>
      <c r="L476" t="s">
        <v>25</v>
      </c>
    </row>
    <row r="477" spans="2:12" ht="15" hidden="1" customHeight="1" x14ac:dyDescent="0.25">
      <c r="B477" t="s">
        <v>2480</v>
      </c>
      <c r="C477" s="1">
        <v>41055.140659722223</v>
      </c>
      <c r="D477" s="4">
        <v>52000</v>
      </c>
      <c r="E477">
        <v>52000</v>
      </c>
      <c r="F477" t="s">
        <v>6</v>
      </c>
      <c r="G477">
        <f>tblSalaries[[#This Row],[clean Salary (in local currency)]]*VLOOKUP(tblSalaries[[#This Row],[Currency]],tblXrate[],2,FALSE)</f>
        <v>52000</v>
      </c>
      <c r="H477" t="s">
        <v>579</v>
      </c>
      <c r="I477" t="s">
        <v>20</v>
      </c>
      <c r="J477" t="s">
        <v>15</v>
      </c>
      <c r="K477" t="str">
        <f>VLOOKUP(tblSalaries[[#This Row],[Where do you work]],tblCountries[[Actual]:[Mapping]],2,FALSE)</f>
        <v>USA</v>
      </c>
      <c r="L477" t="s">
        <v>9</v>
      </c>
    </row>
    <row r="478" spans="2:12" ht="15" hidden="1" customHeight="1" x14ac:dyDescent="0.25">
      <c r="B478" t="s">
        <v>2481</v>
      </c>
      <c r="C478" s="1">
        <v>41055.141562500001</v>
      </c>
      <c r="D478" s="4" t="s">
        <v>580</v>
      </c>
      <c r="E478">
        <v>169000</v>
      </c>
      <c r="F478" t="s">
        <v>6</v>
      </c>
      <c r="G478">
        <f>tblSalaries[[#This Row],[clean Salary (in local currency)]]*VLOOKUP(tblSalaries[[#This Row],[Currency]],tblXrate[],2,FALSE)</f>
        <v>169000</v>
      </c>
      <c r="H478" t="s">
        <v>581</v>
      </c>
      <c r="I478" t="s">
        <v>4001</v>
      </c>
      <c r="J478" t="s">
        <v>15</v>
      </c>
      <c r="K478" t="str">
        <f>VLOOKUP(tblSalaries[[#This Row],[Where do you work]],tblCountries[[Actual]:[Mapping]],2,FALSE)</f>
        <v>USA</v>
      </c>
      <c r="L478" t="s">
        <v>18</v>
      </c>
    </row>
    <row r="479" spans="2:12" ht="15" hidden="1" customHeight="1" x14ac:dyDescent="0.25">
      <c r="B479" t="s">
        <v>2482</v>
      </c>
      <c r="C479" s="1">
        <v>41055.143020833333</v>
      </c>
      <c r="D479" s="4">
        <v>110000</v>
      </c>
      <c r="E479">
        <v>110000</v>
      </c>
      <c r="F479" t="s">
        <v>6</v>
      </c>
      <c r="G479">
        <f>tblSalaries[[#This Row],[clean Salary (in local currency)]]*VLOOKUP(tblSalaries[[#This Row],[Currency]],tblXrate[],2,FALSE)</f>
        <v>110000</v>
      </c>
      <c r="H479" t="s">
        <v>582</v>
      </c>
      <c r="I479" t="s">
        <v>310</v>
      </c>
      <c r="J479" t="s">
        <v>583</v>
      </c>
      <c r="K479" t="str">
        <f>VLOOKUP(tblSalaries[[#This Row],[Where do you work]],tblCountries[[Actual]:[Mapping]],2,FALSE)</f>
        <v>Norway</v>
      </c>
      <c r="L479" t="s">
        <v>18</v>
      </c>
    </row>
    <row r="480" spans="2:12" ht="15" hidden="1" customHeight="1" x14ac:dyDescent="0.25">
      <c r="B480" t="s">
        <v>2483</v>
      </c>
      <c r="C480" s="1">
        <v>41055.14439814815</v>
      </c>
      <c r="D480" s="4" t="s">
        <v>584</v>
      </c>
      <c r="E480">
        <v>1080000</v>
      </c>
      <c r="F480" t="s">
        <v>585</v>
      </c>
      <c r="G480">
        <f>tblSalaries[[#This Row],[clean Salary (in local currency)]]*VLOOKUP(tblSalaries[[#This Row],[Currency]],tblXrate[],2,FALSE)</f>
        <v>131675.52225194403</v>
      </c>
      <c r="H480" t="s">
        <v>586</v>
      </c>
      <c r="I480" t="s">
        <v>52</v>
      </c>
      <c r="J480" t="s">
        <v>587</v>
      </c>
      <c r="K480" t="str">
        <f>VLOOKUP(tblSalaries[[#This Row],[Where do you work]],tblCountries[[Actual]:[Mapping]],2,FALSE)</f>
        <v>South Africa</v>
      </c>
      <c r="L480" t="s">
        <v>18</v>
      </c>
    </row>
    <row r="481" spans="2:12" ht="15" hidden="1" customHeight="1" x14ac:dyDescent="0.25">
      <c r="B481" t="s">
        <v>2484</v>
      </c>
      <c r="C481" s="1">
        <v>41055.146319444444</v>
      </c>
      <c r="D481" s="4" t="s">
        <v>588</v>
      </c>
      <c r="E481">
        <v>59000</v>
      </c>
      <c r="F481" t="s">
        <v>69</v>
      </c>
      <c r="G481">
        <f>tblSalaries[[#This Row],[clean Salary (in local currency)]]*VLOOKUP(tblSalaries[[#This Row],[Currency]],tblXrate[],2,FALSE)</f>
        <v>92994.518051969761</v>
      </c>
      <c r="H481" t="s">
        <v>589</v>
      </c>
      <c r="I481" t="s">
        <v>356</v>
      </c>
      <c r="J481" t="s">
        <v>71</v>
      </c>
      <c r="K481" t="str">
        <f>VLOOKUP(tblSalaries[[#This Row],[Where do you work]],tblCountries[[Actual]:[Mapping]],2,FALSE)</f>
        <v>UK</v>
      </c>
      <c r="L481" t="s">
        <v>18</v>
      </c>
    </row>
    <row r="482" spans="2:12" ht="15" hidden="1" customHeight="1" x14ac:dyDescent="0.25">
      <c r="B482" t="s">
        <v>2485</v>
      </c>
      <c r="C482" s="1">
        <v>41055.146921296298</v>
      </c>
      <c r="D482" s="4">
        <v>50000</v>
      </c>
      <c r="E482">
        <v>50000</v>
      </c>
      <c r="F482" t="s">
        <v>6</v>
      </c>
      <c r="G482">
        <f>tblSalaries[[#This Row],[clean Salary (in local currency)]]*VLOOKUP(tblSalaries[[#This Row],[Currency]],tblXrate[],2,FALSE)</f>
        <v>50000</v>
      </c>
      <c r="H482" t="s">
        <v>590</v>
      </c>
      <c r="I482" t="s">
        <v>20</v>
      </c>
      <c r="J482" t="s">
        <v>15</v>
      </c>
      <c r="K482" t="str">
        <f>VLOOKUP(tblSalaries[[#This Row],[Where do you work]],tblCountries[[Actual]:[Mapping]],2,FALSE)</f>
        <v>USA</v>
      </c>
      <c r="L482" t="s">
        <v>9</v>
      </c>
    </row>
    <row r="483" spans="2:12" ht="15" hidden="1" customHeight="1" x14ac:dyDescent="0.25">
      <c r="B483" t="s">
        <v>2486</v>
      </c>
      <c r="C483" s="1">
        <v>41055.147372685184</v>
      </c>
      <c r="D483" s="4">
        <v>65000</v>
      </c>
      <c r="E483">
        <v>65000</v>
      </c>
      <c r="F483" t="s">
        <v>6</v>
      </c>
      <c r="G483">
        <f>tblSalaries[[#This Row],[clean Salary (in local currency)]]*VLOOKUP(tblSalaries[[#This Row],[Currency]],tblXrate[],2,FALSE)</f>
        <v>65000</v>
      </c>
      <c r="H483" t="s">
        <v>117</v>
      </c>
      <c r="I483" t="s">
        <v>20</v>
      </c>
      <c r="J483" t="s">
        <v>15</v>
      </c>
      <c r="K483" t="str">
        <f>VLOOKUP(tblSalaries[[#This Row],[Where do you work]],tblCountries[[Actual]:[Mapping]],2,FALSE)</f>
        <v>USA</v>
      </c>
      <c r="L483" t="s">
        <v>18</v>
      </c>
    </row>
    <row r="484" spans="2:12" ht="15" hidden="1" customHeight="1" x14ac:dyDescent="0.25">
      <c r="B484" t="s">
        <v>2487</v>
      </c>
      <c r="C484" s="1">
        <v>41055.147835648146</v>
      </c>
      <c r="D484" s="4">
        <v>46000</v>
      </c>
      <c r="E484">
        <v>46000</v>
      </c>
      <c r="F484" t="s">
        <v>86</v>
      </c>
      <c r="G484">
        <f>tblSalaries[[#This Row],[clean Salary (in local currency)]]*VLOOKUP(tblSalaries[[#This Row],[Currency]],tblXrate[],2,FALSE)</f>
        <v>45234.630059395036</v>
      </c>
      <c r="H484" t="s">
        <v>591</v>
      </c>
      <c r="I484" t="s">
        <v>20</v>
      </c>
      <c r="J484" t="s">
        <v>88</v>
      </c>
      <c r="K484" t="str">
        <f>VLOOKUP(tblSalaries[[#This Row],[Where do you work]],tblCountries[[Actual]:[Mapping]],2,FALSE)</f>
        <v>Canada</v>
      </c>
      <c r="L484" t="s">
        <v>13</v>
      </c>
    </row>
    <row r="485" spans="2:12" ht="15" hidden="1" customHeight="1" x14ac:dyDescent="0.25">
      <c r="B485" t="s">
        <v>2488</v>
      </c>
      <c r="C485" s="1">
        <v>41055.148287037038</v>
      </c>
      <c r="D485" s="4">
        <v>55000</v>
      </c>
      <c r="E485">
        <v>55000</v>
      </c>
      <c r="F485" t="s">
        <v>6</v>
      </c>
      <c r="G485">
        <f>tblSalaries[[#This Row],[clean Salary (in local currency)]]*VLOOKUP(tblSalaries[[#This Row],[Currency]],tblXrate[],2,FALSE)</f>
        <v>55000</v>
      </c>
      <c r="H485" t="s">
        <v>20</v>
      </c>
      <c r="I485" t="s">
        <v>20</v>
      </c>
      <c r="J485" t="s">
        <v>15</v>
      </c>
      <c r="K485" t="str">
        <f>VLOOKUP(tblSalaries[[#This Row],[Where do you work]],tblCountries[[Actual]:[Mapping]],2,FALSE)</f>
        <v>USA</v>
      </c>
      <c r="L485" t="s">
        <v>18</v>
      </c>
    </row>
    <row r="486" spans="2:12" ht="15" hidden="1" customHeight="1" x14ac:dyDescent="0.25">
      <c r="B486" t="s">
        <v>2489</v>
      </c>
      <c r="C486" s="1">
        <v>41055.148657407408</v>
      </c>
      <c r="D486" s="4" t="s">
        <v>592</v>
      </c>
      <c r="E486">
        <v>20000</v>
      </c>
      <c r="F486" t="s">
        <v>6</v>
      </c>
      <c r="G486">
        <f>tblSalaries[[#This Row],[clean Salary (in local currency)]]*VLOOKUP(tblSalaries[[#This Row],[Currency]],tblXrate[],2,FALSE)</f>
        <v>20000</v>
      </c>
      <c r="H486" t="s">
        <v>356</v>
      </c>
      <c r="I486" t="s">
        <v>356</v>
      </c>
      <c r="J486" t="s">
        <v>8</v>
      </c>
      <c r="K486" t="str">
        <f>VLOOKUP(tblSalaries[[#This Row],[Where do you work]],tblCountries[[Actual]:[Mapping]],2,FALSE)</f>
        <v>India</v>
      </c>
      <c r="L486" t="s">
        <v>18</v>
      </c>
    </row>
    <row r="487" spans="2:12" ht="15" hidden="1" customHeight="1" x14ac:dyDescent="0.25">
      <c r="B487" t="s">
        <v>2490</v>
      </c>
      <c r="C487" s="1">
        <v>41055.148784722223</v>
      </c>
      <c r="D487" s="4">
        <v>6000</v>
      </c>
      <c r="E487">
        <v>6000</v>
      </c>
      <c r="F487" t="s">
        <v>6</v>
      </c>
      <c r="G487">
        <f>tblSalaries[[#This Row],[clean Salary (in local currency)]]*VLOOKUP(tblSalaries[[#This Row],[Currency]],tblXrate[],2,FALSE)</f>
        <v>6000</v>
      </c>
      <c r="H487" t="s">
        <v>360</v>
      </c>
      <c r="I487" t="s">
        <v>3999</v>
      </c>
      <c r="J487" t="s">
        <v>8</v>
      </c>
      <c r="K487" t="str">
        <f>VLOOKUP(tblSalaries[[#This Row],[Where do you work]],tblCountries[[Actual]:[Mapping]],2,FALSE)</f>
        <v>India</v>
      </c>
      <c r="L487" t="s">
        <v>13</v>
      </c>
    </row>
    <row r="488" spans="2:12" ht="15" hidden="1" customHeight="1" x14ac:dyDescent="0.25">
      <c r="B488" t="s">
        <v>2491</v>
      </c>
      <c r="C488" s="1">
        <v>41055.151076388887</v>
      </c>
      <c r="D488" s="4">
        <v>190000</v>
      </c>
      <c r="E488">
        <v>190000</v>
      </c>
      <c r="F488" t="s">
        <v>69</v>
      </c>
      <c r="G488">
        <f>tblSalaries[[#This Row],[clean Salary (in local currency)]]*VLOOKUP(tblSalaries[[#This Row],[Currency]],tblXrate[],2,FALSE)</f>
        <v>299473.87169278396</v>
      </c>
      <c r="H488" t="s">
        <v>593</v>
      </c>
      <c r="I488" t="s">
        <v>4001</v>
      </c>
      <c r="J488" t="s">
        <v>71</v>
      </c>
      <c r="K488" t="str">
        <f>VLOOKUP(tblSalaries[[#This Row],[Where do you work]],tblCountries[[Actual]:[Mapping]],2,FALSE)</f>
        <v>UK</v>
      </c>
      <c r="L488" t="s">
        <v>9</v>
      </c>
    </row>
    <row r="489" spans="2:12" ht="15" hidden="1" customHeight="1" x14ac:dyDescent="0.25">
      <c r="B489" t="s">
        <v>2492</v>
      </c>
      <c r="C489" s="1">
        <v>41055.151226851849</v>
      </c>
      <c r="D489" s="4">
        <v>28164</v>
      </c>
      <c r="E489">
        <v>28164</v>
      </c>
      <c r="F489" t="s">
        <v>69</v>
      </c>
      <c r="G489">
        <f>tblSalaries[[#This Row],[clean Salary (in local currency)]]*VLOOKUP(tblSalaries[[#This Row],[Currency]],tblXrate[],2,FALSE)</f>
        <v>44391.484854502989</v>
      </c>
      <c r="H489" t="s">
        <v>594</v>
      </c>
      <c r="I489" t="s">
        <v>52</v>
      </c>
      <c r="J489" t="s">
        <v>71</v>
      </c>
      <c r="K489" t="str">
        <f>VLOOKUP(tblSalaries[[#This Row],[Where do you work]],tblCountries[[Actual]:[Mapping]],2,FALSE)</f>
        <v>UK</v>
      </c>
      <c r="L489" t="s">
        <v>9</v>
      </c>
    </row>
    <row r="490" spans="2:12" ht="15" hidden="1" customHeight="1" x14ac:dyDescent="0.25">
      <c r="B490" t="s">
        <v>2493</v>
      </c>
      <c r="C490" s="1">
        <v>41055.153078703705</v>
      </c>
      <c r="D490" s="4">
        <v>40000</v>
      </c>
      <c r="E490">
        <v>40000</v>
      </c>
      <c r="F490" t="s">
        <v>6</v>
      </c>
      <c r="G490">
        <f>tblSalaries[[#This Row],[clean Salary (in local currency)]]*VLOOKUP(tblSalaries[[#This Row],[Currency]],tblXrate[],2,FALSE)</f>
        <v>40000</v>
      </c>
      <c r="H490" t="s">
        <v>595</v>
      </c>
      <c r="I490" t="s">
        <v>20</v>
      </c>
      <c r="J490" t="s">
        <v>15</v>
      </c>
      <c r="K490" t="str">
        <f>VLOOKUP(tblSalaries[[#This Row],[Where do you work]],tblCountries[[Actual]:[Mapping]],2,FALSE)</f>
        <v>USA</v>
      </c>
      <c r="L490" t="s">
        <v>18</v>
      </c>
    </row>
    <row r="491" spans="2:12" ht="15" hidden="1" customHeight="1" x14ac:dyDescent="0.25">
      <c r="B491" t="s">
        <v>2494</v>
      </c>
      <c r="C491" s="1">
        <v>41055.158819444441</v>
      </c>
      <c r="D491" s="4" t="s">
        <v>596</v>
      </c>
      <c r="E491">
        <v>108000</v>
      </c>
      <c r="F491" t="s">
        <v>6</v>
      </c>
      <c r="G491">
        <f>tblSalaries[[#This Row],[clean Salary (in local currency)]]*VLOOKUP(tblSalaries[[#This Row],[Currency]],tblXrate[],2,FALSE)</f>
        <v>108000</v>
      </c>
      <c r="H491" t="s">
        <v>52</v>
      </c>
      <c r="I491" t="s">
        <v>52</v>
      </c>
      <c r="J491" t="s">
        <v>583</v>
      </c>
      <c r="K491" t="str">
        <f>VLOOKUP(tblSalaries[[#This Row],[Where do you work]],tblCountries[[Actual]:[Mapping]],2,FALSE)</f>
        <v>Norway</v>
      </c>
      <c r="L491" t="s">
        <v>9</v>
      </c>
    </row>
    <row r="492" spans="2:12" ht="15" hidden="1" customHeight="1" x14ac:dyDescent="0.25">
      <c r="B492" t="s">
        <v>2495</v>
      </c>
      <c r="C492" s="1">
        <v>41055.159270833334</v>
      </c>
      <c r="D492" s="4" t="s">
        <v>597</v>
      </c>
      <c r="E492">
        <v>200000</v>
      </c>
      <c r="F492" t="s">
        <v>40</v>
      </c>
      <c r="G492">
        <f>tblSalaries[[#This Row],[clean Salary (in local currency)]]*VLOOKUP(tblSalaries[[#This Row],[Currency]],tblXrate[],2,FALSE)</f>
        <v>3561.5833374885137</v>
      </c>
      <c r="H492" t="s">
        <v>598</v>
      </c>
      <c r="I492" t="s">
        <v>20</v>
      </c>
      <c r="J492" t="s">
        <v>8</v>
      </c>
      <c r="K492" t="str">
        <f>VLOOKUP(tblSalaries[[#This Row],[Where do you work]],tblCountries[[Actual]:[Mapping]],2,FALSE)</f>
        <v>India</v>
      </c>
      <c r="L492" t="s">
        <v>18</v>
      </c>
    </row>
    <row r="493" spans="2:12" ht="15" hidden="1" customHeight="1" x14ac:dyDescent="0.25">
      <c r="B493" t="s">
        <v>2496</v>
      </c>
      <c r="C493" s="1">
        <v>41055.160000000003</v>
      </c>
      <c r="D493" s="4">
        <v>84000</v>
      </c>
      <c r="E493">
        <v>84000</v>
      </c>
      <c r="F493" t="s">
        <v>6</v>
      </c>
      <c r="G493">
        <f>tblSalaries[[#This Row],[clean Salary (in local currency)]]*VLOOKUP(tblSalaries[[#This Row],[Currency]],tblXrate[],2,FALSE)</f>
        <v>84000</v>
      </c>
      <c r="H493" t="s">
        <v>72</v>
      </c>
      <c r="I493" t="s">
        <v>20</v>
      </c>
      <c r="J493" t="s">
        <v>15</v>
      </c>
      <c r="K493" t="str">
        <f>VLOOKUP(tblSalaries[[#This Row],[Where do you work]],tblCountries[[Actual]:[Mapping]],2,FALSE)</f>
        <v>USA</v>
      </c>
      <c r="L493" t="s">
        <v>13</v>
      </c>
    </row>
    <row r="494" spans="2:12" ht="15" hidden="1" customHeight="1" x14ac:dyDescent="0.25">
      <c r="B494" t="s">
        <v>2497</v>
      </c>
      <c r="C494" s="1">
        <v>41055.16138888889</v>
      </c>
      <c r="D494" s="4">
        <v>33000</v>
      </c>
      <c r="E494">
        <v>33000</v>
      </c>
      <c r="F494" t="s">
        <v>69</v>
      </c>
      <c r="G494">
        <f>tblSalaries[[#This Row],[clean Salary (in local currency)]]*VLOOKUP(tblSalaries[[#This Row],[Currency]],tblXrate[],2,FALSE)</f>
        <v>52013.882978220376</v>
      </c>
      <c r="H494" t="s">
        <v>599</v>
      </c>
      <c r="I494" t="s">
        <v>52</v>
      </c>
      <c r="J494" t="s">
        <v>71</v>
      </c>
      <c r="K494" t="str">
        <f>VLOOKUP(tblSalaries[[#This Row],[Where do you work]],tblCountries[[Actual]:[Mapping]],2,FALSE)</f>
        <v>UK</v>
      </c>
      <c r="L494" t="s">
        <v>9</v>
      </c>
    </row>
    <row r="495" spans="2:12" ht="15" hidden="1" customHeight="1" x14ac:dyDescent="0.25">
      <c r="B495" t="s">
        <v>2498</v>
      </c>
      <c r="C495" s="1">
        <v>41055.162141203706</v>
      </c>
      <c r="D495" s="4" t="s">
        <v>600</v>
      </c>
      <c r="E495">
        <v>720000</v>
      </c>
      <c r="F495" t="s">
        <v>40</v>
      </c>
      <c r="G495">
        <f>tblSalaries[[#This Row],[clean Salary (in local currency)]]*VLOOKUP(tblSalaries[[#This Row],[Currency]],tblXrate[],2,FALSE)</f>
        <v>12821.700014958649</v>
      </c>
      <c r="H495" t="s">
        <v>601</v>
      </c>
      <c r="I495" t="s">
        <v>52</v>
      </c>
      <c r="J495" t="s">
        <v>8</v>
      </c>
      <c r="K495" t="str">
        <f>VLOOKUP(tblSalaries[[#This Row],[Where do you work]],tblCountries[[Actual]:[Mapping]],2,FALSE)</f>
        <v>India</v>
      </c>
      <c r="L495" t="s">
        <v>18</v>
      </c>
    </row>
    <row r="496" spans="2:12" ht="15" hidden="1" customHeight="1" x14ac:dyDescent="0.25">
      <c r="B496" t="s">
        <v>2499</v>
      </c>
      <c r="C496" s="1">
        <v>41055.166909722226</v>
      </c>
      <c r="D496" s="4">
        <v>68500</v>
      </c>
      <c r="E496">
        <v>68500</v>
      </c>
      <c r="F496" t="s">
        <v>86</v>
      </c>
      <c r="G496">
        <f>tblSalaries[[#This Row],[clean Salary (in local currency)]]*VLOOKUP(tblSalaries[[#This Row],[Currency]],tblXrate[],2,FALSE)</f>
        <v>67360.264327577388</v>
      </c>
      <c r="H496" t="s">
        <v>14</v>
      </c>
      <c r="I496" t="s">
        <v>20</v>
      </c>
      <c r="J496" t="s">
        <v>88</v>
      </c>
      <c r="K496" t="str">
        <f>VLOOKUP(tblSalaries[[#This Row],[Where do you work]],tblCountries[[Actual]:[Mapping]],2,FALSE)</f>
        <v>Canada</v>
      </c>
      <c r="L496" t="s">
        <v>9</v>
      </c>
    </row>
    <row r="497" spans="2:12" ht="15" hidden="1" customHeight="1" x14ac:dyDescent="0.25">
      <c r="B497" t="s">
        <v>2500</v>
      </c>
      <c r="C497" s="1">
        <v>41055.167881944442</v>
      </c>
      <c r="D497" s="4" t="s">
        <v>602</v>
      </c>
      <c r="E497">
        <v>23000</v>
      </c>
      <c r="F497" t="s">
        <v>6</v>
      </c>
      <c r="G497">
        <f>tblSalaries[[#This Row],[clean Salary (in local currency)]]*VLOOKUP(tblSalaries[[#This Row],[Currency]],tblXrate[],2,FALSE)</f>
        <v>23000</v>
      </c>
      <c r="H497" t="s">
        <v>603</v>
      </c>
      <c r="I497" t="s">
        <v>52</v>
      </c>
      <c r="J497" t="s">
        <v>38</v>
      </c>
      <c r="K497" t="str">
        <f>VLOOKUP(tblSalaries[[#This Row],[Where do you work]],tblCountries[[Actual]:[Mapping]],2,FALSE)</f>
        <v>Hungary</v>
      </c>
      <c r="L497" t="s">
        <v>9</v>
      </c>
    </row>
    <row r="498" spans="2:12" ht="15" hidden="1" customHeight="1" x14ac:dyDescent="0.25">
      <c r="B498" t="s">
        <v>2501</v>
      </c>
      <c r="C498" s="1">
        <v>41055.168043981481</v>
      </c>
      <c r="D498" s="4">
        <v>58000</v>
      </c>
      <c r="E498">
        <v>58000</v>
      </c>
      <c r="F498" t="s">
        <v>69</v>
      </c>
      <c r="G498">
        <f>tblSalaries[[#This Row],[clean Salary (in local currency)]]*VLOOKUP(tblSalaries[[#This Row],[Currency]],tblXrate[],2,FALSE)</f>
        <v>91418.339779902482</v>
      </c>
      <c r="H498" t="s">
        <v>604</v>
      </c>
      <c r="I498" t="s">
        <v>52</v>
      </c>
      <c r="J498" t="s">
        <v>71</v>
      </c>
      <c r="K498" t="str">
        <f>VLOOKUP(tblSalaries[[#This Row],[Where do you work]],tblCountries[[Actual]:[Mapping]],2,FALSE)</f>
        <v>UK</v>
      </c>
      <c r="L498" t="s">
        <v>13</v>
      </c>
    </row>
    <row r="499" spans="2:12" ht="15" hidden="1" customHeight="1" x14ac:dyDescent="0.25">
      <c r="B499" t="s">
        <v>2502</v>
      </c>
      <c r="C499" s="1">
        <v>41055.169131944444</v>
      </c>
      <c r="D499" s="4">
        <v>77000</v>
      </c>
      <c r="E499">
        <v>77000</v>
      </c>
      <c r="F499" t="s">
        <v>6</v>
      </c>
      <c r="G499">
        <f>tblSalaries[[#This Row],[clean Salary (in local currency)]]*VLOOKUP(tblSalaries[[#This Row],[Currency]],tblXrate[],2,FALSE)</f>
        <v>77000</v>
      </c>
      <c r="H499" t="s">
        <v>424</v>
      </c>
      <c r="I499" t="s">
        <v>20</v>
      </c>
      <c r="J499" t="s">
        <v>15</v>
      </c>
      <c r="K499" t="str">
        <f>VLOOKUP(tblSalaries[[#This Row],[Where do you work]],tblCountries[[Actual]:[Mapping]],2,FALSE)</f>
        <v>USA</v>
      </c>
      <c r="L499" t="s">
        <v>13</v>
      </c>
    </row>
    <row r="500" spans="2:12" ht="15" hidden="1" customHeight="1" x14ac:dyDescent="0.25">
      <c r="B500" t="s">
        <v>2503</v>
      </c>
      <c r="C500" s="1">
        <v>41055.170231481483</v>
      </c>
      <c r="D500" s="4">
        <v>100000</v>
      </c>
      <c r="E500">
        <v>100000</v>
      </c>
      <c r="F500" t="s">
        <v>6</v>
      </c>
      <c r="G500">
        <f>tblSalaries[[#This Row],[clean Salary (in local currency)]]*VLOOKUP(tblSalaries[[#This Row],[Currency]],tblXrate[],2,FALSE)</f>
        <v>100000</v>
      </c>
      <c r="H500" t="s">
        <v>20</v>
      </c>
      <c r="I500" t="s">
        <v>20</v>
      </c>
      <c r="J500" t="s">
        <v>15</v>
      </c>
      <c r="K500" t="str">
        <f>VLOOKUP(tblSalaries[[#This Row],[Where do you work]],tblCountries[[Actual]:[Mapping]],2,FALSE)</f>
        <v>USA</v>
      </c>
      <c r="L500" t="s">
        <v>9</v>
      </c>
    </row>
    <row r="501" spans="2:12" ht="15" hidden="1" customHeight="1" x14ac:dyDescent="0.25">
      <c r="B501" t="s">
        <v>2504</v>
      </c>
      <c r="C501" s="1">
        <v>41055.174224537041</v>
      </c>
      <c r="D501" s="4">
        <v>55500</v>
      </c>
      <c r="E501">
        <v>55500</v>
      </c>
      <c r="F501" t="s">
        <v>6</v>
      </c>
      <c r="G501">
        <f>tblSalaries[[#This Row],[clean Salary (in local currency)]]*VLOOKUP(tblSalaries[[#This Row],[Currency]],tblXrate[],2,FALSE)</f>
        <v>55500</v>
      </c>
      <c r="H501" t="s">
        <v>605</v>
      </c>
      <c r="I501" t="s">
        <v>488</v>
      </c>
      <c r="J501" t="s">
        <v>179</v>
      </c>
      <c r="K501" t="str">
        <f>VLOOKUP(tblSalaries[[#This Row],[Where do you work]],tblCountries[[Actual]:[Mapping]],2,FALSE)</f>
        <v>UAE</v>
      </c>
      <c r="L501" t="s">
        <v>9</v>
      </c>
    </row>
    <row r="502" spans="2:12" ht="15" hidden="1" customHeight="1" x14ac:dyDescent="0.25">
      <c r="B502" t="s">
        <v>2505</v>
      </c>
      <c r="C502" s="1">
        <v>41055.175185185188</v>
      </c>
      <c r="D502" s="4" t="s">
        <v>606</v>
      </c>
      <c r="E502">
        <v>15000</v>
      </c>
      <c r="F502" t="s">
        <v>22</v>
      </c>
      <c r="G502">
        <f>tblSalaries[[#This Row],[clean Salary (in local currency)]]*VLOOKUP(tblSalaries[[#This Row],[Currency]],tblXrate[],2,FALSE)</f>
        <v>19055.991584874118</v>
      </c>
      <c r="H502" t="s">
        <v>607</v>
      </c>
      <c r="I502" t="s">
        <v>20</v>
      </c>
      <c r="J502" t="s">
        <v>608</v>
      </c>
      <c r="K502" t="str">
        <f>VLOOKUP(tblSalaries[[#This Row],[Where do you work]],tblCountries[[Actual]:[Mapping]],2,FALSE)</f>
        <v>Spain</v>
      </c>
      <c r="L502" t="s">
        <v>13</v>
      </c>
    </row>
    <row r="503" spans="2:12" ht="15" hidden="1" customHeight="1" x14ac:dyDescent="0.25">
      <c r="B503" t="s">
        <v>2506</v>
      </c>
      <c r="C503" s="1">
        <v>41055.176319444443</v>
      </c>
      <c r="D503" s="4" t="s">
        <v>609</v>
      </c>
      <c r="E503">
        <v>600000</v>
      </c>
      <c r="F503" t="s">
        <v>40</v>
      </c>
      <c r="G503">
        <f>tblSalaries[[#This Row],[clean Salary (in local currency)]]*VLOOKUP(tblSalaries[[#This Row],[Currency]],tblXrate[],2,FALSE)</f>
        <v>10684.750012465542</v>
      </c>
      <c r="H503" t="s">
        <v>610</v>
      </c>
      <c r="I503" t="s">
        <v>52</v>
      </c>
      <c r="J503" t="s">
        <v>8</v>
      </c>
      <c r="K503" t="str">
        <f>VLOOKUP(tblSalaries[[#This Row],[Where do you work]],tblCountries[[Actual]:[Mapping]],2,FALSE)</f>
        <v>India</v>
      </c>
      <c r="L503" t="s">
        <v>9</v>
      </c>
    </row>
    <row r="504" spans="2:12" ht="15" hidden="1" customHeight="1" x14ac:dyDescent="0.25">
      <c r="B504" t="s">
        <v>2507</v>
      </c>
      <c r="C504" s="1">
        <v>41055.176701388889</v>
      </c>
      <c r="D504" s="4">
        <v>8400</v>
      </c>
      <c r="E504">
        <v>8400</v>
      </c>
      <c r="F504" t="s">
        <v>6</v>
      </c>
      <c r="G504">
        <f>tblSalaries[[#This Row],[clean Salary (in local currency)]]*VLOOKUP(tblSalaries[[#This Row],[Currency]],tblXrate[],2,FALSE)</f>
        <v>8400</v>
      </c>
      <c r="H504" t="s">
        <v>52</v>
      </c>
      <c r="I504" t="s">
        <v>52</v>
      </c>
      <c r="J504" t="s">
        <v>8</v>
      </c>
      <c r="K504" t="str">
        <f>VLOOKUP(tblSalaries[[#This Row],[Where do you work]],tblCountries[[Actual]:[Mapping]],2,FALSE)</f>
        <v>India</v>
      </c>
      <c r="L504" t="s">
        <v>9</v>
      </c>
    </row>
    <row r="505" spans="2:12" ht="15" hidden="1" customHeight="1" x14ac:dyDescent="0.25">
      <c r="B505" t="s">
        <v>2508</v>
      </c>
      <c r="C505" s="1">
        <v>41055.17796296296</v>
      </c>
      <c r="D505" s="4" t="s">
        <v>611</v>
      </c>
      <c r="E505">
        <v>500000</v>
      </c>
      <c r="F505" t="s">
        <v>40</v>
      </c>
      <c r="G505">
        <f>tblSalaries[[#This Row],[clean Salary (in local currency)]]*VLOOKUP(tblSalaries[[#This Row],[Currency]],tblXrate[],2,FALSE)</f>
        <v>8903.9583437212841</v>
      </c>
      <c r="H505" t="s">
        <v>612</v>
      </c>
      <c r="I505" t="s">
        <v>52</v>
      </c>
      <c r="J505" t="s">
        <v>8</v>
      </c>
      <c r="K505" t="str">
        <f>VLOOKUP(tblSalaries[[#This Row],[Where do you work]],tblCountries[[Actual]:[Mapping]],2,FALSE)</f>
        <v>India</v>
      </c>
      <c r="L505" t="s">
        <v>18</v>
      </c>
    </row>
    <row r="506" spans="2:12" ht="15" hidden="1" customHeight="1" x14ac:dyDescent="0.25">
      <c r="B506" t="s">
        <v>2509</v>
      </c>
      <c r="C506" s="1">
        <v>41055.178703703707</v>
      </c>
      <c r="D506" s="4">
        <v>12000</v>
      </c>
      <c r="E506">
        <v>12000</v>
      </c>
      <c r="F506" t="s">
        <v>6</v>
      </c>
      <c r="G506">
        <f>tblSalaries[[#This Row],[clean Salary (in local currency)]]*VLOOKUP(tblSalaries[[#This Row],[Currency]],tblXrate[],2,FALSE)</f>
        <v>12000</v>
      </c>
      <c r="H506" t="s">
        <v>607</v>
      </c>
      <c r="I506" t="s">
        <v>20</v>
      </c>
      <c r="J506" t="s">
        <v>143</v>
      </c>
      <c r="K506" t="str">
        <f>VLOOKUP(tblSalaries[[#This Row],[Where do you work]],tblCountries[[Actual]:[Mapping]],2,FALSE)</f>
        <v>Brazil</v>
      </c>
      <c r="L506" t="s">
        <v>13</v>
      </c>
    </row>
    <row r="507" spans="2:12" ht="15" hidden="1" customHeight="1" x14ac:dyDescent="0.25">
      <c r="B507" t="s">
        <v>2510</v>
      </c>
      <c r="C507" s="1">
        <v>41055.179340277777</v>
      </c>
      <c r="D507" s="4">
        <v>65000</v>
      </c>
      <c r="E507">
        <v>65000</v>
      </c>
      <c r="F507" t="s">
        <v>6</v>
      </c>
      <c r="G507">
        <f>tblSalaries[[#This Row],[clean Salary (in local currency)]]*VLOOKUP(tblSalaries[[#This Row],[Currency]],tblXrate[],2,FALSE)</f>
        <v>65000</v>
      </c>
      <c r="H507" t="s">
        <v>613</v>
      </c>
      <c r="I507" t="s">
        <v>52</v>
      </c>
      <c r="J507" t="s">
        <v>15</v>
      </c>
      <c r="K507" t="str">
        <f>VLOOKUP(tblSalaries[[#This Row],[Where do you work]],tblCountries[[Actual]:[Mapping]],2,FALSE)</f>
        <v>USA</v>
      </c>
      <c r="L507" t="s">
        <v>13</v>
      </c>
    </row>
    <row r="508" spans="2:12" ht="15" hidden="1" customHeight="1" x14ac:dyDescent="0.25">
      <c r="B508" t="s">
        <v>2511</v>
      </c>
      <c r="C508" s="1">
        <v>41055.179918981485</v>
      </c>
      <c r="D508" s="4" t="s">
        <v>614</v>
      </c>
      <c r="E508">
        <v>16400</v>
      </c>
      <c r="F508" t="s">
        <v>69</v>
      </c>
      <c r="G508">
        <f>tblSalaries[[#This Row],[clean Salary (in local currency)]]*VLOOKUP(tblSalaries[[#This Row],[Currency]],tblXrate[],2,FALSE)</f>
        <v>25849.323661903458</v>
      </c>
      <c r="H508" t="s">
        <v>615</v>
      </c>
      <c r="I508" t="s">
        <v>20</v>
      </c>
      <c r="J508" t="s">
        <v>71</v>
      </c>
      <c r="K508" t="str">
        <f>VLOOKUP(tblSalaries[[#This Row],[Where do you work]],tblCountries[[Actual]:[Mapping]],2,FALSE)</f>
        <v>UK</v>
      </c>
      <c r="L508" t="s">
        <v>9</v>
      </c>
    </row>
    <row r="509" spans="2:12" ht="15" hidden="1" customHeight="1" x14ac:dyDescent="0.25">
      <c r="B509" t="s">
        <v>2512</v>
      </c>
      <c r="C509" s="1">
        <v>41055.180752314816</v>
      </c>
      <c r="D509" s="4">
        <v>78000</v>
      </c>
      <c r="E509">
        <v>78000</v>
      </c>
      <c r="F509" t="s">
        <v>69</v>
      </c>
      <c r="G509">
        <f>tblSalaries[[#This Row],[clean Salary (in local currency)]]*VLOOKUP(tblSalaries[[#This Row],[Currency]],tblXrate[],2,FALSE)</f>
        <v>122941.90522124816</v>
      </c>
      <c r="H509" t="s">
        <v>616</v>
      </c>
      <c r="I509" t="s">
        <v>20</v>
      </c>
      <c r="J509" t="s">
        <v>71</v>
      </c>
      <c r="K509" t="str">
        <f>VLOOKUP(tblSalaries[[#This Row],[Where do you work]],tblCountries[[Actual]:[Mapping]],2,FALSE)</f>
        <v>UK</v>
      </c>
      <c r="L509" t="s">
        <v>25</v>
      </c>
    </row>
    <row r="510" spans="2:12" ht="15" hidden="1" customHeight="1" x14ac:dyDescent="0.25">
      <c r="B510" t="s">
        <v>2513</v>
      </c>
      <c r="C510" s="1">
        <v>41055.184305555558</v>
      </c>
      <c r="D510" s="4">
        <v>76000</v>
      </c>
      <c r="E510">
        <v>76000</v>
      </c>
      <c r="F510" t="s">
        <v>6</v>
      </c>
      <c r="G510">
        <f>tblSalaries[[#This Row],[clean Salary (in local currency)]]*VLOOKUP(tblSalaries[[#This Row],[Currency]],tblXrate[],2,FALSE)</f>
        <v>76000</v>
      </c>
      <c r="H510" t="s">
        <v>487</v>
      </c>
      <c r="I510" t="s">
        <v>52</v>
      </c>
      <c r="J510" t="s">
        <v>15</v>
      </c>
      <c r="K510" t="str">
        <f>VLOOKUP(tblSalaries[[#This Row],[Where do you work]],tblCountries[[Actual]:[Mapping]],2,FALSE)</f>
        <v>USA</v>
      </c>
      <c r="L510" t="s">
        <v>18</v>
      </c>
    </row>
    <row r="511" spans="2:12" ht="15" hidden="1" customHeight="1" x14ac:dyDescent="0.25">
      <c r="B511" t="s">
        <v>2514</v>
      </c>
      <c r="C511" s="1">
        <v>41055.184837962966</v>
      </c>
      <c r="D511" s="4" t="s">
        <v>617</v>
      </c>
      <c r="E511">
        <v>150000</v>
      </c>
      <c r="F511" t="s">
        <v>6</v>
      </c>
      <c r="G511">
        <f>tblSalaries[[#This Row],[clean Salary (in local currency)]]*VLOOKUP(tblSalaries[[#This Row],[Currency]],tblXrate[],2,FALSE)</f>
        <v>150000</v>
      </c>
      <c r="H511" t="s">
        <v>356</v>
      </c>
      <c r="I511" t="s">
        <v>356</v>
      </c>
      <c r="J511" t="s">
        <v>15</v>
      </c>
      <c r="K511" t="str">
        <f>VLOOKUP(tblSalaries[[#This Row],[Where do you work]],tblCountries[[Actual]:[Mapping]],2,FALSE)</f>
        <v>USA</v>
      </c>
      <c r="L511" t="s">
        <v>13</v>
      </c>
    </row>
    <row r="512" spans="2:12" ht="15" hidden="1" customHeight="1" x14ac:dyDescent="0.25">
      <c r="B512" t="s">
        <v>2515</v>
      </c>
      <c r="C512" s="1">
        <v>41055.185555555552</v>
      </c>
      <c r="D512" s="4">
        <v>54000</v>
      </c>
      <c r="E512">
        <v>54000</v>
      </c>
      <c r="F512" t="s">
        <v>6</v>
      </c>
      <c r="G512">
        <f>tblSalaries[[#This Row],[clean Salary (in local currency)]]*VLOOKUP(tblSalaries[[#This Row],[Currency]],tblXrate[],2,FALSE)</f>
        <v>54000</v>
      </c>
      <c r="H512" t="s">
        <v>207</v>
      </c>
      <c r="I512" t="s">
        <v>20</v>
      </c>
      <c r="J512" t="s">
        <v>15</v>
      </c>
      <c r="K512" t="str">
        <f>VLOOKUP(tblSalaries[[#This Row],[Where do you work]],tblCountries[[Actual]:[Mapping]],2,FALSE)</f>
        <v>USA</v>
      </c>
      <c r="L512" t="s">
        <v>9</v>
      </c>
    </row>
    <row r="513" spans="2:12" ht="15" hidden="1" customHeight="1" x14ac:dyDescent="0.25">
      <c r="B513" t="s">
        <v>2516</v>
      </c>
      <c r="C513" s="1">
        <v>41055.189618055556</v>
      </c>
      <c r="D513" s="4" t="s">
        <v>618</v>
      </c>
      <c r="E513">
        <v>57000</v>
      </c>
      <c r="F513" t="s">
        <v>6</v>
      </c>
      <c r="G513">
        <f>tblSalaries[[#This Row],[clean Salary (in local currency)]]*VLOOKUP(tblSalaries[[#This Row],[Currency]],tblXrate[],2,FALSE)</f>
        <v>57000</v>
      </c>
      <c r="H513" t="s">
        <v>619</v>
      </c>
      <c r="I513" t="s">
        <v>52</v>
      </c>
      <c r="J513" t="s">
        <v>620</v>
      </c>
      <c r="K513" t="str">
        <f>VLOOKUP(tblSalaries[[#This Row],[Where do you work]],tblCountries[[Actual]:[Mapping]],2,FALSE)</f>
        <v>Israel</v>
      </c>
      <c r="L513" t="s">
        <v>9</v>
      </c>
    </row>
    <row r="514" spans="2:12" ht="15" hidden="1" customHeight="1" x14ac:dyDescent="0.25">
      <c r="B514" t="s">
        <v>2517</v>
      </c>
      <c r="C514" s="1">
        <v>41055.189895833333</v>
      </c>
      <c r="D514" s="4">
        <v>61000</v>
      </c>
      <c r="E514">
        <v>61000</v>
      </c>
      <c r="F514" t="s">
        <v>6</v>
      </c>
      <c r="G514">
        <f>tblSalaries[[#This Row],[clean Salary (in local currency)]]*VLOOKUP(tblSalaries[[#This Row],[Currency]],tblXrate[],2,FALSE)</f>
        <v>61000</v>
      </c>
      <c r="H514" t="s">
        <v>89</v>
      </c>
      <c r="I514" t="s">
        <v>310</v>
      </c>
      <c r="J514" t="s">
        <v>15</v>
      </c>
      <c r="K514" t="str">
        <f>VLOOKUP(tblSalaries[[#This Row],[Where do you work]],tblCountries[[Actual]:[Mapping]],2,FALSE)</f>
        <v>USA</v>
      </c>
      <c r="L514" t="s">
        <v>9</v>
      </c>
    </row>
    <row r="515" spans="2:12" ht="15" hidden="1" customHeight="1" x14ac:dyDescent="0.25">
      <c r="B515" t="s">
        <v>2518</v>
      </c>
      <c r="C515" s="1">
        <v>41055.190752314818</v>
      </c>
      <c r="D515" s="4">
        <v>70000</v>
      </c>
      <c r="E515">
        <v>70000</v>
      </c>
      <c r="F515" t="s">
        <v>6</v>
      </c>
      <c r="G515">
        <f>tblSalaries[[#This Row],[clean Salary (in local currency)]]*VLOOKUP(tblSalaries[[#This Row],[Currency]],tblXrate[],2,FALSE)</f>
        <v>70000</v>
      </c>
      <c r="H515" t="s">
        <v>621</v>
      </c>
      <c r="I515" t="s">
        <v>20</v>
      </c>
      <c r="J515" t="s">
        <v>15</v>
      </c>
      <c r="K515" t="str">
        <f>VLOOKUP(tblSalaries[[#This Row],[Where do you work]],tblCountries[[Actual]:[Mapping]],2,FALSE)</f>
        <v>USA</v>
      </c>
      <c r="L515" t="s">
        <v>13</v>
      </c>
    </row>
    <row r="516" spans="2:12" ht="15" hidden="1" customHeight="1" x14ac:dyDescent="0.25">
      <c r="B516" t="s">
        <v>2519</v>
      </c>
      <c r="C516" s="1">
        <v>41055.192164351851</v>
      </c>
      <c r="D516" s="4">
        <v>15000</v>
      </c>
      <c r="E516">
        <v>15000</v>
      </c>
      <c r="F516" t="s">
        <v>6</v>
      </c>
      <c r="G516">
        <f>tblSalaries[[#This Row],[clean Salary (in local currency)]]*VLOOKUP(tblSalaries[[#This Row],[Currency]],tblXrate[],2,FALSE)</f>
        <v>15000</v>
      </c>
      <c r="H516" t="s">
        <v>622</v>
      </c>
      <c r="I516" t="s">
        <v>52</v>
      </c>
      <c r="J516" t="s">
        <v>8</v>
      </c>
      <c r="K516" t="str">
        <f>VLOOKUP(tblSalaries[[#This Row],[Where do you work]],tblCountries[[Actual]:[Mapping]],2,FALSE)</f>
        <v>India</v>
      </c>
      <c r="L516" t="s">
        <v>9</v>
      </c>
    </row>
    <row r="517" spans="2:12" ht="15" hidden="1" customHeight="1" x14ac:dyDescent="0.25">
      <c r="B517" t="s">
        <v>2520</v>
      </c>
      <c r="C517" s="1">
        <v>41055.193877314814</v>
      </c>
      <c r="D517" s="4">
        <v>87550</v>
      </c>
      <c r="E517">
        <v>87550</v>
      </c>
      <c r="F517" t="s">
        <v>86</v>
      </c>
      <c r="G517">
        <f>tblSalaries[[#This Row],[clean Salary (in local currency)]]*VLOOKUP(tblSalaries[[#This Row],[Currency]],tblXrate[],2,FALSE)</f>
        <v>86093.301341305123</v>
      </c>
      <c r="H517" t="s">
        <v>52</v>
      </c>
      <c r="I517" t="s">
        <v>52</v>
      </c>
      <c r="J517" t="s">
        <v>88</v>
      </c>
      <c r="K517" t="str">
        <f>VLOOKUP(tblSalaries[[#This Row],[Where do you work]],tblCountries[[Actual]:[Mapping]],2,FALSE)</f>
        <v>Canada</v>
      </c>
      <c r="L517" t="s">
        <v>9</v>
      </c>
    </row>
    <row r="518" spans="2:12" ht="15" hidden="1" customHeight="1" x14ac:dyDescent="0.25">
      <c r="B518" t="s">
        <v>2521</v>
      </c>
      <c r="C518" s="1">
        <v>41055.194861111115</v>
      </c>
      <c r="D518" s="4">
        <v>72600</v>
      </c>
      <c r="E518">
        <v>72600</v>
      </c>
      <c r="F518" t="s">
        <v>6</v>
      </c>
      <c r="G518">
        <f>tblSalaries[[#This Row],[clean Salary (in local currency)]]*VLOOKUP(tblSalaries[[#This Row],[Currency]],tblXrate[],2,FALSE)</f>
        <v>72600</v>
      </c>
      <c r="H518" t="s">
        <v>623</v>
      </c>
      <c r="I518" t="s">
        <v>52</v>
      </c>
      <c r="J518" t="s">
        <v>15</v>
      </c>
      <c r="K518" t="str">
        <f>VLOOKUP(tblSalaries[[#This Row],[Where do you work]],tblCountries[[Actual]:[Mapping]],2,FALSE)</f>
        <v>USA</v>
      </c>
      <c r="L518" t="s">
        <v>18</v>
      </c>
    </row>
    <row r="519" spans="2:12" ht="15" hidden="1" customHeight="1" x14ac:dyDescent="0.25">
      <c r="B519" t="s">
        <v>2522</v>
      </c>
      <c r="C519" s="1">
        <v>41055.195370370369</v>
      </c>
      <c r="D519" s="4">
        <v>100000</v>
      </c>
      <c r="E519">
        <v>100000</v>
      </c>
      <c r="F519" t="s">
        <v>6</v>
      </c>
      <c r="G519">
        <f>tblSalaries[[#This Row],[clean Salary (in local currency)]]*VLOOKUP(tblSalaries[[#This Row],[Currency]],tblXrate[],2,FALSE)</f>
        <v>100000</v>
      </c>
      <c r="H519" t="s">
        <v>139</v>
      </c>
      <c r="I519" t="s">
        <v>4001</v>
      </c>
      <c r="J519" t="s">
        <v>15</v>
      </c>
      <c r="K519" t="str">
        <f>VLOOKUP(tblSalaries[[#This Row],[Where do you work]],tblCountries[[Actual]:[Mapping]],2,FALSE)</f>
        <v>USA</v>
      </c>
      <c r="L519" t="s">
        <v>18</v>
      </c>
    </row>
    <row r="520" spans="2:12" ht="15" hidden="1" customHeight="1" x14ac:dyDescent="0.25">
      <c r="B520" t="s">
        <v>2523</v>
      </c>
      <c r="C520" s="1">
        <v>41055.197523148148</v>
      </c>
      <c r="D520" s="4">
        <v>104000</v>
      </c>
      <c r="E520">
        <v>104000</v>
      </c>
      <c r="F520" t="s">
        <v>6</v>
      </c>
      <c r="G520">
        <f>tblSalaries[[#This Row],[clean Salary (in local currency)]]*VLOOKUP(tblSalaries[[#This Row],[Currency]],tblXrate[],2,FALSE)</f>
        <v>104000</v>
      </c>
      <c r="H520" t="s">
        <v>624</v>
      </c>
      <c r="I520" t="s">
        <v>20</v>
      </c>
      <c r="J520" t="s">
        <v>15</v>
      </c>
      <c r="K520" t="str">
        <f>VLOOKUP(tblSalaries[[#This Row],[Where do you work]],tblCountries[[Actual]:[Mapping]],2,FALSE)</f>
        <v>USA</v>
      </c>
      <c r="L520" t="s">
        <v>9</v>
      </c>
    </row>
    <row r="521" spans="2:12" ht="15" hidden="1" customHeight="1" x14ac:dyDescent="0.25">
      <c r="B521" t="s">
        <v>2524</v>
      </c>
      <c r="C521" s="1">
        <v>41055.20040509259</v>
      </c>
      <c r="D521" s="4">
        <v>600000</v>
      </c>
      <c r="E521">
        <v>600000</v>
      </c>
      <c r="F521" t="s">
        <v>40</v>
      </c>
      <c r="G521">
        <f>tblSalaries[[#This Row],[clean Salary (in local currency)]]*VLOOKUP(tblSalaries[[#This Row],[Currency]],tblXrate[],2,FALSE)</f>
        <v>10684.750012465542</v>
      </c>
      <c r="H521" t="s">
        <v>201</v>
      </c>
      <c r="I521" t="s">
        <v>52</v>
      </c>
      <c r="J521" t="s">
        <v>8</v>
      </c>
      <c r="K521" t="str">
        <f>VLOOKUP(tblSalaries[[#This Row],[Where do you work]],tblCountries[[Actual]:[Mapping]],2,FALSE)</f>
        <v>India</v>
      </c>
      <c r="L521" t="s">
        <v>9</v>
      </c>
    </row>
    <row r="522" spans="2:12" ht="15" hidden="1" customHeight="1" x14ac:dyDescent="0.25">
      <c r="B522" t="s">
        <v>2525</v>
      </c>
      <c r="C522" s="1">
        <v>41055.200624999998</v>
      </c>
      <c r="D522" s="4">
        <v>200000</v>
      </c>
      <c r="E522">
        <v>200000</v>
      </c>
      <c r="F522" t="s">
        <v>6</v>
      </c>
      <c r="G522">
        <f>tblSalaries[[#This Row],[clean Salary (in local currency)]]*VLOOKUP(tblSalaries[[#This Row],[Currency]],tblXrate[],2,FALSE)</f>
        <v>200000</v>
      </c>
      <c r="H522" t="s">
        <v>625</v>
      </c>
      <c r="I522" t="s">
        <v>4001</v>
      </c>
      <c r="J522" t="s">
        <v>15</v>
      </c>
      <c r="K522" t="str">
        <f>VLOOKUP(tblSalaries[[#This Row],[Where do you work]],tblCountries[[Actual]:[Mapping]],2,FALSE)</f>
        <v>USA</v>
      </c>
      <c r="L522" t="s">
        <v>18</v>
      </c>
    </row>
    <row r="523" spans="2:12" ht="15" hidden="1" customHeight="1" x14ac:dyDescent="0.25">
      <c r="B523" t="s">
        <v>2526</v>
      </c>
      <c r="C523" s="1">
        <v>41055.201631944445</v>
      </c>
      <c r="D523" s="4" t="s">
        <v>626</v>
      </c>
      <c r="E523">
        <v>49248</v>
      </c>
      <c r="F523" t="s">
        <v>22</v>
      </c>
      <c r="G523">
        <f>tblSalaries[[#This Row],[clean Salary (in local currency)]]*VLOOKUP(tblSalaries[[#This Row],[Currency]],tblXrate[],2,FALSE)</f>
        <v>62564.631571458704</v>
      </c>
      <c r="H523" t="s">
        <v>627</v>
      </c>
      <c r="I523" t="s">
        <v>310</v>
      </c>
      <c r="J523" t="s">
        <v>628</v>
      </c>
      <c r="K523" t="str">
        <f>VLOOKUP(tblSalaries[[#This Row],[Where do you work]],tblCountries[[Actual]:[Mapping]],2,FALSE)</f>
        <v>Netherlands</v>
      </c>
      <c r="L523" t="s">
        <v>13</v>
      </c>
    </row>
    <row r="524" spans="2:12" ht="15" hidden="1" customHeight="1" x14ac:dyDescent="0.25">
      <c r="B524" t="s">
        <v>2527</v>
      </c>
      <c r="C524" s="1">
        <v>41055.201932870368</v>
      </c>
      <c r="D524" s="4">
        <v>36500</v>
      </c>
      <c r="E524">
        <v>36500</v>
      </c>
      <c r="F524" t="s">
        <v>69</v>
      </c>
      <c r="G524">
        <f>tblSalaries[[#This Row],[clean Salary (in local currency)]]*VLOOKUP(tblSalaries[[#This Row],[Currency]],tblXrate[],2,FALSE)</f>
        <v>57530.506930455871</v>
      </c>
      <c r="H524" t="s">
        <v>629</v>
      </c>
      <c r="I524" t="s">
        <v>52</v>
      </c>
      <c r="J524" t="s">
        <v>71</v>
      </c>
      <c r="K524" t="str">
        <f>VLOOKUP(tblSalaries[[#This Row],[Where do you work]],tblCountries[[Actual]:[Mapping]],2,FALSE)</f>
        <v>UK</v>
      </c>
      <c r="L524" t="s">
        <v>18</v>
      </c>
    </row>
    <row r="525" spans="2:12" ht="15" hidden="1" customHeight="1" x14ac:dyDescent="0.25">
      <c r="B525" t="s">
        <v>2528</v>
      </c>
      <c r="C525" s="1">
        <v>41055.20857638889</v>
      </c>
      <c r="D525" s="4">
        <v>82300</v>
      </c>
      <c r="E525">
        <v>82300</v>
      </c>
      <c r="F525" t="s">
        <v>6</v>
      </c>
      <c r="G525">
        <f>tblSalaries[[#This Row],[clean Salary (in local currency)]]*VLOOKUP(tblSalaries[[#This Row],[Currency]],tblXrate[],2,FALSE)</f>
        <v>82300</v>
      </c>
      <c r="H525" t="s">
        <v>630</v>
      </c>
      <c r="I525" t="s">
        <v>52</v>
      </c>
      <c r="J525" t="s">
        <v>15</v>
      </c>
      <c r="K525" t="str">
        <f>VLOOKUP(tblSalaries[[#This Row],[Where do you work]],tblCountries[[Actual]:[Mapping]],2,FALSE)</f>
        <v>USA</v>
      </c>
      <c r="L525" t="s">
        <v>18</v>
      </c>
    </row>
    <row r="526" spans="2:12" ht="15" hidden="1" customHeight="1" x14ac:dyDescent="0.25">
      <c r="B526" t="s">
        <v>2529</v>
      </c>
      <c r="C526" s="1">
        <v>41055.211678240739</v>
      </c>
      <c r="D526" s="4">
        <v>95000</v>
      </c>
      <c r="E526">
        <v>95000</v>
      </c>
      <c r="F526" t="s">
        <v>6</v>
      </c>
      <c r="G526">
        <f>tblSalaries[[#This Row],[clean Salary (in local currency)]]*VLOOKUP(tblSalaries[[#This Row],[Currency]],tblXrate[],2,FALSE)</f>
        <v>95000</v>
      </c>
      <c r="H526" t="s">
        <v>631</v>
      </c>
      <c r="I526" t="s">
        <v>356</v>
      </c>
      <c r="J526" t="s">
        <v>15</v>
      </c>
      <c r="K526" t="str">
        <f>VLOOKUP(tblSalaries[[#This Row],[Where do you work]],tblCountries[[Actual]:[Mapping]],2,FALSE)</f>
        <v>USA</v>
      </c>
      <c r="L526" t="s">
        <v>9</v>
      </c>
    </row>
    <row r="527" spans="2:12" ht="15" hidden="1" customHeight="1" x14ac:dyDescent="0.25">
      <c r="B527" t="s">
        <v>2530</v>
      </c>
      <c r="C527" s="1">
        <v>41055.213541666664</v>
      </c>
      <c r="D527" s="4">
        <v>140000</v>
      </c>
      <c r="E527">
        <v>140000</v>
      </c>
      <c r="F527" t="s">
        <v>69</v>
      </c>
      <c r="G527">
        <f>tblSalaries[[#This Row],[clean Salary (in local currency)]]*VLOOKUP(tblSalaries[[#This Row],[Currency]],tblXrate[],2,FALSE)</f>
        <v>220664.95808941979</v>
      </c>
      <c r="H527" t="s">
        <v>632</v>
      </c>
      <c r="I527" t="s">
        <v>67</v>
      </c>
      <c r="J527" t="s">
        <v>71</v>
      </c>
      <c r="K527" t="str">
        <f>VLOOKUP(tblSalaries[[#This Row],[Where do you work]],tblCountries[[Actual]:[Mapping]],2,FALSE)</f>
        <v>UK</v>
      </c>
      <c r="L527" t="s">
        <v>13</v>
      </c>
    </row>
    <row r="528" spans="2:12" ht="15" hidden="1" customHeight="1" x14ac:dyDescent="0.25">
      <c r="B528" t="s">
        <v>2531</v>
      </c>
      <c r="C528" s="1">
        <v>41055.217395833337</v>
      </c>
      <c r="D528" s="4">
        <v>72000</v>
      </c>
      <c r="E528">
        <v>72000</v>
      </c>
      <c r="F528" t="s">
        <v>6</v>
      </c>
      <c r="G528">
        <f>tblSalaries[[#This Row],[clean Salary (in local currency)]]*VLOOKUP(tblSalaries[[#This Row],[Currency]],tblXrate[],2,FALSE)</f>
        <v>72000</v>
      </c>
      <c r="H528" t="s">
        <v>633</v>
      </c>
      <c r="I528" t="s">
        <v>20</v>
      </c>
      <c r="J528" t="s">
        <v>65</v>
      </c>
      <c r="K528" t="str">
        <f>VLOOKUP(tblSalaries[[#This Row],[Where do you work]],tblCountries[[Actual]:[Mapping]],2,FALSE)</f>
        <v>Russia</v>
      </c>
      <c r="L528" t="s">
        <v>18</v>
      </c>
    </row>
    <row r="529" spans="2:12" ht="15" hidden="1" customHeight="1" x14ac:dyDescent="0.25">
      <c r="B529" t="s">
        <v>2532</v>
      </c>
      <c r="C529" s="1">
        <v>41055.219375000001</v>
      </c>
      <c r="D529" s="4">
        <v>60000</v>
      </c>
      <c r="E529">
        <v>60000</v>
      </c>
      <c r="F529" t="s">
        <v>82</v>
      </c>
      <c r="G529">
        <f>tblSalaries[[#This Row],[clean Salary (in local currency)]]*VLOOKUP(tblSalaries[[#This Row],[Currency]],tblXrate[],2,FALSE)</f>
        <v>61194.579384158147</v>
      </c>
      <c r="H529" t="s">
        <v>20</v>
      </c>
      <c r="I529" t="s">
        <v>20</v>
      </c>
      <c r="J529" t="s">
        <v>84</v>
      </c>
      <c r="K529" t="str">
        <f>VLOOKUP(tblSalaries[[#This Row],[Where do you work]],tblCountries[[Actual]:[Mapping]],2,FALSE)</f>
        <v>Australia</v>
      </c>
      <c r="L529" t="s">
        <v>18</v>
      </c>
    </row>
    <row r="530" spans="2:12" ht="15" hidden="1" customHeight="1" x14ac:dyDescent="0.25">
      <c r="B530" t="s">
        <v>2533</v>
      </c>
      <c r="C530" s="1">
        <v>41055.220972222225</v>
      </c>
      <c r="D530" s="4" t="s">
        <v>634</v>
      </c>
      <c r="E530">
        <v>120000</v>
      </c>
      <c r="F530" t="s">
        <v>6</v>
      </c>
      <c r="G530">
        <f>tblSalaries[[#This Row],[clean Salary (in local currency)]]*VLOOKUP(tblSalaries[[#This Row],[Currency]],tblXrate[],2,FALSE)</f>
        <v>120000</v>
      </c>
      <c r="H530" t="s">
        <v>635</v>
      </c>
      <c r="I530" t="s">
        <v>52</v>
      </c>
      <c r="J530" t="s">
        <v>636</v>
      </c>
      <c r="K530" t="str">
        <f>VLOOKUP(tblSalaries[[#This Row],[Where do you work]],tblCountries[[Actual]:[Mapping]],2,FALSE)</f>
        <v>New Zealand</v>
      </c>
      <c r="L530" t="s">
        <v>18</v>
      </c>
    </row>
    <row r="531" spans="2:12" ht="15" hidden="1" customHeight="1" x14ac:dyDescent="0.25">
      <c r="B531" t="s">
        <v>2534</v>
      </c>
      <c r="C531" s="1">
        <v>41055.221145833333</v>
      </c>
      <c r="D531" s="4" t="s">
        <v>637</v>
      </c>
      <c r="E531">
        <v>95000</v>
      </c>
      <c r="F531" t="s">
        <v>6</v>
      </c>
      <c r="G531">
        <f>tblSalaries[[#This Row],[clean Salary (in local currency)]]*VLOOKUP(tblSalaries[[#This Row],[Currency]],tblXrate[],2,FALSE)</f>
        <v>95000</v>
      </c>
      <c r="H531" t="s">
        <v>638</v>
      </c>
      <c r="I531" t="s">
        <v>4001</v>
      </c>
      <c r="J531" t="s">
        <v>639</v>
      </c>
      <c r="K531" t="str">
        <f>VLOOKUP(tblSalaries[[#This Row],[Where do you work]],tblCountries[[Actual]:[Mapping]],2,FALSE)</f>
        <v>Central America</v>
      </c>
      <c r="L531" t="s">
        <v>18</v>
      </c>
    </row>
    <row r="532" spans="2:12" ht="15" hidden="1" customHeight="1" x14ac:dyDescent="0.25">
      <c r="B532" t="s">
        <v>2535</v>
      </c>
      <c r="C532" s="1">
        <v>41055.222719907404</v>
      </c>
      <c r="D532" s="4">
        <v>50000</v>
      </c>
      <c r="E532">
        <v>50000</v>
      </c>
      <c r="F532" t="s">
        <v>6</v>
      </c>
      <c r="G532">
        <f>tblSalaries[[#This Row],[clean Salary (in local currency)]]*VLOOKUP(tblSalaries[[#This Row],[Currency]],tblXrate[],2,FALSE)</f>
        <v>50000</v>
      </c>
      <c r="H532" t="s">
        <v>640</v>
      </c>
      <c r="I532" t="s">
        <v>20</v>
      </c>
      <c r="J532" t="s">
        <v>15</v>
      </c>
      <c r="K532" t="str">
        <f>VLOOKUP(tblSalaries[[#This Row],[Where do you work]],tblCountries[[Actual]:[Mapping]],2,FALSE)</f>
        <v>USA</v>
      </c>
      <c r="L532" t="s">
        <v>18</v>
      </c>
    </row>
    <row r="533" spans="2:12" ht="15" hidden="1" customHeight="1" x14ac:dyDescent="0.25">
      <c r="B533" t="s">
        <v>2536</v>
      </c>
      <c r="C533" s="1">
        <v>41055.224537037036</v>
      </c>
      <c r="D533" s="4" t="s">
        <v>641</v>
      </c>
      <c r="E533">
        <v>73000</v>
      </c>
      <c r="F533" t="s">
        <v>69</v>
      </c>
      <c r="G533">
        <f>tblSalaries[[#This Row],[clean Salary (in local currency)]]*VLOOKUP(tblSalaries[[#This Row],[Currency]],tblXrate[],2,FALSE)</f>
        <v>115061.01386091174</v>
      </c>
      <c r="H533" t="s">
        <v>642</v>
      </c>
      <c r="I533" t="s">
        <v>52</v>
      </c>
      <c r="J533" t="s">
        <v>71</v>
      </c>
      <c r="K533" t="str">
        <f>VLOOKUP(tblSalaries[[#This Row],[Where do you work]],tblCountries[[Actual]:[Mapping]],2,FALSE)</f>
        <v>UK</v>
      </c>
      <c r="L533" t="s">
        <v>9</v>
      </c>
    </row>
    <row r="534" spans="2:12" ht="15" hidden="1" customHeight="1" x14ac:dyDescent="0.25">
      <c r="B534" t="s">
        <v>2537</v>
      </c>
      <c r="C534" s="1">
        <v>41055.225185185183</v>
      </c>
      <c r="D534" s="4">
        <v>50000</v>
      </c>
      <c r="E534">
        <v>50000</v>
      </c>
      <c r="F534" t="s">
        <v>6</v>
      </c>
      <c r="G534">
        <f>tblSalaries[[#This Row],[clean Salary (in local currency)]]*VLOOKUP(tblSalaries[[#This Row],[Currency]],tblXrate[],2,FALSE)</f>
        <v>50000</v>
      </c>
      <c r="H534" t="s">
        <v>643</v>
      </c>
      <c r="I534" t="s">
        <v>20</v>
      </c>
      <c r="J534" t="s">
        <v>644</v>
      </c>
      <c r="K534" t="str">
        <f>VLOOKUP(tblSalaries[[#This Row],[Where do you work]],tblCountries[[Actual]:[Mapping]],2,FALSE)</f>
        <v>self-employed</v>
      </c>
      <c r="L534" t="s">
        <v>9</v>
      </c>
    </row>
    <row r="535" spans="2:12" ht="15" hidden="1" customHeight="1" x14ac:dyDescent="0.25">
      <c r="B535" t="s">
        <v>2538</v>
      </c>
      <c r="C535" s="1">
        <v>41055.22724537037</v>
      </c>
      <c r="D535" s="4">
        <v>46000</v>
      </c>
      <c r="E535">
        <v>46000</v>
      </c>
      <c r="F535" t="s">
        <v>6</v>
      </c>
      <c r="G535">
        <f>tblSalaries[[#This Row],[clean Salary (in local currency)]]*VLOOKUP(tblSalaries[[#This Row],[Currency]],tblXrate[],2,FALSE)</f>
        <v>46000</v>
      </c>
      <c r="H535" t="s">
        <v>200</v>
      </c>
      <c r="I535" t="s">
        <v>20</v>
      </c>
      <c r="J535" t="s">
        <v>15</v>
      </c>
      <c r="K535" t="str">
        <f>VLOOKUP(tblSalaries[[#This Row],[Where do you work]],tblCountries[[Actual]:[Mapping]],2,FALSE)</f>
        <v>USA</v>
      </c>
      <c r="L535" t="s">
        <v>18</v>
      </c>
    </row>
    <row r="536" spans="2:12" ht="15" hidden="1" customHeight="1" x14ac:dyDescent="0.25">
      <c r="B536" t="s">
        <v>2539</v>
      </c>
      <c r="C536" s="1">
        <v>41055.227511574078</v>
      </c>
      <c r="D536" s="4" t="s">
        <v>645</v>
      </c>
      <c r="E536">
        <v>600000</v>
      </c>
      <c r="F536" t="s">
        <v>32</v>
      </c>
      <c r="G536">
        <f>tblSalaries[[#This Row],[clean Salary (in local currency)]]*VLOOKUP(tblSalaries[[#This Row],[Currency]],tblXrate[],2,FALSE)</f>
        <v>6368.453230079479</v>
      </c>
      <c r="H536" t="s">
        <v>646</v>
      </c>
      <c r="I536" t="s">
        <v>356</v>
      </c>
      <c r="J536" t="s">
        <v>17</v>
      </c>
      <c r="K536" t="str">
        <f>VLOOKUP(tblSalaries[[#This Row],[Where do you work]],tblCountries[[Actual]:[Mapping]],2,FALSE)</f>
        <v>Pakistan</v>
      </c>
      <c r="L536" t="s">
        <v>9</v>
      </c>
    </row>
    <row r="537" spans="2:12" ht="15" hidden="1" customHeight="1" x14ac:dyDescent="0.25">
      <c r="B537" t="s">
        <v>2540</v>
      </c>
      <c r="C537" s="1">
        <v>41055.228310185186</v>
      </c>
      <c r="D537" s="4">
        <v>85000</v>
      </c>
      <c r="E537">
        <v>85000</v>
      </c>
      <c r="F537" t="s">
        <v>82</v>
      </c>
      <c r="G537">
        <f>tblSalaries[[#This Row],[clean Salary (in local currency)]]*VLOOKUP(tblSalaries[[#This Row],[Currency]],tblXrate[],2,FALSE)</f>
        <v>86692.320794224041</v>
      </c>
      <c r="H537" t="s">
        <v>647</v>
      </c>
      <c r="I537" t="s">
        <v>20</v>
      </c>
      <c r="J537" t="s">
        <v>84</v>
      </c>
      <c r="K537" t="str">
        <f>VLOOKUP(tblSalaries[[#This Row],[Where do you work]],tblCountries[[Actual]:[Mapping]],2,FALSE)</f>
        <v>Australia</v>
      </c>
      <c r="L537" t="s">
        <v>9</v>
      </c>
    </row>
    <row r="538" spans="2:12" ht="15" hidden="1" customHeight="1" x14ac:dyDescent="0.25">
      <c r="B538" t="s">
        <v>2541</v>
      </c>
      <c r="C538" s="1">
        <v>41055.229108796295</v>
      </c>
      <c r="D538" s="4">
        <v>450000</v>
      </c>
      <c r="E538">
        <v>450000</v>
      </c>
      <c r="F538" t="s">
        <v>40</v>
      </c>
      <c r="G538">
        <f>tblSalaries[[#This Row],[clean Salary (in local currency)]]*VLOOKUP(tblSalaries[[#This Row],[Currency]],tblXrate[],2,FALSE)</f>
        <v>8013.5625093491553</v>
      </c>
      <c r="H538" t="s">
        <v>648</v>
      </c>
      <c r="I538" t="s">
        <v>52</v>
      </c>
      <c r="J538" t="s">
        <v>8</v>
      </c>
      <c r="K538" t="str">
        <f>VLOOKUP(tblSalaries[[#This Row],[Where do you work]],tblCountries[[Actual]:[Mapping]],2,FALSE)</f>
        <v>India</v>
      </c>
      <c r="L538" t="s">
        <v>13</v>
      </c>
    </row>
    <row r="539" spans="2:12" ht="15" hidden="1" customHeight="1" x14ac:dyDescent="0.25">
      <c r="B539" t="s">
        <v>2542</v>
      </c>
      <c r="C539" s="1">
        <v>41055.229143518518</v>
      </c>
      <c r="D539" s="4">
        <v>43000</v>
      </c>
      <c r="E539">
        <v>43000</v>
      </c>
      <c r="F539" t="s">
        <v>6</v>
      </c>
      <c r="G539">
        <f>tblSalaries[[#This Row],[clean Salary (in local currency)]]*VLOOKUP(tblSalaries[[#This Row],[Currency]],tblXrate[],2,FALSE)</f>
        <v>43000</v>
      </c>
      <c r="H539" t="s">
        <v>310</v>
      </c>
      <c r="I539" t="s">
        <v>310</v>
      </c>
      <c r="J539" t="s">
        <v>15</v>
      </c>
      <c r="K539" t="str">
        <f>VLOOKUP(tblSalaries[[#This Row],[Where do you work]],tblCountries[[Actual]:[Mapping]],2,FALSE)</f>
        <v>USA</v>
      </c>
      <c r="L539" t="s">
        <v>13</v>
      </c>
    </row>
    <row r="540" spans="2:12" ht="15" hidden="1" customHeight="1" x14ac:dyDescent="0.25">
      <c r="B540" t="s">
        <v>2543</v>
      </c>
      <c r="C540" s="1">
        <v>41055.229305555556</v>
      </c>
      <c r="D540" s="4">
        <v>1500</v>
      </c>
      <c r="E540">
        <v>18000</v>
      </c>
      <c r="F540" t="s">
        <v>6</v>
      </c>
      <c r="G540">
        <f>tblSalaries[[#This Row],[clean Salary (in local currency)]]*VLOOKUP(tblSalaries[[#This Row],[Currency]],tblXrate[],2,FALSE)</f>
        <v>18000</v>
      </c>
      <c r="H540" t="s">
        <v>279</v>
      </c>
      <c r="I540" t="s">
        <v>279</v>
      </c>
      <c r="J540" t="s">
        <v>143</v>
      </c>
      <c r="K540" t="str">
        <f>VLOOKUP(tblSalaries[[#This Row],[Where do you work]],tblCountries[[Actual]:[Mapping]],2,FALSE)</f>
        <v>Brazil</v>
      </c>
      <c r="L540" t="s">
        <v>9</v>
      </c>
    </row>
    <row r="541" spans="2:12" ht="15" hidden="1" customHeight="1" x14ac:dyDescent="0.25">
      <c r="B541" t="s">
        <v>2544</v>
      </c>
      <c r="C541" s="1">
        <v>41055.229930555557</v>
      </c>
      <c r="D541" s="4">
        <v>55000</v>
      </c>
      <c r="E541">
        <v>55000</v>
      </c>
      <c r="F541" t="s">
        <v>6</v>
      </c>
      <c r="G541">
        <f>tblSalaries[[#This Row],[clean Salary (in local currency)]]*VLOOKUP(tblSalaries[[#This Row],[Currency]],tblXrate[],2,FALSE)</f>
        <v>55000</v>
      </c>
      <c r="H541" t="s">
        <v>387</v>
      </c>
      <c r="I541" t="s">
        <v>20</v>
      </c>
      <c r="J541" t="s">
        <v>15</v>
      </c>
      <c r="K541" t="str">
        <f>VLOOKUP(tblSalaries[[#This Row],[Where do you work]],tblCountries[[Actual]:[Mapping]],2,FALSE)</f>
        <v>USA</v>
      </c>
      <c r="L541" t="s">
        <v>18</v>
      </c>
    </row>
    <row r="542" spans="2:12" ht="15" hidden="1" customHeight="1" x14ac:dyDescent="0.25">
      <c r="B542" t="s">
        <v>2545</v>
      </c>
      <c r="C542" s="1">
        <v>41055.230150462965</v>
      </c>
      <c r="D542" s="4" t="s">
        <v>457</v>
      </c>
      <c r="E542">
        <v>500000</v>
      </c>
      <c r="F542" t="s">
        <v>40</v>
      </c>
      <c r="G542">
        <f>tblSalaries[[#This Row],[clean Salary (in local currency)]]*VLOOKUP(tblSalaries[[#This Row],[Currency]],tblXrate[],2,FALSE)</f>
        <v>8903.9583437212841</v>
      </c>
      <c r="H542" t="s">
        <v>649</v>
      </c>
      <c r="I542" t="s">
        <v>20</v>
      </c>
      <c r="J542" t="s">
        <v>8</v>
      </c>
      <c r="K542" t="str">
        <f>VLOOKUP(tblSalaries[[#This Row],[Where do you work]],tblCountries[[Actual]:[Mapping]],2,FALSE)</f>
        <v>India</v>
      </c>
      <c r="L542" t="s">
        <v>13</v>
      </c>
    </row>
    <row r="543" spans="2:12" ht="15" hidden="1" customHeight="1" x14ac:dyDescent="0.25">
      <c r="B543" t="s">
        <v>2546</v>
      </c>
      <c r="C543" s="1">
        <v>41055.231747685182</v>
      </c>
      <c r="D543" s="4">
        <v>45000</v>
      </c>
      <c r="E543">
        <v>45000</v>
      </c>
      <c r="F543" t="s">
        <v>6</v>
      </c>
      <c r="G543">
        <f>tblSalaries[[#This Row],[clean Salary (in local currency)]]*VLOOKUP(tblSalaries[[#This Row],[Currency]],tblXrate[],2,FALSE)</f>
        <v>45000</v>
      </c>
      <c r="H543" t="s">
        <v>650</v>
      </c>
      <c r="I543" t="s">
        <v>3999</v>
      </c>
      <c r="J543" t="s">
        <v>15</v>
      </c>
      <c r="K543" t="str">
        <f>VLOOKUP(tblSalaries[[#This Row],[Where do you work]],tblCountries[[Actual]:[Mapping]],2,FALSE)</f>
        <v>USA</v>
      </c>
      <c r="L543" t="s">
        <v>13</v>
      </c>
    </row>
    <row r="544" spans="2:12" ht="15" hidden="1" customHeight="1" x14ac:dyDescent="0.25">
      <c r="B544" t="s">
        <v>2547</v>
      </c>
      <c r="C544" s="1">
        <v>41055.232638888891</v>
      </c>
      <c r="D544" s="4">
        <v>50000</v>
      </c>
      <c r="E544">
        <v>50000</v>
      </c>
      <c r="F544" t="s">
        <v>6</v>
      </c>
      <c r="G544">
        <f>tblSalaries[[#This Row],[clean Salary (in local currency)]]*VLOOKUP(tblSalaries[[#This Row],[Currency]],tblXrate[],2,FALSE)</f>
        <v>50000</v>
      </c>
      <c r="H544" t="s">
        <v>651</v>
      </c>
      <c r="I544" t="s">
        <v>52</v>
      </c>
      <c r="J544" t="s">
        <v>15</v>
      </c>
      <c r="K544" t="str">
        <f>VLOOKUP(tblSalaries[[#This Row],[Where do you work]],tblCountries[[Actual]:[Mapping]],2,FALSE)</f>
        <v>USA</v>
      </c>
      <c r="L544" t="s">
        <v>9</v>
      </c>
    </row>
    <row r="545" spans="2:13" ht="15" hidden="1" customHeight="1" x14ac:dyDescent="0.25">
      <c r="B545" t="s">
        <v>2548</v>
      </c>
      <c r="C545" s="1">
        <v>41055.239374999997</v>
      </c>
      <c r="D545" s="4" t="s">
        <v>652</v>
      </c>
      <c r="E545">
        <v>80000</v>
      </c>
      <c r="F545" t="s">
        <v>6</v>
      </c>
      <c r="G545">
        <f>tblSalaries[[#This Row],[clean Salary (in local currency)]]*VLOOKUP(tblSalaries[[#This Row],[Currency]],tblXrate[],2,FALSE)</f>
        <v>80000</v>
      </c>
      <c r="H545" t="s">
        <v>653</v>
      </c>
      <c r="I545" t="s">
        <v>20</v>
      </c>
      <c r="J545" t="s">
        <v>15</v>
      </c>
      <c r="K545" t="str">
        <f>VLOOKUP(tblSalaries[[#This Row],[Where do you work]],tblCountries[[Actual]:[Mapping]],2,FALSE)</f>
        <v>USA</v>
      </c>
      <c r="L545" t="s">
        <v>13</v>
      </c>
    </row>
    <row r="546" spans="2:13" ht="15" hidden="1" customHeight="1" x14ac:dyDescent="0.25">
      <c r="B546" t="s">
        <v>2549</v>
      </c>
      <c r="C546" s="1">
        <v>41055.240300925929</v>
      </c>
      <c r="D546" s="4">
        <v>67000</v>
      </c>
      <c r="E546">
        <v>67000</v>
      </c>
      <c r="F546" t="s">
        <v>6</v>
      </c>
      <c r="G546">
        <f>tblSalaries[[#This Row],[clean Salary (in local currency)]]*VLOOKUP(tblSalaries[[#This Row],[Currency]],tblXrate[],2,FALSE)</f>
        <v>67000</v>
      </c>
      <c r="H546" t="s">
        <v>394</v>
      </c>
      <c r="I546" t="s">
        <v>20</v>
      </c>
      <c r="J546" t="s">
        <v>15</v>
      </c>
      <c r="K546" t="str">
        <f>VLOOKUP(tblSalaries[[#This Row],[Where do you work]],tblCountries[[Actual]:[Mapping]],2,FALSE)</f>
        <v>USA</v>
      </c>
      <c r="L546" t="s">
        <v>9</v>
      </c>
    </row>
    <row r="547" spans="2:13" ht="15" hidden="1" customHeight="1" x14ac:dyDescent="0.25">
      <c r="B547" t="s">
        <v>2550</v>
      </c>
      <c r="C547" s="1">
        <v>41055.240763888891</v>
      </c>
      <c r="D547" s="4">
        <v>111000</v>
      </c>
      <c r="E547">
        <v>111000</v>
      </c>
      <c r="F547" t="s">
        <v>6</v>
      </c>
      <c r="G547">
        <f>tblSalaries[[#This Row],[clean Salary (in local currency)]]*VLOOKUP(tblSalaries[[#This Row],[Currency]],tblXrate[],2,FALSE)</f>
        <v>111000</v>
      </c>
      <c r="H547" t="s">
        <v>424</v>
      </c>
      <c r="I547" t="s">
        <v>20</v>
      </c>
      <c r="J547" t="s">
        <v>654</v>
      </c>
      <c r="K547" t="str">
        <f>VLOOKUP(tblSalaries[[#This Row],[Where do you work]],tblCountries[[Actual]:[Mapping]],2,FALSE)</f>
        <v>Japan</v>
      </c>
      <c r="L547" t="s">
        <v>13</v>
      </c>
    </row>
    <row r="548" spans="2:13" ht="15" hidden="1" customHeight="1" x14ac:dyDescent="0.25">
      <c r="B548" t="s">
        <v>2551</v>
      </c>
      <c r="C548" s="1">
        <v>41055.241782407407</v>
      </c>
      <c r="D548" s="4">
        <v>120000</v>
      </c>
      <c r="E548">
        <v>120000</v>
      </c>
      <c r="F548" t="s">
        <v>6</v>
      </c>
      <c r="G548">
        <f>tblSalaries[[#This Row],[clean Salary (in local currency)]]*VLOOKUP(tblSalaries[[#This Row],[Currency]],tblXrate[],2,FALSE)</f>
        <v>120000</v>
      </c>
      <c r="H548" t="s">
        <v>139</v>
      </c>
      <c r="I548" t="s">
        <v>4001</v>
      </c>
      <c r="J548" t="s">
        <v>15</v>
      </c>
      <c r="K548" t="str">
        <f>VLOOKUP(tblSalaries[[#This Row],[Where do you work]],tblCountries[[Actual]:[Mapping]],2,FALSE)</f>
        <v>USA</v>
      </c>
      <c r="L548" t="s">
        <v>9</v>
      </c>
    </row>
    <row r="549" spans="2:13" ht="15" hidden="1" customHeight="1" x14ac:dyDescent="0.25">
      <c r="B549" t="s">
        <v>2552</v>
      </c>
      <c r="C549" s="1">
        <v>41055.241805555554</v>
      </c>
      <c r="D549" s="4" t="s">
        <v>655</v>
      </c>
      <c r="E549">
        <v>20000</v>
      </c>
      <c r="F549" t="s">
        <v>69</v>
      </c>
      <c r="G549">
        <f>tblSalaries[[#This Row],[clean Salary (in local currency)]]*VLOOKUP(tblSalaries[[#This Row],[Currency]],tblXrate[],2,FALSE)</f>
        <v>31523.565441345683</v>
      </c>
      <c r="H549" t="s">
        <v>656</v>
      </c>
      <c r="I549" t="s">
        <v>356</v>
      </c>
      <c r="J549" t="s">
        <v>71</v>
      </c>
      <c r="K549" t="str">
        <f>VLOOKUP(tblSalaries[[#This Row],[Where do you work]],tblCountries[[Actual]:[Mapping]],2,FALSE)</f>
        <v>UK</v>
      </c>
      <c r="L549" t="s">
        <v>9</v>
      </c>
    </row>
    <row r="550" spans="2:13" ht="15" hidden="1" customHeight="1" x14ac:dyDescent="0.25">
      <c r="B550" t="s">
        <v>2553</v>
      </c>
      <c r="C550" s="1">
        <v>41055.243298611109</v>
      </c>
      <c r="D550" s="4">
        <v>77000</v>
      </c>
      <c r="E550">
        <v>77000</v>
      </c>
      <c r="F550" t="s">
        <v>82</v>
      </c>
      <c r="G550">
        <f>tblSalaries[[#This Row],[clean Salary (in local currency)]]*VLOOKUP(tblSalaries[[#This Row],[Currency]],tblXrate[],2,FALSE)</f>
        <v>78533.043543002947</v>
      </c>
      <c r="H550" t="s">
        <v>657</v>
      </c>
      <c r="I550" t="s">
        <v>20</v>
      </c>
      <c r="J550" t="s">
        <v>84</v>
      </c>
      <c r="K550" t="str">
        <f>VLOOKUP(tblSalaries[[#This Row],[Where do you work]],tblCountries[[Actual]:[Mapping]],2,FALSE)</f>
        <v>Australia</v>
      </c>
      <c r="L550" t="s">
        <v>18</v>
      </c>
    </row>
    <row r="551" spans="2:13" ht="15" hidden="1" customHeight="1" x14ac:dyDescent="0.25">
      <c r="B551" t="s">
        <v>2554</v>
      </c>
      <c r="C551" s="1">
        <v>41055.243321759262</v>
      </c>
      <c r="D551" s="4">
        <v>60000</v>
      </c>
      <c r="E551">
        <v>60000</v>
      </c>
      <c r="F551" t="s">
        <v>6</v>
      </c>
      <c r="G551">
        <f>tblSalaries[[#This Row],[clean Salary (in local currency)]]*VLOOKUP(tblSalaries[[#This Row],[Currency]],tblXrate[],2,FALSE)</f>
        <v>60000</v>
      </c>
      <c r="H551" t="s">
        <v>658</v>
      </c>
      <c r="I551" t="s">
        <v>67</v>
      </c>
      <c r="J551" t="s">
        <v>15</v>
      </c>
      <c r="K551" t="str">
        <f>VLOOKUP(tblSalaries[[#This Row],[Where do you work]],tblCountries[[Actual]:[Mapping]],2,FALSE)</f>
        <v>USA</v>
      </c>
      <c r="L551" t="s">
        <v>25</v>
      </c>
    </row>
    <row r="552" spans="2:13" ht="15" hidden="1" customHeight="1" x14ac:dyDescent="0.25">
      <c r="B552" t="s">
        <v>2555</v>
      </c>
      <c r="C552" s="1">
        <v>41055.243356481478</v>
      </c>
      <c r="D552" s="4">
        <v>35000</v>
      </c>
      <c r="E552">
        <v>35000</v>
      </c>
      <c r="F552" t="s">
        <v>6</v>
      </c>
      <c r="G552">
        <f>tblSalaries[[#This Row],[clean Salary (in local currency)]]*VLOOKUP(tblSalaries[[#This Row],[Currency]],tblXrate[],2,FALSE)</f>
        <v>35000</v>
      </c>
      <c r="H552" t="s">
        <v>20</v>
      </c>
      <c r="I552" t="s">
        <v>20</v>
      </c>
      <c r="J552" t="s">
        <v>15</v>
      </c>
      <c r="K552" t="str">
        <f>VLOOKUP(tblSalaries[[#This Row],[Where do you work]],tblCountries[[Actual]:[Mapping]],2,FALSE)</f>
        <v>USA</v>
      </c>
      <c r="L552" t="s">
        <v>18</v>
      </c>
    </row>
    <row r="553" spans="2:13" ht="15" hidden="1" customHeight="1" x14ac:dyDescent="0.25">
      <c r="B553" t="s">
        <v>2556</v>
      </c>
      <c r="C553" s="1">
        <v>41055.244988425926</v>
      </c>
      <c r="D553" s="4">
        <v>50000</v>
      </c>
      <c r="E553">
        <v>50000</v>
      </c>
      <c r="F553" t="s">
        <v>22</v>
      </c>
      <c r="G553">
        <f>tblSalaries[[#This Row],[clean Salary (in local currency)]]*VLOOKUP(tblSalaries[[#This Row],[Currency]],tblXrate[],2,FALSE)</f>
        <v>63519.971949580387</v>
      </c>
      <c r="H553" t="s">
        <v>659</v>
      </c>
      <c r="I553" t="s">
        <v>52</v>
      </c>
      <c r="J553" t="s">
        <v>136</v>
      </c>
      <c r="K553" t="str">
        <f>VLOOKUP(tblSalaries[[#This Row],[Where do you work]],tblCountries[[Actual]:[Mapping]],2,FALSE)</f>
        <v>Panama</v>
      </c>
      <c r="L553" t="s">
        <v>18</v>
      </c>
    </row>
    <row r="554" spans="2:13" ht="15" hidden="1" customHeight="1" x14ac:dyDescent="0.25">
      <c r="B554" t="s">
        <v>2557</v>
      </c>
      <c r="C554" s="1">
        <v>41055.246782407405</v>
      </c>
      <c r="D554" s="4">
        <v>54000</v>
      </c>
      <c r="E554">
        <v>54000</v>
      </c>
      <c r="F554" t="s">
        <v>6</v>
      </c>
      <c r="G554">
        <f>tblSalaries[[#This Row],[clean Salary (in local currency)]]*VLOOKUP(tblSalaries[[#This Row],[Currency]],tblXrate[],2,FALSE)</f>
        <v>54000</v>
      </c>
      <c r="H554" t="s">
        <v>660</v>
      </c>
      <c r="I554" t="s">
        <v>67</v>
      </c>
      <c r="J554" t="s">
        <v>15</v>
      </c>
      <c r="K554" t="str">
        <f>VLOOKUP(tblSalaries[[#This Row],[Where do you work]],tblCountries[[Actual]:[Mapping]],2,FALSE)</f>
        <v>USA</v>
      </c>
      <c r="L554" t="s">
        <v>13</v>
      </c>
      <c r="M554">
        <v>5</v>
      </c>
    </row>
    <row r="555" spans="2:13" ht="15" hidden="1" customHeight="1" x14ac:dyDescent="0.25">
      <c r="B555" t="s">
        <v>2558</v>
      </c>
      <c r="C555" s="1">
        <v>41055.251354166663</v>
      </c>
      <c r="D555" s="4">
        <v>1300</v>
      </c>
      <c r="E555">
        <v>15600</v>
      </c>
      <c r="F555" t="s">
        <v>6</v>
      </c>
      <c r="G555">
        <f>tblSalaries[[#This Row],[clean Salary (in local currency)]]*VLOOKUP(tblSalaries[[#This Row],[Currency]],tblXrate[],2,FALSE)</f>
        <v>15600</v>
      </c>
      <c r="H555" t="s">
        <v>661</v>
      </c>
      <c r="I555" t="s">
        <v>488</v>
      </c>
      <c r="J555" t="s">
        <v>662</v>
      </c>
      <c r="K555" t="str">
        <f>VLOOKUP(tblSalaries[[#This Row],[Where do you work]],tblCountries[[Actual]:[Mapping]],2,FALSE)</f>
        <v>Brazil</v>
      </c>
      <c r="L555" t="s">
        <v>9</v>
      </c>
      <c r="M555">
        <v>20</v>
      </c>
    </row>
    <row r="556" spans="2:13" ht="15" hidden="1" customHeight="1" x14ac:dyDescent="0.25">
      <c r="B556" t="s">
        <v>2559</v>
      </c>
      <c r="C556" s="1">
        <v>41055.25582175926</v>
      </c>
      <c r="D556" s="4">
        <v>35000</v>
      </c>
      <c r="E556">
        <v>35000</v>
      </c>
      <c r="F556" t="s">
        <v>6</v>
      </c>
      <c r="G556">
        <f>tblSalaries[[#This Row],[clean Salary (in local currency)]]*VLOOKUP(tblSalaries[[#This Row],[Currency]],tblXrate[],2,FALSE)</f>
        <v>35000</v>
      </c>
      <c r="H556" t="s">
        <v>663</v>
      </c>
      <c r="I556" t="s">
        <v>20</v>
      </c>
      <c r="J556" t="s">
        <v>15</v>
      </c>
      <c r="K556" t="str">
        <f>VLOOKUP(tblSalaries[[#This Row],[Where do you work]],tblCountries[[Actual]:[Mapping]],2,FALSE)</f>
        <v>USA</v>
      </c>
      <c r="L556" t="s">
        <v>25</v>
      </c>
      <c r="M556">
        <v>7</v>
      </c>
    </row>
    <row r="557" spans="2:13" ht="15" hidden="1" customHeight="1" x14ac:dyDescent="0.25">
      <c r="B557" t="s">
        <v>2560</v>
      </c>
      <c r="C557" s="1">
        <v>41055.257037037038</v>
      </c>
      <c r="D557" s="4">
        <v>188000</v>
      </c>
      <c r="E557">
        <v>188000</v>
      </c>
      <c r="F557" t="s">
        <v>6</v>
      </c>
      <c r="G557">
        <f>tblSalaries[[#This Row],[clean Salary (in local currency)]]*VLOOKUP(tblSalaries[[#This Row],[Currency]],tblXrate[],2,FALSE)</f>
        <v>188000</v>
      </c>
      <c r="H557" t="s">
        <v>664</v>
      </c>
      <c r="I557" t="s">
        <v>4001</v>
      </c>
      <c r="J557" t="s">
        <v>15</v>
      </c>
      <c r="K557" t="str">
        <f>VLOOKUP(tblSalaries[[#This Row],[Where do you work]],tblCountries[[Actual]:[Mapping]],2,FALSE)</f>
        <v>USA</v>
      </c>
      <c r="L557" t="s">
        <v>25</v>
      </c>
      <c r="M557">
        <v>20</v>
      </c>
    </row>
    <row r="558" spans="2:13" ht="15" hidden="1" customHeight="1" x14ac:dyDescent="0.25">
      <c r="B558" t="s">
        <v>2561</v>
      </c>
      <c r="C558" s="1">
        <v>41055.259872685187</v>
      </c>
      <c r="D558" s="4">
        <v>27500</v>
      </c>
      <c r="E558">
        <v>27500</v>
      </c>
      <c r="F558" t="s">
        <v>6</v>
      </c>
      <c r="G558">
        <f>tblSalaries[[#This Row],[clean Salary (in local currency)]]*VLOOKUP(tblSalaries[[#This Row],[Currency]],tblXrate[],2,FALSE)</f>
        <v>27500</v>
      </c>
      <c r="H558" t="s">
        <v>616</v>
      </c>
      <c r="I558" t="s">
        <v>20</v>
      </c>
      <c r="J558" t="s">
        <v>15</v>
      </c>
      <c r="K558" t="str">
        <f>VLOOKUP(tblSalaries[[#This Row],[Where do you work]],tblCountries[[Actual]:[Mapping]],2,FALSE)</f>
        <v>USA</v>
      </c>
      <c r="L558" t="s">
        <v>13</v>
      </c>
      <c r="M558">
        <v>1</v>
      </c>
    </row>
    <row r="559" spans="2:13" ht="15" hidden="1" customHeight="1" x14ac:dyDescent="0.25">
      <c r="B559" t="s">
        <v>2562</v>
      </c>
      <c r="C559" s="1">
        <v>41055.264328703706</v>
      </c>
      <c r="D559" s="4">
        <v>140000</v>
      </c>
      <c r="E559">
        <v>140000</v>
      </c>
      <c r="F559" t="s">
        <v>6</v>
      </c>
      <c r="G559">
        <f>tblSalaries[[#This Row],[clean Salary (in local currency)]]*VLOOKUP(tblSalaries[[#This Row],[Currency]],tblXrate[],2,FALSE)</f>
        <v>140000</v>
      </c>
      <c r="H559" t="s">
        <v>270</v>
      </c>
      <c r="I559" t="s">
        <v>488</v>
      </c>
      <c r="J559" t="s">
        <v>15</v>
      </c>
      <c r="K559" t="str">
        <f>VLOOKUP(tblSalaries[[#This Row],[Where do you work]],tblCountries[[Actual]:[Mapping]],2,FALSE)</f>
        <v>USA</v>
      </c>
      <c r="L559" t="s">
        <v>18</v>
      </c>
      <c r="M559">
        <v>10</v>
      </c>
    </row>
    <row r="560" spans="2:13" ht="15" hidden="1" customHeight="1" x14ac:dyDescent="0.25">
      <c r="B560" t="s">
        <v>2563</v>
      </c>
      <c r="C560" s="1">
        <v>41055.266701388886</v>
      </c>
      <c r="D560" s="4">
        <v>55000</v>
      </c>
      <c r="E560">
        <v>55000</v>
      </c>
      <c r="F560" t="s">
        <v>22</v>
      </c>
      <c r="G560">
        <f>tblSalaries[[#This Row],[clean Salary (in local currency)]]*VLOOKUP(tblSalaries[[#This Row],[Currency]],tblXrate[],2,FALSE)</f>
        <v>69871.969144538423</v>
      </c>
      <c r="H560" t="s">
        <v>647</v>
      </c>
      <c r="I560" t="s">
        <v>20</v>
      </c>
      <c r="J560" t="s">
        <v>628</v>
      </c>
      <c r="K560" t="str">
        <f>VLOOKUP(tblSalaries[[#This Row],[Where do you work]],tblCountries[[Actual]:[Mapping]],2,FALSE)</f>
        <v>Netherlands</v>
      </c>
      <c r="L560" t="s">
        <v>13</v>
      </c>
      <c r="M560">
        <v>6</v>
      </c>
    </row>
    <row r="561" spans="2:13" ht="15" hidden="1" customHeight="1" x14ac:dyDescent="0.25">
      <c r="B561" t="s">
        <v>2564</v>
      </c>
      <c r="C561" s="1">
        <v>41055.278460648151</v>
      </c>
      <c r="D561" s="4">
        <v>45000</v>
      </c>
      <c r="E561">
        <v>45000</v>
      </c>
      <c r="F561" t="s">
        <v>6</v>
      </c>
      <c r="G561">
        <f>tblSalaries[[#This Row],[clean Salary (in local currency)]]*VLOOKUP(tblSalaries[[#This Row],[Currency]],tblXrate[],2,FALSE)</f>
        <v>45000</v>
      </c>
      <c r="H561" t="s">
        <v>665</v>
      </c>
      <c r="I561" t="s">
        <v>20</v>
      </c>
      <c r="J561" t="s">
        <v>15</v>
      </c>
      <c r="K561" t="str">
        <f>VLOOKUP(tblSalaries[[#This Row],[Where do you work]],tblCountries[[Actual]:[Mapping]],2,FALSE)</f>
        <v>USA</v>
      </c>
      <c r="L561" t="s">
        <v>9</v>
      </c>
      <c r="M561">
        <v>2</v>
      </c>
    </row>
    <row r="562" spans="2:13" ht="15" hidden="1" customHeight="1" x14ac:dyDescent="0.25">
      <c r="B562" t="s">
        <v>2565</v>
      </c>
      <c r="C562" s="1">
        <v>41055.28197916667</v>
      </c>
      <c r="D562" s="4" t="s">
        <v>666</v>
      </c>
      <c r="E562">
        <v>95000</v>
      </c>
      <c r="F562" t="s">
        <v>6</v>
      </c>
      <c r="G562">
        <f>tblSalaries[[#This Row],[clean Salary (in local currency)]]*VLOOKUP(tblSalaries[[#This Row],[Currency]],tblXrate[],2,FALSE)</f>
        <v>95000</v>
      </c>
      <c r="H562" t="s">
        <v>207</v>
      </c>
      <c r="I562" t="s">
        <v>20</v>
      </c>
      <c r="J562" t="s">
        <v>84</v>
      </c>
      <c r="K562" t="str">
        <f>VLOOKUP(tblSalaries[[#This Row],[Where do you work]],tblCountries[[Actual]:[Mapping]],2,FALSE)</f>
        <v>Australia</v>
      </c>
      <c r="L562" t="s">
        <v>18</v>
      </c>
      <c r="M562">
        <v>11</v>
      </c>
    </row>
    <row r="563" spans="2:13" ht="15" hidden="1" customHeight="1" x14ac:dyDescent="0.25">
      <c r="B563" t="s">
        <v>2566</v>
      </c>
      <c r="C563" s="1">
        <v>41055.282638888886</v>
      </c>
      <c r="D563" s="4" t="s">
        <v>667</v>
      </c>
      <c r="E563">
        <v>155000</v>
      </c>
      <c r="F563" t="s">
        <v>82</v>
      </c>
      <c r="G563">
        <f>tblSalaries[[#This Row],[clean Salary (in local currency)]]*VLOOKUP(tblSalaries[[#This Row],[Currency]],tblXrate[],2,FALSE)</f>
        <v>158085.99674240855</v>
      </c>
      <c r="H563" t="s">
        <v>668</v>
      </c>
      <c r="I563" t="s">
        <v>52</v>
      </c>
      <c r="J563" t="s">
        <v>84</v>
      </c>
      <c r="K563" t="str">
        <f>VLOOKUP(tblSalaries[[#This Row],[Where do you work]],tblCountries[[Actual]:[Mapping]],2,FALSE)</f>
        <v>Australia</v>
      </c>
      <c r="L563" t="s">
        <v>9</v>
      </c>
      <c r="M563">
        <v>20</v>
      </c>
    </row>
    <row r="564" spans="2:13" ht="15" hidden="1" customHeight="1" x14ac:dyDescent="0.25">
      <c r="B564" t="s">
        <v>2567</v>
      </c>
      <c r="C564" s="1">
        <v>41055.283321759256</v>
      </c>
      <c r="D564" s="4" t="s">
        <v>669</v>
      </c>
      <c r="E564">
        <v>80000</v>
      </c>
      <c r="F564" t="s">
        <v>670</v>
      </c>
      <c r="G564">
        <f>tblSalaries[[#This Row],[clean Salary (in local currency)]]*VLOOKUP(tblSalaries[[#This Row],[Currency]],tblXrate[],2,FALSE)</f>
        <v>63807.047488395103</v>
      </c>
      <c r="H564" t="s">
        <v>671</v>
      </c>
      <c r="I564" t="s">
        <v>20</v>
      </c>
      <c r="J564" t="s">
        <v>672</v>
      </c>
      <c r="K564" t="str">
        <f>VLOOKUP(tblSalaries[[#This Row],[Where do you work]],tblCountries[[Actual]:[Mapping]],2,FALSE)</f>
        <v>New Zealand</v>
      </c>
      <c r="L564" t="s">
        <v>9</v>
      </c>
      <c r="M564">
        <v>23</v>
      </c>
    </row>
    <row r="565" spans="2:13" ht="15" hidden="1" customHeight="1" x14ac:dyDescent="0.25">
      <c r="B565" t="s">
        <v>2568</v>
      </c>
      <c r="C565" s="1">
        <v>41055.284988425927</v>
      </c>
      <c r="D565" s="4">
        <v>38000</v>
      </c>
      <c r="E565">
        <v>38000</v>
      </c>
      <c r="F565" t="s">
        <v>6</v>
      </c>
      <c r="G565">
        <f>tblSalaries[[#This Row],[clean Salary (in local currency)]]*VLOOKUP(tblSalaries[[#This Row],[Currency]],tblXrate[],2,FALSE)</f>
        <v>38000</v>
      </c>
      <c r="H565" t="s">
        <v>673</v>
      </c>
      <c r="I565" t="s">
        <v>20</v>
      </c>
      <c r="J565" t="s">
        <v>15</v>
      </c>
      <c r="K565" t="str">
        <f>VLOOKUP(tblSalaries[[#This Row],[Where do you work]],tblCountries[[Actual]:[Mapping]],2,FALSE)</f>
        <v>USA</v>
      </c>
      <c r="L565" t="s">
        <v>13</v>
      </c>
      <c r="M565">
        <v>11</v>
      </c>
    </row>
    <row r="566" spans="2:13" ht="15" hidden="1" customHeight="1" x14ac:dyDescent="0.25">
      <c r="B566" t="s">
        <v>2569</v>
      </c>
      <c r="C566" s="1">
        <v>41055.287962962961</v>
      </c>
      <c r="D566" s="4">
        <v>90000</v>
      </c>
      <c r="E566">
        <v>90000</v>
      </c>
      <c r="F566" t="s">
        <v>6</v>
      </c>
      <c r="G566">
        <f>tblSalaries[[#This Row],[clean Salary (in local currency)]]*VLOOKUP(tblSalaries[[#This Row],[Currency]],tblXrate[],2,FALSE)</f>
        <v>90000</v>
      </c>
      <c r="H566" t="s">
        <v>674</v>
      </c>
      <c r="I566" t="s">
        <v>52</v>
      </c>
      <c r="J566" t="s">
        <v>15</v>
      </c>
      <c r="K566" t="str">
        <f>VLOOKUP(tblSalaries[[#This Row],[Where do you work]],tblCountries[[Actual]:[Mapping]],2,FALSE)</f>
        <v>USA</v>
      </c>
      <c r="L566" t="s">
        <v>9</v>
      </c>
      <c r="M566">
        <v>6</v>
      </c>
    </row>
    <row r="567" spans="2:13" ht="15" hidden="1" customHeight="1" x14ac:dyDescent="0.25">
      <c r="B567" t="s">
        <v>2570</v>
      </c>
      <c r="C567" s="1">
        <v>41055.289687500001</v>
      </c>
      <c r="D567" s="4" t="s">
        <v>675</v>
      </c>
      <c r="E567">
        <v>28800</v>
      </c>
      <c r="F567" t="s">
        <v>69</v>
      </c>
      <c r="G567">
        <f>tblSalaries[[#This Row],[clean Salary (in local currency)]]*VLOOKUP(tblSalaries[[#This Row],[Currency]],tblXrate[],2,FALSE)</f>
        <v>45393.934235537781</v>
      </c>
      <c r="H567" t="s">
        <v>642</v>
      </c>
      <c r="I567" t="s">
        <v>52</v>
      </c>
      <c r="J567" t="s">
        <v>71</v>
      </c>
      <c r="K567" t="str">
        <f>VLOOKUP(tblSalaries[[#This Row],[Where do you work]],tblCountries[[Actual]:[Mapping]],2,FALSE)</f>
        <v>UK</v>
      </c>
      <c r="L567" t="s">
        <v>9</v>
      </c>
      <c r="M567">
        <v>27</v>
      </c>
    </row>
    <row r="568" spans="2:13" ht="15" hidden="1" customHeight="1" x14ac:dyDescent="0.25">
      <c r="B568" t="s">
        <v>2571</v>
      </c>
      <c r="C568" s="1">
        <v>41055.29247685185</v>
      </c>
      <c r="D568" s="4" t="s">
        <v>676</v>
      </c>
      <c r="E568">
        <v>21000</v>
      </c>
      <c r="F568" t="s">
        <v>69</v>
      </c>
      <c r="G568">
        <f>tblSalaries[[#This Row],[clean Salary (in local currency)]]*VLOOKUP(tblSalaries[[#This Row],[Currency]],tblXrate[],2,FALSE)</f>
        <v>33099.743713412965</v>
      </c>
      <c r="H568" t="s">
        <v>108</v>
      </c>
      <c r="I568" t="s">
        <v>20</v>
      </c>
      <c r="J568" t="s">
        <v>71</v>
      </c>
      <c r="K568" t="str">
        <f>VLOOKUP(tblSalaries[[#This Row],[Where do you work]],tblCountries[[Actual]:[Mapping]],2,FALSE)</f>
        <v>UK</v>
      </c>
      <c r="L568" t="s">
        <v>13</v>
      </c>
      <c r="M568">
        <v>10</v>
      </c>
    </row>
    <row r="569" spans="2:13" ht="15" hidden="1" customHeight="1" x14ac:dyDescent="0.25">
      <c r="B569" t="s">
        <v>2572</v>
      </c>
      <c r="C569" s="1">
        <v>41055.296412037038</v>
      </c>
      <c r="D569" s="4" t="s">
        <v>677</v>
      </c>
      <c r="E569">
        <v>4285</v>
      </c>
      <c r="F569" t="s">
        <v>6</v>
      </c>
      <c r="G569">
        <f>tblSalaries[[#This Row],[clean Salary (in local currency)]]*VLOOKUP(tblSalaries[[#This Row],[Currency]],tblXrate[],2,FALSE)</f>
        <v>4285</v>
      </c>
      <c r="H569" t="s">
        <v>678</v>
      </c>
      <c r="I569" t="s">
        <v>20</v>
      </c>
      <c r="J569" t="s">
        <v>8</v>
      </c>
      <c r="K569" t="str">
        <f>VLOOKUP(tblSalaries[[#This Row],[Where do you work]],tblCountries[[Actual]:[Mapping]],2,FALSE)</f>
        <v>India</v>
      </c>
      <c r="L569" t="s">
        <v>13</v>
      </c>
      <c r="M569">
        <v>6</v>
      </c>
    </row>
    <row r="570" spans="2:13" ht="15" hidden="1" customHeight="1" x14ac:dyDescent="0.25">
      <c r="B570" t="s">
        <v>2573</v>
      </c>
      <c r="C570" s="1">
        <v>41055.301412037035</v>
      </c>
      <c r="D570" s="4">
        <v>6000</v>
      </c>
      <c r="E570">
        <v>6000</v>
      </c>
      <c r="F570" t="s">
        <v>6</v>
      </c>
      <c r="G570">
        <f>tblSalaries[[#This Row],[clean Salary (in local currency)]]*VLOOKUP(tblSalaries[[#This Row],[Currency]],tblXrate[],2,FALSE)</f>
        <v>6000</v>
      </c>
      <c r="H570" t="s">
        <v>679</v>
      </c>
      <c r="I570" t="s">
        <v>52</v>
      </c>
      <c r="J570" t="s">
        <v>680</v>
      </c>
      <c r="K570" t="str">
        <f>VLOOKUP(tblSalaries[[#This Row],[Where do you work]],tblCountries[[Actual]:[Mapping]],2,FALSE)</f>
        <v>Guyana</v>
      </c>
      <c r="L570" t="s">
        <v>25</v>
      </c>
      <c r="M570">
        <v>20</v>
      </c>
    </row>
    <row r="571" spans="2:13" ht="15" hidden="1" customHeight="1" x14ac:dyDescent="0.25">
      <c r="B571" t="s">
        <v>2574</v>
      </c>
      <c r="C571" s="1">
        <v>41055.30263888889</v>
      </c>
      <c r="D571" s="4" t="s">
        <v>681</v>
      </c>
      <c r="E571">
        <v>22000</v>
      </c>
      <c r="F571" t="s">
        <v>82</v>
      </c>
      <c r="G571">
        <f>tblSalaries[[#This Row],[clean Salary (in local currency)]]*VLOOKUP(tblSalaries[[#This Row],[Currency]],tblXrate[],2,FALSE)</f>
        <v>22438.012440857987</v>
      </c>
      <c r="H571" t="s">
        <v>108</v>
      </c>
      <c r="I571" t="s">
        <v>20</v>
      </c>
      <c r="J571" t="s">
        <v>84</v>
      </c>
      <c r="K571" t="str">
        <f>VLOOKUP(tblSalaries[[#This Row],[Where do you work]],tblCountries[[Actual]:[Mapping]],2,FALSE)</f>
        <v>Australia</v>
      </c>
      <c r="L571" t="s">
        <v>9</v>
      </c>
      <c r="M571">
        <v>8</v>
      </c>
    </row>
    <row r="572" spans="2:13" ht="15" hidden="1" customHeight="1" x14ac:dyDescent="0.25">
      <c r="B572" t="s">
        <v>2575</v>
      </c>
      <c r="C572" s="1">
        <v>41055.304826388892</v>
      </c>
      <c r="D572" s="4">
        <v>90000</v>
      </c>
      <c r="E572">
        <v>90000</v>
      </c>
      <c r="F572" t="s">
        <v>6</v>
      </c>
      <c r="G572">
        <f>tblSalaries[[#This Row],[clean Salary (in local currency)]]*VLOOKUP(tblSalaries[[#This Row],[Currency]],tblXrate[],2,FALSE)</f>
        <v>90000</v>
      </c>
      <c r="H572" t="s">
        <v>52</v>
      </c>
      <c r="I572" t="s">
        <v>52</v>
      </c>
      <c r="J572" t="s">
        <v>15</v>
      </c>
      <c r="K572" t="str">
        <f>VLOOKUP(tblSalaries[[#This Row],[Where do you work]],tblCountries[[Actual]:[Mapping]],2,FALSE)</f>
        <v>USA</v>
      </c>
      <c r="L572" t="s">
        <v>18</v>
      </c>
      <c r="M572">
        <v>15</v>
      </c>
    </row>
    <row r="573" spans="2:13" ht="15" hidden="1" customHeight="1" x14ac:dyDescent="0.25">
      <c r="B573" t="s">
        <v>2576</v>
      </c>
      <c r="C573" s="1">
        <v>41055.307766203703</v>
      </c>
      <c r="D573" s="4">
        <v>150000</v>
      </c>
      <c r="E573">
        <v>150000</v>
      </c>
      <c r="F573" t="s">
        <v>6</v>
      </c>
      <c r="G573">
        <f>tblSalaries[[#This Row],[clean Salary (in local currency)]]*VLOOKUP(tblSalaries[[#This Row],[Currency]],tblXrate[],2,FALSE)</f>
        <v>150000</v>
      </c>
      <c r="H573" t="s">
        <v>29</v>
      </c>
      <c r="I573" t="s">
        <v>4001</v>
      </c>
      <c r="J573" t="s">
        <v>15</v>
      </c>
      <c r="K573" t="str">
        <f>VLOOKUP(tblSalaries[[#This Row],[Where do you work]],tblCountries[[Actual]:[Mapping]],2,FALSE)</f>
        <v>USA</v>
      </c>
      <c r="L573" t="s">
        <v>9</v>
      </c>
      <c r="M573">
        <v>22</v>
      </c>
    </row>
    <row r="574" spans="2:13" ht="15" hidden="1" customHeight="1" x14ac:dyDescent="0.25">
      <c r="B574" t="s">
        <v>2577</v>
      </c>
      <c r="C574" s="1">
        <v>41055.314108796294</v>
      </c>
      <c r="D574" s="4">
        <v>130000</v>
      </c>
      <c r="E574">
        <v>130000</v>
      </c>
      <c r="F574" t="s">
        <v>82</v>
      </c>
      <c r="G574">
        <f>tblSalaries[[#This Row],[clean Salary (in local currency)]]*VLOOKUP(tblSalaries[[#This Row],[Currency]],tblXrate[],2,FALSE)</f>
        <v>132588.25533234264</v>
      </c>
      <c r="H574" t="s">
        <v>310</v>
      </c>
      <c r="I574" t="s">
        <v>310</v>
      </c>
      <c r="J574" t="s">
        <v>84</v>
      </c>
      <c r="K574" t="str">
        <f>VLOOKUP(tblSalaries[[#This Row],[Where do you work]],tblCountries[[Actual]:[Mapping]],2,FALSE)</f>
        <v>Australia</v>
      </c>
      <c r="L574" t="s">
        <v>18</v>
      </c>
      <c r="M574">
        <v>27</v>
      </c>
    </row>
    <row r="575" spans="2:13" ht="15" hidden="1" customHeight="1" x14ac:dyDescent="0.25">
      <c r="B575" t="s">
        <v>2578</v>
      </c>
      <c r="C575" s="1">
        <v>41055.316932870373</v>
      </c>
      <c r="D575" s="4">
        <v>45000</v>
      </c>
      <c r="E575">
        <v>45000</v>
      </c>
      <c r="F575" t="s">
        <v>6</v>
      </c>
      <c r="G575">
        <f>tblSalaries[[#This Row],[clean Salary (in local currency)]]*VLOOKUP(tblSalaries[[#This Row],[Currency]],tblXrate[],2,FALSE)</f>
        <v>45000</v>
      </c>
      <c r="H575" t="s">
        <v>42</v>
      </c>
      <c r="I575" t="s">
        <v>20</v>
      </c>
      <c r="J575" t="s">
        <v>15</v>
      </c>
      <c r="K575" t="str">
        <f>VLOOKUP(tblSalaries[[#This Row],[Where do you work]],tblCountries[[Actual]:[Mapping]],2,FALSE)</f>
        <v>USA</v>
      </c>
      <c r="L575" t="s">
        <v>9</v>
      </c>
      <c r="M575">
        <v>3</v>
      </c>
    </row>
    <row r="576" spans="2:13" ht="15" hidden="1" customHeight="1" x14ac:dyDescent="0.25">
      <c r="B576" t="s">
        <v>2579</v>
      </c>
      <c r="C576" s="1">
        <v>41055.317974537036</v>
      </c>
      <c r="D576" s="4">
        <v>50000</v>
      </c>
      <c r="E576">
        <v>50000</v>
      </c>
      <c r="F576" t="s">
        <v>6</v>
      </c>
      <c r="G576">
        <f>tblSalaries[[#This Row],[clean Salary (in local currency)]]*VLOOKUP(tblSalaries[[#This Row],[Currency]],tblXrate[],2,FALSE)</f>
        <v>50000</v>
      </c>
      <c r="H576" t="s">
        <v>660</v>
      </c>
      <c r="I576" t="s">
        <v>67</v>
      </c>
      <c r="J576" t="s">
        <v>15</v>
      </c>
      <c r="K576" t="str">
        <f>VLOOKUP(tblSalaries[[#This Row],[Where do you work]],tblCountries[[Actual]:[Mapping]],2,FALSE)</f>
        <v>USA</v>
      </c>
      <c r="L576" t="s">
        <v>18</v>
      </c>
      <c r="M576">
        <v>10</v>
      </c>
    </row>
    <row r="577" spans="2:13" ht="15" customHeight="1" x14ac:dyDescent="0.25">
      <c r="B577" t="s">
        <v>2580</v>
      </c>
      <c r="C577" s="1">
        <v>41055.322268518517</v>
      </c>
      <c r="D577" s="4">
        <v>300000</v>
      </c>
      <c r="E577">
        <v>300000</v>
      </c>
      <c r="F577" t="s">
        <v>6</v>
      </c>
      <c r="G577">
        <f>tblSalaries[[#This Row],[clean Salary (in local currency)]]*VLOOKUP(tblSalaries[[#This Row],[Currency]],tblXrate[],2,FALSE)</f>
        <v>300000</v>
      </c>
      <c r="H577" t="s">
        <v>682</v>
      </c>
      <c r="I577" t="s">
        <v>4001</v>
      </c>
      <c r="J577" t="s">
        <v>15</v>
      </c>
      <c r="K577" t="str">
        <f>VLOOKUP(tblSalaries[[#This Row],[Where do you work]],tblCountries[[Actual]:[Mapping]],2,FALSE)</f>
        <v>USA</v>
      </c>
      <c r="L577" t="s">
        <v>18</v>
      </c>
      <c r="M577">
        <v>30</v>
      </c>
    </row>
    <row r="578" spans="2:13" ht="15" hidden="1" customHeight="1" x14ac:dyDescent="0.25">
      <c r="B578" t="s">
        <v>2581</v>
      </c>
      <c r="C578" s="1">
        <v>41055.325335648151</v>
      </c>
      <c r="D578" s="4">
        <v>102000</v>
      </c>
      <c r="E578">
        <v>102000</v>
      </c>
      <c r="F578" t="s">
        <v>82</v>
      </c>
      <c r="G578">
        <f>tblSalaries[[#This Row],[clean Salary (in local currency)]]*VLOOKUP(tblSalaries[[#This Row],[Currency]],tblXrate[],2,FALSE)</f>
        <v>104030.78495306884</v>
      </c>
      <c r="H578" t="s">
        <v>683</v>
      </c>
      <c r="I578" t="s">
        <v>52</v>
      </c>
      <c r="J578" t="s">
        <v>84</v>
      </c>
      <c r="K578" t="str">
        <f>VLOOKUP(tblSalaries[[#This Row],[Where do you work]],tblCountries[[Actual]:[Mapping]],2,FALSE)</f>
        <v>Australia</v>
      </c>
      <c r="L578" t="s">
        <v>25</v>
      </c>
      <c r="M578">
        <v>10</v>
      </c>
    </row>
    <row r="579" spans="2:13" ht="15" hidden="1" customHeight="1" x14ac:dyDescent="0.25">
      <c r="B579" t="s">
        <v>2582</v>
      </c>
      <c r="C579" s="1">
        <v>41055.326967592591</v>
      </c>
      <c r="D579" s="4">
        <v>115000</v>
      </c>
      <c r="E579">
        <v>115000</v>
      </c>
      <c r="F579" t="s">
        <v>6</v>
      </c>
      <c r="G579">
        <f>tblSalaries[[#This Row],[clean Salary (in local currency)]]*VLOOKUP(tblSalaries[[#This Row],[Currency]],tblXrate[],2,FALSE)</f>
        <v>115000</v>
      </c>
      <c r="H579" t="s">
        <v>684</v>
      </c>
      <c r="I579" t="s">
        <v>52</v>
      </c>
      <c r="J579" t="s">
        <v>15</v>
      </c>
      <c r="K579" t="str">
        <f>VLOOKUP(tblSalaries[[#This Row],[Where do you work]],tblCountries[[Actual]:[Mapping]],2,FALSE)</f>
        <v>USA</v>
      </c>
      <c r="L579" t="s">
        <v>9</v>
      </c>
      <c r="M579">
        <v>15</v>
      </c>
    </row>
    <row r="580" spans="2:13" ht="15" hidden="1" customHeight="1" x14ac:dyDescent="0.25">
      <c r="B580" t="s">
        <v>2583</v>
      </c>
      <c r="C580" s="1">
        <v>41055.328622685185</v>
      </c>
      <c r="D580" s="4">
        <v>70000</v>
      </c>
      <c r="E580">
        <v>70000</v>
      </c>
      <c r="F580" t="s">
        <v>6</v>
      </c>
      <c r="G580">
        <f>tblSalaries[[#This Row],[clean Salary (in local currency)]]*VLOOKUP(tblSalaries[[#This Row],[Currency]],tblXrate[],2,FALSE)</f>
        <v>70000</v>
      </c>
      <c r="H580" t="s">
        <v>14</v>
      </c>
      <c r="I580" t="s">
        <v>20</v>
      </c>
      <c r="J580" t="s">
        <v>15</v>
      </c>
      <c r="K580" t="str">
        <f>VLOOKUP(tblSalaries[[#This Row],[Where do you work]],tblCountries[[Actual]:[Mapping]],2,FALSE)</f>
        <v>USA</v>
      </c>
      <c r="L580" t="s">
        <v>9</v>
      </c>
      <c r="M580">
        <v>3</v>
      </c>
    </row>
    <row r="581" spans="2:13" ht="15" hidden="1" customHeight="1" x14ac:dyDescent="0.25">
      <c r="B581" t="s">
        <v>2584</v>
      </c>
      <c r="C581" s="1">
        <v>41055.331296296295</v>
      </c>
      <c r="D581" s="4">
        <v>106000</v>
      </c>
      <c r="E581">
        <v>106000</v>
      </c>
      <c r="F581" t="s">
        <v>82</v>
      </c>
      <c r="G581">
        <f>tblSalaries[[#This Row],[clean Salary (in local currency)]]*VLOOKUP(tblSalaries[[#This Row],[Currency]],tblXrate[],2,FALSE)</f>
        <v>108110.42357867939</v>
      </c>
      <c r="H581" t="s">
        <v>685</v>
      </c>
      <c r="I581" t="s">
        <v>67</v>
      </c>
      <c r="J581" t="s">
        <v>84</v>
      </c>
      <c r="K581" t="str">
        <f>VLOOKUP(tblSalaries[[#This Row],[Where do you work]],tblCountries[[Actual]:[Mapping]],2,FALSE)</f>
        <v>Australia</v>
      </c>
      <c r="L581" t="s">
        <v>9</v>
      </c>
      <c r="M581">
        <v>16</v>
      </c>
    </row>
    <row r="582" spans="2:13" ht="15" hidden="1" customHeight="1" x14ac:dyDescent="0.25">
      <c r="B582" t="s">
        <v>2585</v>
      </c>
      <c r="C582" s="1">
        <v>41055.334537037037</v>
      </c>
      <c r="D582" s="4">
        <v>75000</v>
      </c>
      <c r="E582">
        <v>75000</v>
      </c>
      <c r="F582" t="s">
        <v>6</v>
      </c>
      <c r="G582">
        <f>tblSalaries[[#This Row],[clean Salary (in local currency)]]*VLOOKUP(tblSalaries[[#This Row],[Currency]],tblXrate[],2,FALSE)</f>
        <v>75000</v>
      </c>
      <c r="H582" t="s">
        <v>686</v>
      </c>
      <c r="I582" t="s">
        <v>20</v>
      </c>
      <c r="J582" t="s">
        <v>15</v>
      </c>
      <c r="K582" t="str">
        <f>VLOOKUP(tblSalaries[[#This Row],[Where do you work]],tblCountries[[Actual]:[Mapping]],2,FALSE)</f>
        <v>USA</v>
      </c>
      <c r="L582" t="s">
        <v>18</v>
      </c>
      <c r="M582">
        <v>25</v>
      </c>
    </row>
    <row r="583" spans="2:13" ht="15" hidden="1" customHeight="1" x14ac:dyDescent="0.25">
      <c r="B583" t="s">
        <v>2586</v>
      </c>
      <c r="C583" s="1">
        <v>41055.337071759262</v>
      </c>
      <c r="D583" s="4">
        <v>40414</v>
      </c>
      <c r="E583">
        <v>40414</v>
      </c>
      <c r="F583" t="s">
        <v>6</v>
      </c>
      <c r="G583">
        <f>tblSalaries[[#This Row],[clean Salary (in local currency)]]*VLOOKUP(tblSalaries[[#This Row],[Currency]],tblXrate[],2,FALSE)</f>
        <v>40414</v>
      </c>
      <c r="H583" t="s">
        <v>687</v>
      </c>
      <c r="I583" t="s">
        <v>20</v>
      </c>
      <c r="J583" t="s">
        <v>15</v>
      </c>
      <c r="K583" t="str">
        <f>VLOOKUP(tblSalaries[[#This Row],[Where do you work]],tblCountries[[Actual]:[Mapping]],2,FALSE)</f>
        <v>USA</v>
      </c>
      <c r="L583" t="s">
        <v>9</v>
      </c>
      <c r="M583">
        <v>8</v>
      </c>
    </row>
    <row r="584" spans="2:13" ht="15" hidden="1" customHeight="1" x14ac:dyDescent="0.25">
      <c r="B584" t="s">
        <v>2587</v>
      </c>
      <c r="C584" s="1">
        <v>41055.337256944447</v>
      </c>
      <c r="D584" s="4">
        <v>65000</v>
      </c>
      <c r="E584">
        <v>65000</v>
      </c>
      <c r="F584" t="s">
        <v>6</v>
      </c>
      <c r="G584">
        <f>tblSalaries[[#This Row],[clean Salary (in local currency)]]*VLOOKUP(tblSalaries[[#This Row],[Currency]],tblXrate[],2,FALSE)</f>
        <v>65000</v>
      </c>
      <c r="H584" t="s">
        <v>153</v>
      </c>
      <c r="I584" t="s">
        <v>20</v>
      </c>
      <c r="J584" t="s">
        <v>15</v>
      </c>
      <c r="K584" t="str">
        <f>VLOOKUP(tblSalaries[[#This Row],[Where do you work]],tblCountries[[Actual]:[Mapping]],2,FALSE)</f>
        <v>USA</v>
      </c>
      <c r="L584" t="s">
        <v>9</v>
      </c>
      <c r="M584">
        <v>3</v>
      </c>
    </row>
    <row r="585" spans="2:13" ht="15" hidden="1" customHeight="1" x14ac:dyDescent="0.25">
      <c r="B585" t="s">
        <v>2588</v>
      </c>
      <c r="C585" s="1">
        <v>41055.339386574073</v>
      </c>
      <c r="D585" s="4">
        <v>120000</v>
      </c>
      <c r="E585">
        <v>120000</v>
      </c>
      <c r="F585" t="s">
        <v>6</v>
      </c>
      <c r="G585">
        <f>tblSalaries[[#This Row],[clean Salary (in local currency)]]*VLOOKUP(tblSalaries[[#This Row],[Currency]],tblXrate[],2,FALSE)</f>
        <v>120000</v>
      </c>
      <c r="H585" t="s">
        <v>688</v>
      </c>
      <c r="I585" t="s">
        <v>20</v>
      </c>
      <c r="J585" t="s">
        <v>15</v>
      </c>
      <c r="K585" t="str">
        <f>VLOOKUP(tblSalaries[[#This Row],[Where do you work]],tblCountries[[Actual]:[Mapping]],2,FALSE)</f>
        <v>USA</v>
      </c>
      <c r="L585" t="s">
        <v>13</v>
      </c>
      <c r="M585">
        <v>7</v>
      </c>
    </row>
    <row r="586" spans="2:13" ht="15" hidden="1" customHeight="1" x14ac:dyDescent="0.25">
      <c r="B586" t="s">
        <v>2589</v>
      </c>
      <c r="C586" s="1">
        <v>41055.340775462966</v>
      </c>
      <c r="D586" s="4">
        <v>8000</v>
      </c>
      <c r="E586">
        <v>96000</v>
      </c>
      <c r="F586" t="s">
        <v>3910</v>
      </c>
      <c r="G586">
        <f>tblSalaries[[#This Row],[clean Salary (in local currency)]]*VLOOKUP(tblSalaries[[#This Row],[Currency]],tblXrate[],2,FALSE)</f>
        <v>15092.18020692008</v>
      </c>
      <c r="H586" t="s">
        <v>689</v>
      </c>
      <c r="I586" t="s">
        <v>310</v>
      </c>
      <c r="J586" t="s">
        <v>690</v>
      </c>
      <c r="K586" t="str">
        <f>VLOOKUP(tblSalaries[[#This Row],[Where do you work]],tblCountries[[Actual]:[Mapping]],2,FALSE)</f>
        <v>china</v>
      </c>
      <c r="L586" t="s">
        <v>9</v>
      </c>
      <c r="M586">
        <v>10</v>
      </c>
    </row>
    <row r="587" spans="2:13" ht="15" hidden="1" customHeight="1" x14ac:dyDescent="0.25">
      <c r="B587" t="s">
        <v>2590</v>
      </c>
      <c r="C587" s="1">
        <v>41055.345752314817</v>
      </c>
      <c r="D587" s="4" t="s">
        <v>691</v>
      </c>
      <c r="E587">
        <v>36000</v>
      </c>
      <c r="F587" t="s">
        <v>6</v>
      </c>
      <c r="G587">
        <f>tblSalaries[[#This Row],[clean Salary (in local currency)]]*VLOOKUP(tblSalaries[[#This Row],[Currency]],tblXrate[],2,FALSE)</f>
        <v>36000</v>
      </c>
      <c r="H587" t="s">
        <v>692</v>
      </c>
      <c r="I587" t="s">
        <v>356</v>
      </c>
      <c r="J587" t="s">
        <v>65</v>
      </c>
      <c r="K587" t="str">
        <f>VLOOKUP(tblSalaries[[#This Row],[Where do you work]],tblCountries[[Actual]:[Mapping]],2,FALSE)</f>
        <v>Russia</v>
      </c>
      <c r="L587" t="s">
        <v>13</v>
      </c>
      <c r="M587">
        <v>10</v>
      </c>
    </row>
    <row r="588" spans="2:13" ht="15" hidden="1" customHeight="1" x14ac:dyDescent="0.25">
      <c r="B588" t="s">
        <v>2591</v>
      </c>
      <c r="C588" s="1">
        <v>41055.354166666664</v>
      </c>
      <c r="D588" s="4" t="s">
        <v>281</v>
      </c>
      <c r="E588">
        <v>50000</v>
      </c>
      <c r="F588" t="s">
        <v>22</v>
      </c>
      <c r="G588">
        <f>tblSalaries[[#This Row],[clean Salary (in local currency)]]*VLOOKUP(tblSalaries[[#This Row],[Currency]],tblXrate[],2,FALSE)</f>
        <v>63519.971949580387</v>
      </c>
      <c r="H588" t="s">
        <v>20</v>
      </c>
      <c r="I588" t="s">
        <v>20</v>
      </c>
      <c r="J588" t="s">
        <v>24</v>
      </c>
      <c r="K588" t="str">
        <f>VLOOKUP(tblSalaries[[#This Row],[Where do you work]],tblCountries[[Actual]:[Mapping]],2,FALSE)</f>
        <v>Germany</v>
      </c>
      <c r="L588" t="s">
        <v>18</v>
      </c>
      <c r="M588">
        <v>4</v>
      </c>
    </row>
    <row r="589" spans="2:13" ht="15" hidden="1" customHeight="1" x14ac:dyDescent="0.25">
      <c r="B589" t="s">
        <v>2592</v>
      </c>
      <c r="C589" s="1">
        <v>41055.363275462965</v>
      </c>
      <c r="D589" s="4">
        <v>108000</v>
      </c>
      <c r="E589">
        <v>108000</v>
      </c>
      <c r="F589" t="s">
        <v>6</v>
      </c>
      <c r="G589">
        <f>tblSalaries[[#This Row],[clean Salary (in local currency)]]*VLOOKUP(tblSalaries[[#This Row],[Currency]],tblXrate[],2,FALSE)</f>
        <v>108000</v>
      </c>
      <c r="H589" t="s">
        <v>693</v>
      </c>
      <c r="I589" t="s">
        <v>356</v>
      </c>
      <c r="J589" t="s">
        <v>15</v>
      </c>
      <c r="K589" t="str">
        <f>VLOOKUP(tblSalaries[[#This Row],[Where do you work]],tblCountries[[Actual]:[Mapping]],2,FALSE)</f>
        <v>USA</v>
      </c>
      <c r="L589" t="s">
        <v>18</v>
      </c>
      <c r="M589">
        <v>7</v>
      </c>
    </row>
    <row r="590" spans="2:13" ht="15" hidden="1" customHeight="1" x14ac:dyDescent="0.25">
      <c r="B590" t="s">
        <v>2593</v>
      </c>
      <c r="C590" s="1">
        <v>41055.364976851852</v>
      </c>
      <c r="D590" s="4">
        <v>75000</v>
      </c>
      <c r="E590">
        <v>75000</v>
      </c>
      <c r="F590" t="s">
        <v>6</v>
      </c>
      <c r="G590">
        <f>tblSalaries[[#This Row],[clean Salary (in local currency)]]*VLOOKUP(tblSalaries[[#This Row],[Currency]],tblXrate[],2,FALSE)</f>
        <v>75000</v>
      </c>
      <c r="H590" t="s">
        <v>14</v>
      </c>
      <c r="I590" t="s">
        <v>20</v>
      </c>
      <c r="J590" t="s">
        <v>15</v>
      </c>
      <c r="K590" t="str">
        <f>VLOOKUP(tblSalaries[[#This Row],[Where do you work]],tblCountries[[Actual]:[Mapping]],2,FALSE)</f>
        <v>USA</v>
      </c>
      <c r="L590" t="s">
        <v>9</v>
      </c>
      <c r="M590">
        <v>5</v>
      </c>
    </row>
    <row r="591" spans="2:13" ht="15" hidden="1" customHeight="1" x14ac:dyDescent="0.25">
      <c r="B591" t="s">
        <v>2594</v>
      </c>
      <c r="C591" s="1">
        <v>41055.368796296294</v>
      </c>
      <c r="D591" s="4" t="s">
        <v>694</v>
      </c>
      <c r="E591">
        <v>400000</v>
      </c>
      <c r="F591" t="s">
        <v>40</v>
      </c>
      <c r="G591">
        <f>tblSalaries[[#This Row],[clean Salary (in local currency)]]*VLOOKUP(tblSalaries[[#This Row],[Currency]],tblXrate[],2,FALSE)</f>
        <v>7123.1666749770275</v>
      </c>
      <c r="H591" t="s">
        <v>695</v>
      </c>
      <c r="I591" t="s">
        <v>52</v>
      </c>
      <c r="J591" t="s">
        <v>8</v>
      </c>
      <c r="K591" t="str">
        <f>VLOOKUP(tblSalaries[[#This Row],[Where do you work]],tblCountries[[Actual]:[Mapping]],2,FALSE)</f>
        <v>India</v>
      </c>
      <c r="L591" t="s">
        <v>25</v>
      </c>
      <c r="M591">
        <v>3</v>
      </c>
    </row>
    <row r="592" spans="2:13" ht="15" hidden="1" customHeight="1" x14ac:dyDescent="0.25">
      <c r="B592" t="s">
        <v>2595</v>
      </c>
      <c r="C592" s="1">
        <v>41055.369444444441</v>
      </c>
      <c r="D592" s="4">
        <v>50000</v>
      </c>
      <c r="E592">
        <v>50000</v>
      </c>
      <c r="F592" t="s">
        <v>6</v>
      </c>
      <c r="G592">
        <f>tblSalaries[[#This Row],[clean Salary (in local currency)]]*VLOOKUP(tblSalaries[[#This Row],[Currency]],tblXrate[],2,FALSE)</f>
        <v>50000</v>
      </c>
      <c r="H592" t="s">
        <v>696</v>
      </c>
      <c r="I592" t="s">
        <v>52</v>
      </c>
      <c r="J592" t="s">
        <v>8</v>
      </c>
      <c r="K592" t="str">
        <f>VLOOKUP(tblSalaries[[#This Row],[Where do you work]],tblCountries[[Actual]:[Mapping]],2,FALSE)</f>
        <v>India</v>
      </c>
      <c r="L592" t="s">
        <v>25</v>
      </c>
      <c r="M592">
        <v>25</v>
      </c>
    </row>
    <row r="593" spans="2:13" ht="15" hidden="1" customHeight="1" x14ac:dyDescent="0.25">
      <c r="B593" t="s">
        <v>2596</v>
      </c>
      <c r="C593" s="1">
        <v>41055.371666666666</v>
      </c>
      <c r="D593" s="4">
        <v>45000</v>
      </c>
      <c r="E593">
        <v>45000</v>
      </c>
      <c r="F593" t="s">
        <v>6</v>
      </c>
      <c r="G593">
        <f>tblSalaries[[#This Row],[clean Salary (in local currency)]]*VLOOKUP(tblSalaries[[#This Row],[Currency]],tblXrate[],2,FALSE)</f>
        <v>45000</v>
      </c>
      <c r="H593" t="s">
        <v>697</v>
      </c>
      <c r="I593" t="s">
        <v>20</v>
      </c>
      <c r="J593" t="s">
        <v>15</v>
      </c>
      <c r="K593" t="str">
        <f>VLOOKUP(tblSalaries[[#This Row],[Where do you work]],tblCountries[[Actual]:[Mapping]],2,FALSE)</f>
        <v>USA</v>
      </c>
      <c r="L593" t="s">
        <v>9</v>
      </c>
      <c r="M593">
        <v>15</v>
      </c>
    </row>
    <row r="594" spans="2:13" ht="15" hidden="1" customHeight="1" x14ac:dyDescent="0.25">
      <c r="B594" t="s">
        <v>2597</v>
      </c>
      <c r="C594" s="1">
        <v>41055.371724537035</v>
      </c>
      <c r="D594" s="4">
        <v>45000</v>
      </c>
      <c r="E594">
        <v>45000</v>
      </c>
      <c r="F594" t="s">
        <v>6</v>
      </c>
      <c r="G594">
        <f>tblSalaries[[#This Row],[clean Salary (in local currency)]]*VLOOKUP(tblSalaries[[#This Row],[Currency]],tblXrate[],2,FALSE)</f>
        <v>45000</v>
      </c>
      <c r="H594" t="s">
        <v>698</v>
      </c>
      <c r="I594" t="s">
        <v>310</v>
      </c>
      <c r="J594" t="s">
        <v>15</v>
      </c>
      <c r="K594" t="str">
        <f>VLOOKUP(tblSalaries[[#This Row],[Where do you work]],tblCountries[[Actual]:[Mapping]],2,FALSE)</f>
        <v>USA</v>
      </c>
      <c r="L594" t="s">
        <v>9</v>
      </c>
      <c r="M594">
        <v>7</v>
      </c>
    </row>
    <row r="595" spans="2:13" ht="15" hidden="1" customHeight="1" x14ac:dyDescent="0.25">
      <c r="B595" t="s">
        <v>2598</v>
      </c>
      <c r="C595" s="1">
        <v>41055.372372685182</v>
      </c>
      <c r="D595" s="4" t="s">
        <v>699</v>
      </c>
      <c r="E595">
        <v>90000</v>
      </c>
      <c r="F595" t="s">
        <v>6</v>
      </c>
      <c r="G595">
        <f>tblSalaries[[#This Row],[clean Salary (in local currency)]]*VLOOKUP(tblSalaries[[#This Row],[Currency]],tblXrate[],2,FALSE)</f>
        <v>90000</v>
      </c>
      <c r="H595" t="s">
        <v>700</v>
      </c>
      <c r="I595" t="s">
        <v>52</v>
      </c>
      <c r="J595" t="s">
        <v>15</v>
      </c>
      <c r="K595" t="str">
        <f>VLOOKUP(tblSalaries[[#This Row],[Where do you work]],tblCountries[[Actual]:[Mapping]],2,FALSE)</f>
        <v>USA</v>
      </c>
      <c r="L595" t="s">
        <v>18</v>
      </c>
      <c r="M595">
        <v>20</v>
      </c>
    </row>
    <row r="596" spans="2:13" ht="15" hidden="1" customHeight="1" x14ac:dyDescent="0.25">
      <c r="B596" t="s">
        <v>2599</v>
      </c>
      <c r="C596" s="1">
        <v>41055.374247685184</v>
      </c>
      <c r="D596" s="4" t="s">
        <v>701</v>
      </c>
      <c r="E596">
        <v>240000</v>
      </c>
      <c r="F596" t="s">
        <v>40</v>
      </c>
      <c r="G596">
        <f>tblSalaries[[#This Row],[clean Salary (in local currency)]]*VLOOKUP(tblSalaries[[#This Row],[Currency]],tblXrate[],2,FALSE)</f>
        <v>4273.9000049862161</v>
      </c>
      <c r="H596" t="s">
        <v>702</v>
      </c>
      <c r="I596" t="s">
        <v>20</v>
      </c>
      <c r="J596" t="s">
        <v>8</v>
      </c>
      <c r="K596" t="str">
        <f>VLOOKUP(tblSalaries[[#This Row],[Where do you work]],tblCountries[[Actual]:[Mapping]],2,FALSE)</f>
        <v>India</v>
      </c>
      <c r="L596" t="s">
        <v>18</v>
      </c>
      <c r="M596">
        <v>5</v>
      </c>
    </row>
    <row r="597" spans="2:13" ht="15" hidden="1" customHeight="1" x14ac:dyDescent="0.25">
      <c r="B597" t="s">
        <v>2600</v>
      </c>
      <c r="C597" s="1">
        <v>41055.394814814812</v>
      </c>
      <c r="D597" s="4">
        <v>50000</v>
      </c>
      <c r="E597">
        <v>50000</v>
      </c>
      <c r="F597" t="s">
        <v>6</v>
      </c>
      <c r="G597">
        <f>tblSalaries[[#This Row],[clean Salary (in local currency)]]*VLOOKUP(tblSalaries[[#This Row],[Currency]],tblXrate[],2,FALSE)</f>
        <v>50000</v>
      </c>
      <c r="H597" t="s">
        <v>703</v>
      </c>
      <c r="I597" t="s">
        <v>52</v>
      </c>
      <c r="J597" t="s">
        <v>8</v>
      </c>
      <c r="K597" t="str">
        <f>VLOOKUP(tblSalaries[[#This Row],[Where do you work]],tblCountries[[Actual]:[Mapping]],2,FALSE)</f>
        <v>India</v>
      </c>
      <c r="L597" t="s">
        <v>25</v>
      </c>
      <c r="M597">
        <v>10</v>
      </c>
    </row>
    <row r="598" spans="2:13" ht="15" hidden="1" customHeight="1" x14ac:dyDescent="0.25">
      <c r="B598" t="s">
        <v>2601</v>
      </c>
      <c r="C598" s="1">
        <v>41055.39502314815</v>
      </c>
      <c r="D598" s="4">
        <v>65000</v>
      </c>
      <c r="E598">
        <v>65000</v>
      </c>
      <c r="F598" t="s">
        <v>6</v>
      </c>
      <c r="G598">
        <f>tblSalaries[[#This Row],[clean Salary (in local currency)]]*VLOOKUP(tblSalaries[[#This Row],[Currency]],tblXrate[],2,FALSE)</f>
        <v>65000</v>
      </c>
      <c r="H598" t="s">
        <v>704</v>
      </c>
      <c r="I598" t="s">
        <v>20</v>
      </c>
      <c r="J598" t="s">
        <v>15</v>
      </c>
      <c r="K598" t="str">
        <f>VLOOKUP(tblSalaries[[#This Row],[Where do you work]],tblCountries[[Actual]:[Mapping]],2,FALSE)</f>
        <v>USA</v>
      </c>
      <c r="L598" t="s">
        <v>18</v>
      </c>
      <c r="M598">
        <v>17</v>
      </c>
    </row>
    <row r="599" spans="2:13" ht="15" hidden="1" customHeight="1" x14ac:dyDescent="0.25">
      <c r="B599" t="s">
        <v>2602</v>
      </c>
      <c r="C599" s="1">
        <v>41055.400324074071</v>
      </c>
      <c r="D599" s="4">
        <v>70000</v>
      </c>
      <c r="E599">
        <v>70000</v>
      </c>
      <c r="F599" t="s">
        <v>6</v>
      </c>
      <c r="G599">
        <f>tblSalaries[[#This Row],[clean Salary (in local currency)]]*VLOOKUP(tblSalaries[[#This Row],[Currency]],tblXrate[],2,FALSE)</f>
        <v>70000</v>
      </c>
      <c r="H599" t="s">
        <v>705</v>
      </c>
      <c r="I599" t="s">
        <v>20</v>
      </c>
      <c r="J599" t="s">
        <v>15</v>
      </c>
      <c r="K599" t="str">
        <f>VLOOKUP(tblSalaries[[#This Row],[Where do you work]],tblCountries[[Actual]:[Mapping]],2,FALSE)</f>
        <v>USA</v>
      </c>
      <c r="L599" t="s">
        <v>18</v>
      </c>
      <c r="M599">
        <v>18</v>
      </c>
    </row>
    <row r="600" spans="2:13" ht="15" hidden="1" customHeight="1" x14ac:dyDescent="0.25">
      <c r="B600" t="s">
        <v>2603</v>
      </c>
      <c r="C600" s="1">
        <v>41055.410960648151</v>
      </c>
      <c r="D600" s="4">
        <v>160000</v>
      </c>
      <c r="E600">
        <v>160000</v>
      </c>
      <c r="F600" t="s">
        <v>6</v>
      </c>
      <c r="G600">
        <f>tblSalaries[[#This Row],[clean Salary (in local currency)]]*VLOOKUP(tblSalaries[[#This Row],[Currency]],tblXrate[],2,FALSE)</f>
        <v>160000</v>
      </c>
      <c r="H600" t="s">
        <v>706</v>
      </c>
      <c r="I600" t="s">
        <v>20</v>
      </c>
      <c r="J600" t="s">
        <v>15</v>
      </c>
      <c r="K600" t="str">
        <f>VLOOKUP(tblSalaries[[#This Row],[Where do you work]],tblCountries[[Actual]:[Mapping]],2,FALSE)</f>
        <v>USA</v>
      </c>
      <c r="L600" t="s">
        <v>9</v>
      </c>
      <c r="M600">
        <v>5</v>
      </c>
    </row>
    <row r="601" spans="2:13" ht="15" hidden="1" customHeight="1" x14ac:dyDescent="0.25">
      <c r="B601" t="s">
        <v>2604</v>
      </c>
      <c r="C601" s="1">
        <v>41055.411365740743</v>
      </c>
      <c r="D601" s="4">
        <v>100000</v>
      </c>
      <c r="E601">
        <v>100000</v>
      </c>
      <c r="F601" t="s">
        <v>82</v>
      </c>
      <c r="G601">
        <f>tblSalaries[[#This Row],[clean Salary (in local currency)]]*VLOOKUP(tblSalaries[[#This Row],[Currency]],tblXrate[],2,FALSE)</f>
        <v>101990.96564026357</v>
      </c>
      <c r="H601" t="s">
        <v>707</v>
      </c>
      <c r="I601" t="s">
        <v>52</v>
      </c>
      <c r="J601" t="s">
        <v>84</v>
      </c>
      <c r="K601" t="str">
        <f>VLOOKUP(tblSalaries[[#This Row],[Where do you work]],tblCountries[[Actual]:[Mapping]],2,FALSE)</f>
        <v>Australia</v>
      </c>
      <c r="L601" t="s">
        <v>18</v>
      </c>
      <c r="M601">
        <v>20</v>
      </c>
    </row>
    <row r="602" spans="2:13" ht="15" hidden="1" customHeight="1" x14ac:dyDescent="0.25">
      <c r="B602" t="s">
        <v>2605</v>
      </c>
      <c r="C602" s="1">
        <v>41055.417685185188</v>
      </c>
      <c r="D602" s="4">
        <v>380000</v>
      </c>
      <c r="E602">
        <v>380000</v>
      </c>
      <c r="F602" t="s">
        <v>40</v>
      </c>
      <c r="G602">
        <f>tblSalaries[[#This Row],[clean Salary (in local currency)]]*VLOOKUP(tblSalaries[[#This Row],[Currency]],tblXrate[],2,FALSE)</f>
        <v>6767.0083412281756</v>
      </c>
      <c r="H602" t="s">
        <v>709</v>
      </c>
      <c r="I602" t="s">
        <v>52</v>
      </c>
      <c r="J602" t="s">
        <v>8</v>
      </c>
      <c r="K602" t="str">
        <f>VLOOKUP(tblSalaries[[#This Row],[Where do you work]],tblCountries[[Actual]:[Mapping]],2,FALSE)</f>
        <v>India</v>
      </c>
      <c r="L602" t="s">
        <v>9</v>
      </c>
      <c r="M602">
        <v>10</v>
      </c>
    </row>
    <row r="603" spans="2:13" ht="15" hidden="1" customHeight="1" x14ac:dyDescent="0.25">
      <c r="B603" t="s">
        <v>2606</v>
      </c>
      <c r="C603" s="1">
        <v>41055.430960648147</v>
      </c>
      <c r="D603" s="4">
        <v>30000</v>
      </c>
      <c r="E603">
        <v>30000</v>
      </c>
      <c r="F603" t="s">
        <v>6</v>
      </c>
      <c r="G603">
        <f>tblSalaries[[#This Row],[clean Salary (in local currency)]]*VLOOKUP(tblSalaries[[#This Row],[Currency]],tblXrate[],2,FALSE)</f>
        <v>30000</v>
      </c>
      <c r="H603" t="s">
        <v>710</v>
      </c>
      <c r="I603" t="s">
        <v>20</v>
      </c>
      <c r="J603" t="s">
        <v>15</v>
      </c>
      <c r="K603" t="str">
        <f>VLOOKUP(tblSalaries[[#This Row],[Where do you work]],tblCountries[[Actual]:[Mapping]],2,FALSE)</f>
        <v>USA</v>
      </c>
      <c r="L603" t="s">
        <v>18</v>
      </c>
      <c r="M603">
        <v>8</v>
      </c>
    </row>
    <row r="604" spans="2:13" ht="15" hidden="1" customHeight="1" x14ac:dyDescent="0.25">
      <c r="B604" t="s">
        <v>2607</v>
      </c>
      <c r="C604" s="1">
        <v>41055.43246527778</v>
      </c>
      <c r="D604" s="4" t="s">
        <v>711</v>
      </c>
      <c r="E604">
        <v>420000</v>
      </c>
      <c r="F604" t="s">
        <v>40</v>
      </c>
      <c r="G604">
        <f>tblSalaries[[#This Row],[clean Salary (in local currency)]]*VLOOKUP(tblSalaries[[#This Row],[Currency]],tblXrate[],2,FALSE)</f>
        <v>7479.3250087258784</v>
      </c>
      <c r="H604" t="s">
        <v>712</v>
      </c>
      <c r="I604" t="s">
        <v>20</v>
      </c>
      <c r="J604" t="s">
        <v>8</v>
      </c>
      <c r="K604" t="str">
        <f>VLOOKUP(tblSalaries[[#This Row],[Where do you work]],tblCountries[[Actual]:[Mapping]],2,FALSE)</f>
        <v>India</v>
      </c>
      <c r="L604" t="s">
        <v>9</v>
      </c>
      <c r="M604">
        <v>3</v>
      </c>
    </row>
    <row r="605" spans="2:13" ht="15" hidden="1" customHeight="1" x14ac:dyDescent="0.25">
      <c r="B605" t="s">
        <v>2608</v>
      </c>
      <c r="C605" s="1">
        <v>41055.438680555555</v>
      </c>
      <c r="D605" s="4">
        <v>61000</v>
      </c>
      <c r="E605">
        <v>61000</v>
      </c>
      <c r="F605" t="s">
        <v>6</v>
      </c>
      <c r="G605">
        <f>tblSalaries[[#This Row],[clean Salary (in local currency)]]*VLOOKUP(tblSalaries[[#This Row],[Currency]],tblXrate[],2,FALSE)</f>
        <v>61000</v>
      </c>
      <c r="H605" t="s">
        <v>713</v>
      </c>
      <c r="I605" t="s">
        <v>52</v>
      </c>
      <c r="J605" t="s">
        <v>15</v>
      </c>
      <c r="K605" t="str">
        <f>VLOOKUP(tblSalaries[[#This Row],[Where do you work]],tblCountries[[Actual]:[Mapping]],2,FALSE)</f>
        <v>USA</v>
      </c>
      <c r="L605" t="s">
        <v>9</v>
      </c>
      <c r="M605">
        <v>5</v>
      </c>
    </row>
    <row r="606" spans="2:13" ht="15" hidden="1" customHeight="1" x14ac:dyDescent="0.25">
      <c r="B606" t="s">
        <v>2609</v>
      </c>
      <c r="C606" s="1">
        <v>41055.438969907409</v>
      </c>
      <c r="D606" s="4" t="s">
        <v>714</v>
      </c>
      <c r="E606">
        <v>13800</v>
      </c>
      <c r="F606" t="s">
        <v>6</v>
      </c>
      <c r="G606">
        <f>tblSalaries[[#This Row],[clean Salary (in local currency)]]*VLOOKUP(tblSalaries[[#This Row],[Currency]],tblXrate[],2,FALSE)</f>
        <v>13800</v>
      </c>
      <c r="H606" t="s">
        <v>715</v>
      </c>
      <c r="I606" t="s">
        <v>488</v>
      </c>
      <c r="J606" t="s">
        <v>716</v>
      </c>
      <c r="K606" t="str">
        <f>VLOOKUP(tblSalaries[[#This Row],[Where do you work]],tblCountries[[Actual]:[Mapping]],2,FALSE)</f>
        <v>Sri Lanka</v>
      </c>
      <c r="L606" t="s">
        <v>9</v>
      </c>
      <c r="M606">
        <v>20</v>
      </c>
    </row>
    <row r="607" spans="2:13" ht="15" hidden="1" customHeight="1" x14ac:dyDescent="0.25">
      <c r="B607" t="s">
        <v>2610</v>
      </c>
      <c r="C607" s="1">
        <v>41055.4452662037</v>
      </c>
      <c r="D607" s="4" t="s">
        <v>717</v>
      </c>
      <c r="E607">
        <v>850000</v>
      </c>
      <c r="F607" t="s">
        <v>40</v>
      </c>
      <c r="G607">
        <f>tblSalaries[[#This Row],[clean Salary (in local currency)]]*VLOOKUP(tblSalaries[[#This Row],[Currency]],tblXrate[],2,FALSE)</f>
        <v>15136.729184326183</v>
      </c>
      <c r="H607" t="s">
        <v>108</v>
      </c>
      <c r="I607" t="s">
        <v>20</v>
      </c>
      <c r="J607" t="s">
        <v>8</v>
      </c>
      <c r="K607" t="str">
        <f>VLOOKUP(tblSalaries[[#This Row],[Where do you work]],tblCountries[[Actual]:[Mapping]],2,FALSE)</f>
        <v>India</v>
      </c>
      <c r="L607" t="s">
        <v>9</v>
      </c>
      <c r="M607">
        <v>6</v>
      </c>
    </row>
    <row r="608" spans="2:13" ht="15" hidden="1" customHeight="1" x14ac:dyDescent="0.25">
      <c r="B608" t="s">
        <v>2611</v>
      </c>
      <c r="C608" s="1">
        <v>41055.447141203702</v>
      </c>
      <c r="D608" s="4">
        <v>1800000</v>
      </c>
      <c r="E608">
        <v>1800000</v>
      </c>
      <c r="F608" t="s">
        <v>40</v>
      </c>
      <c r="G608">
        <f>tblSalaries[[#This Row],[clean Salary (in local currency)]]*VLOOKUP(tblSalaries[[#This Row],[Currency]],tblXrate[],2,FALSE)</f>
        <v>32054.250037396621</v>
      </c>
      <c r="H608" t="s">
        <v>718</v>
      </c>
      <c r="I608" t="s">
        <v>52</v>
      </c>
      <c r="J608" t="s">
        <v>8</v>
      </c>
      <c r="K608" t="str">
        <f>VLOOKUP(tblSalaries[[#This Row],[Where do you work]],tblCountries[[Actual]:[Mapping]],2,FALSE)</f>
        <v>India</v>
      </c>
      <c r="L608" t="s">
        <v>18</v>
      </c>
      <c r="M608">
        <v>10</v>
      </c>
    </row>
    <row r="609" spans="2:13" ht="15" hidden="1" customHeight="1" x14ac:dyDescent="0.25">
      <c r="B609" t="s">
        <v>2612</v>
      </c>
      <c r="C609" s="1">
        <v>41055.452141203707</v>
      </c>
      <c r="D609" s="4">
        <v>80000</v>
      </c>
      <c r="E609">
        <v>80000</v>
      </c>
      <c r="F609" t="s">
        <v>6</v>
      </c>
      <c r="G609">
        <f>tblSalaries[[#This Row],[clean Salary (in local currency)]]*VLOOKUP(tblSalaries[[#This Row],[Currency]],tblXrate[],2,FALSE)</f>
        <v>80000</v>
      </c>
      <c r="H609" t="s">
        <v>719</v>
      </c>
      <c r="I609" t="s">
        <v>488</v>
      </c>
      <c r="J609" t="s">
        <v>15</v>
      </c>
      <c r="K609" t="str">
        <f>VLOOKUP(tblSalaries[[#This Row],[Where do you work]],tblCountries[[Actual]:[Mapping]],2,FALSE)</f>
        <v>USA</v>
      </c>
      <c r="L609" t="s">
        <v>9</v>
      </c>
      <c r="M609">
        <v>15</v>
      </c>
    </row>
    <row r="610" spans="2:13" ht="15" hidden="1" customHeight="1" x14ac:dyDescent="0.25">
      <c r="B610" t="s">
        <v>2613</v>
      </c>
      <c r="C610" s="1">
        <v>41055.454421296294</v>
      </c>
      <c r="D610" s="4">
        <v>21000</v>
      </c>
      <c r="E610">
        <v>21000</v>
      </c>
      <c r="F610" t="s">
        <v>6</v>
      </c>
      <c r="G610">
        <f>tblSalaries[[#This Row],[clean Salary (in local currency)]]*VLOOKUP(tblSalaries[[#This Row],[Currency]],tblXrate[],2,FALSE)</f>
        <v>21000</v>
      </c>
      <c r="H610" t="s">
        <v>52</v>
      </c>
      <c r="I610" t="s">
        <v>52</v>
      </c>
      <c r="J610" t="s">
        <v>8</v>
      </c>
      <c r="K610" t="str">
        <f>VLOOKUP(tblSalaries[[#This Row],[Where do you work]],tblCountries[[Actual]:[Mapping]],2,FALSE)</f>
        <v>India</v>
      </c>
      <c r="L610" t="s">
        <v>13</v>
      </c>
      <c r="M610">
        <v>23</v>
      </c>
    </row>
    <row r="611" spans="2:13" ht="15" customHeight="1" x14ac:dyDescent="0.25">
      <c r="B611" t="s">
        <v>2614</v>
      </c>
      <c r="C611" s="1">
        <v>41055.457754629628</v>
      </c>
      <c r="D611" s="4">
        <v>250000</v>
      </c>
      <c r="E611">
        <v>250000</v>
      </c>
      <c r="F611" t="s">
        <v>86</v>
      </c>
      <c r="G611">
        <f>tblSalaries[[#This Row],[clean Salary (in local currency)]]*VLOOKUP(tblSalaries[[#This Row],[Currency]],tblXrate[],2,FALSE)</f>
        <v>245840.3807575817</v>
      </c>
      <c r="H611" t="s">
        <v>207</v>
      </c>
      <c r="I611" t="s">
        <v>20</v>
      </c>
      <c r="J611" t="s">
        <v>88</v>
      </c>
      <c r="K611" t="str">
        <f>VLOOKUP(tblSalaries[[#This Row],[Where do you work]],tblCountries[[Actual]:[Mapping]],2,FALSE)</f>
        <v>Canada</v>
      </c>
      <c r="L611" t="s">
        <v>9</v>
      </c>
      <c r="M611">
        <v>32</v>
      </c>
    </row>
    <row r="612" spans="2:13" ht="15" hidden="1" customHeight="1" x14ac:dyDescent="0.25">
      <c r="B612" t="s">
        <v>2615</v>
      </c>
      <c r="C612" s="1">
        <v>41055.458090277774</v>
      </c>
      <c r="D612" s="4" t="s">
        <v>720</v>
      </c>
      <c r="E612">
        <v>160000</v>
      </c>
      <c r="F612" t="s">
        <v>40</v>
      </c>
      <c r="G612">
        <f>tblSalaries[[#This Row],[clean Salary (in local currency)]]*VLOOKUP(tblSalaries[[#This Row],[Currency]],tblXrate[],2,FALSE)</f>
        <v>2849.2666699908109</v>
      </c>
      <c r="H612" t="s">
        <v>721</v>
      </c>
      <c r="I612" t="s">
        <v>3999</v>
      </c>
      <c r="J612" t="s">
        <v>8</v>
      </c>
      <c r="K612" t="str">
        <f>VLOOKUP(tblSalaries[[#This Row],[Where do you work]],tblCountries[[Actual]:[Mapping]],2,FALSE)</f>
        <v>India</v>
      </c>
      <c r="L612" t="s">
        <v>13</v>
      </c>
      <c r="M612">
        <v>3</v>
      </c>
    </row>
    <row r="613" spans="2:13" ht="15" hidden="1" customHeight="1" x14ac:dyDescent="0.25">
      <c r="B613" t="s">
        <v>2616</v>
      </c>
      <c r="C613" s="1">
        <v>41055.459675925929</v>
      </c>
      <c r="D613" s="4">
        <v>700</v>
      </c>
      <c r="E613">
        <v>8400</v>
      </c>
      <c r="F613" t="s">
        <v>6</v>
      </c>
      <c r="G613">
        <f>tblSalaries[[#This Row],[clean Salary (in local currency)]]*VLOOKUP(tblSalaries[[#This Row],[Currency]],tblXrate[],2,FALSE)</f>
        <v>8400</v>
      </c>
      <c r="H613" t="s">
        <v>722</v>
      </c>
      <c r="I613" t="s">
        <v>52</v>
      </c>
      <c r="J613" t="s">
        <v>8</v>
      </c>
      <c r="K613" t="str">
        <f>VLOOKUP(tblSalaries[[#This Row],[Where do you work]],tblCountries[[Actual]:[Mapping]],2,FALSE)</f>
        <v>India</v>
      </c>
      <c r="L613" t="s">
        <v>13</v>
      </c>
      <c r="M613">
        <v>26</v>
      </c>
    </row>
    <row r="614" spans="2:13" ht="15" hidden="1" customHeight="1" x14ac:dyDescent="0.25">
      <c r="B614" t="s">
        <v>2617</v>
      </c>
      <c r="C614" s="1">
        <v>41055.460439814815</v>
      </c>
      <c r="D614" s="4" t="s">
        <v>723</v>
      </c>
      <c r="E614">
        <v>85000</v>
      </c>
      <c r="F614" t="s">
        <v>82</v>
      </c>
      <c r="G614">
        <f>tblSalaries[[#This Row],[clean Salary (in local currency)]]*VLOOKUP(tblSalaries[[#This Row],[Currency]],tblXrate[],2,FALSE)</f>
        <v>86692.320794224041</v>
      </c>
      <c r="H614" t="s">
        <v>646</v>
      </c>
      <c r="I614" t="s">
        <v>356</v>
      </c>
      <c r="J614" t="s">
        <v>84</v>
      </c>
      <c r="K614" t="str">
        <f>VLOOKUP(tblSalaries[[#This Row],[Where do you work]],tblCountries[[Actual]:[Mapping]],2,FALSE)</f>
        <v>Australia</v>
      </c>
      <c r="L614" t="s">
        <v>25</v>
      </c>
      <c r="M614">
        <v>20</v>
      </c>
    </row>
    <row r="615" spans="2:13" ht="15" hidden="1" customHeight="1" x14ac:dyDescent="0.25">
      <c r="B615" t="s">
        <v>2618</v>
      </c>
      <c r="C615" s="1">
        <v>41055.460486111115</v>
      </c>
      <c r="D615" s="4">
        <v>50000</v>
      </c>
      <c r="E615">
        <v>50000</v>
      </c>
      <c r="F615" t="s">
        <v>6</v>
      </c>
      <c r="G615">
        <f>tblSalaries[[#This Row],[clean Salary (in local currency)]]*VLOOKUP(tblSalaries[[#This Row],[Currency]],tblXrate[],2,FALSE)</f>
        <v>50000</v>
      </c>
      <c r="H615" t="s">
        <v>724</v>
      </c>
      <c r="I615" t="s">
        <v>52</v>
      </c>
      <c r="J615" t="s">
        <v>15</v>
      </c>
      <c r="K615" t="str">
        <f>VLOOKUP(tblSalaries[[#This Row],[Where do you work]],tblCountries[[Actual]:[Mapping]],2,FALSE)</f>
        <v>USA</v>
      </c>
      <c r="L615" t="s">
        <v>9</v>
      </c>
      <c r="M615">
        <v>20</v>
      </c>
    </row>
    <row r="616" spans="2:13" ht="15" hidden="1" customHeight="1" x14ac:dyDescent="0.25">
      <c r="B616" t="s">
        <v>2619</v>
      </c>
      <c r="C616" s="1">
        <v>41055.460972222223</v>
      </c>
      <c r="D616" s="4">
        <v>4000</v>
      </c>
      <c r="E616">
        <v>4000</v>
      </c>
      <c r="F616" t="s">
        <v>6</v>
      </c>
      <c r="G616">
        <f>tblSalaries[[#This Row],[clean Salary (in local currency)]]*VLOOKUP(tblSalaries[[#This Row],[Currency]],tblXrate[],2,FALSE)</f>
        <v>4000</v>
      </c>
      <c r="H616" t="s">
        <v>721</v>
      </c>
      <c r="I616" t="s">
        <v>3999</v>
      </c>
      <c r="J616" t="s">
        <v>8</v>
      </c>
      <c r="K616" t="str">
        <f>VLOOKUP(tblSalaries[[#This Row],[Where do you work]],tblCountries[[Actual]:[Mapping]],2,FALSE)</f>
        <v>India</v>
      </c>
      <c r="L616" t="s">
        <v>13</v>
      </c>
      <c r="M616">
        <v>6</v>
      </c>
    </row>
    <row r="617" spans="2:13" ht="15" hidden="1" customHeight="1" x14ac:dyDescent="0.25">
      <c r="B617" t="s">
        <v>2620</v>
      </c>
      <c r="C617" s="1">
        <v>41055.462326388886</v>
      </c>
      <c r="D617" s="4">
        <v>100000</v>
      </c>
      <c r="E617">
        <v>100000</v>
      </c>
      <c r="F617" t="s">
        <v>82</v>
      </c>
      <c r="G617">
        <f>tblSalaries[[#This Row],[clean Salary (in local currency)]]*VLOOKUP(tblSalaries[[#This Row],[Currency]],tblXrate[],2,FALSE)</f>
        <v>101990.96564026357</v>
      </c>
      <c r="H617" t="s">
        <v>207</v>
      </c>
      <c r="I617" t="s">
        <v>20</v>
      </c>
      <c r="J617" t="s">
        <v>84</v>
      </c>
      <c r="K617" t="str">
        <f>VLOOKUP(tblSalaries[[#This Row],[Where do you work]],tblCountries[[Actual]:[Mapping]],2,FALSE)</f>
        <v>Australia</v>
      </c>
      <c r="L617" t="s">
        <v>13</v>
      </c>
      <c r="M617">
        <v>1</v>
      </c>
    </row>
    <row r="618" spans="2:13" ht="15" hidden="1" customHeight="1" x14ac:dyDescent="0.25">
      <c r="B618" t="s">
        <v>2621</v>
      </c>
      <c r="C618" s="1">
        <v>41055.462476851855</v>
      </c>
      <c r="D618" s="4">
        <v>95000</v>
      </c>
      <c r="E618">
        <v>95000</v>
      </c>
      <c r="F618" t="s">
        <v>6</v>
      </c>
      <c r="G618">
        <f>tblSalaries[[#This Row],[clean Salary (in local currency)]]*VLOOKUP(tblSalaries[[#This Row],[Currency]],tblXrate[],2,FALSE)</f>
        <v>95000</v>
      </c>
      <c r="H618" t="s">
        <v>564</v>
      </c>
      <c r="I618" t="s">
        <v>52</v>
      </c>
      <c r="J618" t="s">
        <v>15</v>
      </c>
      <c r="K618" t="str">
        <f>VLOOKUP(tblSalaries[[#This Row],[Where do you work]],tblCountries[[Actual]:[Mapping]],2,FALSE)</f>
        <v>USA</v>
      </c>
      <c r="L618" t="s">
        <v>25</v>
      </c>
      <c r="M618">
        <v>10</v>
      </c>
    </row>
    <row r="619" spans="2:13" ht="15" hidden="1" customHeight="1" x14ac:dyDescent="0.25">
      <c r="B619" t="s">
        <v>2622</v>
      </c>
      <c r="C619" s="1">
        <v>41055.463206018518</v>
      </c>
      <c r="D619" s="4">
        <v>10000</v>
      </c>
      <c r="E619">
        <v>10000</v>
      </c>
      <c r="F619" t="s">
        <v>6</v>
      </c>
      <c r="G619">
        <f>tblSalaries[[#This Row],[clean Salary (in local currency)]]*VLOOKUP(tblSalaries[[#This Row],[Currency]],tblXrate[],2,FALSE)</f>
        <v>10000</v>
      </c>
      <c r="H619" t="s">
        <v>725</v>
      </c>
      <c r="I619" t="s">
        <v>52</v>
      </c>
      <c r="J619" t="s">
        <v>726</v>
      </c>
      <c r="K619" t="str">
        <f>VLOOKUP(tblSalaries[[#This Row],[Where do you work]],tblCountries[[Actual]:[Mapping]],2,FALSE)</f>
        <v>Indonesia</v>
      </c>
      <c r="L619" t="s">
        <v>18</v>
      </c>
      <c r="M619">
        <v>5</v>
      </c>
    </row>
    <row r="620" spans="2:13" ht="15" hidden="1" customHeight="1" x14ac:dyDescent="0.25">
      <c r="B620" t="s">
        <v>2623</v>
      </c>
      <c r="C620" s="1">
        <v>41055.464895833335</v>
      </c>
      <c r="D620" s="4">
        <v>4200</v>
      </c>
      <c r="E620">
        <v>4200</v>
      </c>
      <c r="F620" t="s">
        <v>6</v>
      </c>
      <c r="G620">
        <f>tblSalaries[[#This Row],[clean Salary (in local currency)]]*VLOOKUP(tblSalaries[[#This Row],[Currency]],tblXrate[],2,FALSE)</f>
        <v>4200</v>
      </c>
      <c r="H620" t="s">
        <v>721</v>
      </c>
      <c r="I620" t="s">
        <v>3999</v>
      </c>
      <c r="J620" t="s">
        <v>8</v>
      </c>
      <c r="K620" t="str">
        <f>VLOOKUP(tblSalaries[[#This Row],[Where do you work]],tblCountries[[Actual]:[Mapping]],2,FALSE)</f>
        <v>India</v>
      </c>
      <c r="L620" t="s">
        <v>13</v>
      </c>
      <c r="M620">
        <v>4</v>
      </c>
    </row>
    <row r="621" spans="2:13" ht="15" hidden="1" customHeight="1" x14ac:dyDescent="0.25">
      <c r="B621" t="s">
        <v>2624</v>
      </c>
      <c r="C621" s="1">
        <v>41055.465543981481</v>
      </c>
      <c r="D621" s="4" t="s">
        <v>727</v>
      </c>
      <c r="E621">
        <v>720000</v>
      </c>
      <c r="F621" t="s">
        <v>40</v>
      </c>
      <c r="G621">
        <f>tblSalaries[[#This Row],[clean Salary (in local currency)]]*VLOOKUP(tblSalaries[[#This Row],[Currency]],tblXrate[],2,FALSE)</f>
        <v>12821.700014958649</v>
      </c>
      <c r="H621" t="s">
        <v>728</v>
      </c>
      <c r="I621" t="s">
        <v>52</v>
      </c>
      <c r="J621" t="s">
        <v>8</v>
      </c>
      <c r="K621" t="str">
        <f>VLOOKUP(tblSalaries[[#This Row],[Where do you work]],tblCountries[[Actual]:[Mapping]],2,FALSE)</f>
        <v>India</v>
      </c>
      <c r="L621" t="s">
        <v>9</v>
      </c>
      <c r="M621">
        <v>12</v>
      </c>
    </row>
    <row r="622" spans="2:13" ht="15" hidden="1" customHeight="1" x14ac:dyDescent="0.25">
      <c r="B622" t="s">
        <v>2625</v>
      </c>
      <c r="C622" s="1">
        <v>41055.47078703704</v>
      </c>
      <c r="D622" s="4">
        <v>39000</v>
      </c>
      <c r="E622">
        <v>39000</v>
      </c>
      <c r="F622" t="s">
        <v>6</v>
      </c>
      <c r="G622">
        <f>tblSalaries[[#This Row],[clean Salary (in local currency)]]*VLOOKUP(tblSalaries[[#This Row],[Currency]],tblXrate[],2,FALSE)</f>
        <v>39000</v>
      </c>
      <c r="H622" t="s">
        <v>729</v>
      </c>
      <c r="I622" t="s">
        <v>20</v>
      </c>
      <c r="J622" t="s">
        <v>15</v>
      </c>
      <c r="K622" t="str">
        <f>VLOOKUP(tblSalaries[[#This Row],[Where do you work]],tblCountries[[Actual]:[Mapping]],2,FALSE)</f>
        <v>USA</v>
      </c>
      <c r="L622" t="s">
        <v>13</v>
      </c>
      <c r="M622">
        <v>3</v>
      </c>
    </row>
    <row r="623" spans="2:13" ht="15" hidden="1" customHeight="1" x14ac:dyDescent="0.25">
      <c r="B623" t="s">
        <v>2626</v>
      </c>
      <c r="C623" s="1">
        <v>41055.476921296293</v>
      </c>
      <c r="D623" s="4">
        <v>60000</v>
      </c>
      <c r="E623">
        <v>60000</v>
      </c>
      <c r="F623" t="s">
        <v>6</v>
      </c>
      <c r="G623">
        <f>tblSalaries[[#This Row],[clean Salary (in local currency)]]*VLOOKUP(tblSalaries[[#This Row],[Currency]],tblXrate[],2,FALSE)</f>
        <v>60000</v>
      </c>
      <c r="H623" t="s">
        <v>42</v>
      </c>
      <c r="I623" t="s">
        <v>20</v>
      </c>
      <c r="J623" t="s">
        <v>15</v>
      </c>
      <c r="K623" t="str">
        <f>VLOOKUP(tblSalaries[[#This Row],[Where do you work]],tblCountries[[Actual]:[Mapping]],2,FALSE)</f>
        <v>USA</v>
      </c>
      <c r="L623" t="s">
        <v>9</v>
      </c>
      <c r="M623">
        <v>12</v>
      </c>
    </row>
    <row r="624" spans="2:13" ht="15" hidden="1" customHeight="1" x14ac:dyDescent="0.25">
      <c r="B624" t="s">
        <v>2627</v>
      </c>
      <c r="C624" s="1">
        <v>41055.479618055557</v>
      </c>
      <c r="D624" s="4" t="s">
        <v>730</v>
      </c>
      <c r="E624">
        <v>170000</v>
      </c>
      <c r="F624" t="s">
        <v>82</v>
      </c>
      <c r="G624">
        <f>tblSalaries[[#This Row],[clean Salary (in local currency)]]*VLOOKUP(tblSalaries[[#This Row],[Currency]],tblXrate[],2,FALSE)</f>
        <v>173384.64158844808</v>
      </c>
      <c r="H624" t="s">
        <v>731</v>
      </c>
      <c r="I624" t="s">
        <v>20</v>
      </c>
      <c r="J624" t="s">
        <v>84</v>
      </c>
      <c r="K624" t="str">
        <f>VLOOKUP(tblSalaries[[#This Row],[Where do you work]],tblCountries[[Actual]:[Mapping]],2,FALSE)</f>
        <v>Australia</v>
      </c>
      <c r="L624" t="s">
        <v>13</v>
      </c>
      <c r="M624">
        <v>10</v>
      </c>
    </row>
    <row r="625" spans="2:13" ht="15" hidden="1" customHeight="1" x14ac:dyDescent="0.25">
      <c r="B625" t="s">
        <v>2628</v>
      </c>
      <c r="C625" s="1">
        <v>41055.479953703703</v>
      </c>
      <c r="D625" s="4">
        <v>125000</v>
      </c>
      <c r="E625">
        <v>125000</v>
      </c>
      <c r="F625" t="s">
        <v>6</v>
      </c>
      <c r="G625">
        <f>tblSalaries[[#This Row],[clean Salary (in local currency)]]*VLOOKUP(tblSalaries[[#This Row],[Currency]],tblXrate[],2,FALSE)</f>
        <v>125000</v>
      </c>
      <c r="H625" t="s">
        <v>20</v>
      </c>
      <c r="I625" t="s">
        <v>20</v>
      </c>
      <c r="J625" t="s">
        <v>15</v>
      </c>
      <c r="K625" t="str">
        <f>VLOOKUP(tblSalaries[[#This Row],[Where do you work]],tblCountries[[Actual]:[Mapping]],2,FALSE)</f>
        <v>USA</v>
      </c>
      <c r="L625" t="s">
        <v>18</v>
      </c>
      <c r="M625">
        <v>20</v>
      </c>
    </row>
    <row r="626" spans="2:13" ht="15" hidden="1" customHeight="1" x14ac:dyDescent="0.25">
      <c r="B626" t="s">
        <v>2629</v>
      </c>
      <c r="C626" s="1">
        <v>41055.480462962965</v>
      </c>
      <c r="D626" s="4">
        <v>78000</v>
      </c>
      <c r="E626">
        <v>78000</v>
      </c>
      <c r="F626" t="s">
        <v>82</v>
      </c>
      <c r="G626">
        <f>tblSalaries[[#This Row],[clean Salary (in local currency)]]*VLOOKUP(tblSalaries[[#This Row],[Currency]],tblXrate[],2,FALSE)</f>
        <v>79552.953199405587</v>
      </c>
      <c r="H626" t="s">
        <v>732</v>
      </c>
      <c r="I626" t="s">
        <v>310</v>
      </c>
      <c r="J626" t="s">
        <v>84</v>
      </c>
      <c r="K626" t="str">
        <f>VLOOKUP(tblSalaries[[#This Row],[Where do you work]],tblCountries[[Actual]:[Mapping]],2,FALSE)</f>
        <v>Australia</v>
      </c>
      <c r="L626" t="s">
        <v>13</v>
      </c>
      <c r="M626">
        <v>4</v>
      </c>
    </row>
    <row r="627" spans="2:13" ht="15" hidden="1" customHeight="1" x14ac:dyDescent="0.25">
      <c r="B627" t="s">
        <v>2630</v>
      </c>
      <c r="C627" s="1">
        <v>41055.48337962963</v>
      </c>
      <c r="D627" s="4" t="s">
        <v>733</v>
      </c>
      <c r="E627">
        <v>200000</v>
      </c>
      <c r="F627" t="s">
        <v>40</v>
      </c>
      <c r="G627">
        <f>tblSalaries[[#This Row],[clean Salary (in local currency)]]*VLOOKUP(tblSalaries[[#This Row],[Currency]],tblXrate[],2,FALSE)</f>
        <v>3561.5833374885137</v>
      </c>
      <c r="H627" t="s">
        <v>734</v>
      </c>
      <c r="I627" t="s">
        <v>310</v>
      </c>
      <c r="J627" t="s">
        <v>8</v>
      </c>
      <c r="K627" t="str">
        <f>VLOOKUP(tblSalaries[[#This Row],[Where do you work]],tblCountries[[Actual]:[Mapping]],2,FALSE)</f>
        <v>India</v>
      </c>
      <c r="L627" t="s">
        <v>9</v>
      </c>
      <c r="M627">
        <v>3</v>
      </c>
    </row>
    <row r="628" spans="2:13" ht="15" hidden="1" customHeight="1" x14ac:dyDescent="0.25">
      <c r="B628" t="s">
        <v>2631</v>
      </c>
      <c r="C628" s="1">
        <v>41055.4843287037</v>
      </c>
      <c r="D628" s="4">
        <v>80000</v>
      </c>
      <c r="E628">
        <v>80000</v>
      </c>
      <c r="F628" t="s">
        <v>6</v>
      </c>
      <c r="G628">
        <f>tblSalaries[[#This Row],[clean Salary (in local currency)]]*VLOOKUP(tblSalaries[[#This Row],[Currency]],tblXrate[],2,FALSE)</f>
        <v>80000</v>
      </c>
      <c r="H628" t="s">
        <v>735</v>
      </c>
      <c r="I628" t="s">
        <v>52</v>
      </c>
      <c r="J628" t="s">
        <v>15</v>
      </c>
      <c r="K628" t="str">
        <f>VLOOKUP(tblSalaries[[#This Row],[Where do you work]],tblCountries[[Actual]:[Mapping]],2,FALSE)</f>
        <v>USA</v>
      </c>
      <c r="L628" t="s">
        <v>9</v>
      </c>
      <c r="M628">
        <v>8</v>
      </c>
    </row>
    <row r="629" spans="2:13" ht="15" hidden="1" customHeight="1" x14ac:dyDescent="0.25">
      <c r="B629" t="s">
        <v>2632</v>
      </c>
      <c r="C629" s="1">
        <v>41055.4846412037</v>
      </c>
      <c r="D629" s="4">
        <v>600000</v>
      </c>
      <c r="E629">
        <v>600000</v>
      </c>
      <c r="F629" t="s">
        <v>40</v>
      </c>
      <c r="G629">
        <f>tblSalaries[[#This Row],[clean Salary (in local currency)]]*VLOOKUP(tblSalaries[[#This Row],[Currency]],tblXrate[],2,FALSE)</f>
        <v>10684.750012465542</v>
      </c>
      <c r="H629" t="s">
        <v>14</v>
      </c>
      <c r="I629" t="s">
        <v>20</v>
      </c>
      <c r="J629" t="s">
        <v>8</v>
      </c>
      <c r="K629" t="str">
        <f>VLOOKUP(tblSalaries[[#This Row],[Where do you work]],tblCountries[[Actual]:[Mapping]],2,FALSE)</f>
        <v>India</v>
      </c>
      <c r="L629" t="s">
        <v>18</v>
      </c>
      <c r="M629">
        <v>3</v>
      </c>
    </row>
    <row r="630" spans="2:13" ht="15" hidden="1" customHeight="1" x14ac:dyDescent="0.25">
      <c r="B630" t="s">
        <v>2633</v>
      </c>
      <c r="C630" s="1">
        <v>41055.485972222225</v>
      </c>
      <c r="D630" s="4" t="s">
        <v>736</v>
      </c>
      <c r="E630">
        <v>300000</v>
      </c>
      <c r="F630" t="s">
        <v>40</v>
      </c>
      <c r="G630">
        <f>tblSalaries[[#This Row],[clean Salary (in local currency)]]*VLOOKUP(tblSalaries[[#This Row],[Currency]],tblXrate[],2,FALSE)</f>
        <v>5342.3750062327708</v>
      </c>
      <c r="H630" t="s">
        <v>737</v>
      </c>
      <c r="I630" t="s">
        <v>279</v>
      </c>
      <c r="J630" t="s">
        <v>8</v>
      </c>
      <c r="K630" t="str">
        <f>VLOOKUP(tblSalaries[[#This Row],[Where do you work]],tblCountries[[Actual]:[Mapping]],2,FALSE)</f>
        <v>India</v>
      </c>
      <c r="L630" t="s">
        <v>13</v>
      </c>
      <c r="M630">
        <v>2</v>
      </c>
    </row>
    <row r="631" spans="2:13" ht="15" hidden="1" customHeight="1" x14ac:dyDescent="0.25">
      <c r="B631" t="s">
        <v>2634</v>
      </c>
      <c r="C631" s="1">
        <v>41055.486504629633</v>
      </c>
      <c r="D631" s="4" t="s">
        <v>738</v>
      </c>
      <c r="E631">
        <v>4000000</v>
      </c>
      <c r="F631" t="s">
        <v>40</v>
      </c>
      <c r="G631">
        <f>tblSalaries[[#This Row],[clean Salary (in local currency)]]*VLOOKUP(tblSalaries[[#This Row],[Currency]],tblXrate[],2,FALSE)</f>
        <v>71231.666749770273</v>
      </c>
      <c r="H631" t="s">
        <v>739</v>
      </c>
      <c r="I631" t="s">
        <v>52</v>
      </c>
      <c r="J631" t="s">
        <v>8</v>
      </c>
      <c r="K631" t="str">
        <f>VLOOKUP(tblSalaries[[#This Row],[Where do you work]],tblCountries[[Actual]:[Mapping]],2,FALSE)</f>
        <v>India</v>
      </c>
      <c r="L631" t="s">
        <v>9</v>
      </c>
      <c r="M631">
        <v>1.5</v>
      </c>
    </row>
    <row r="632" spans="2:13" ht="15" hidden="1" customHeight="1" x14ac:dyDescent="0.25">
      <c r="B632" t="s">
        <v>2635</v>
      </c>
      <c r="C632" s="1">
        <v>41055.490011574075</v>
      </c>
      <c r="D632" s="4" t="s">
        <v>740</v>
      </c>
      <c r="E632">
        <v>4500000</v>
      </c>
      <c r="F632" t="s">
        <v>40</v>
      </c>
      <c r="G632">
        <f>tblSalaries[[#This Row],[clean Salary (in local currency)]]*VLOOKUP(tblSalaries[[#This Row],[Currency]],tblXrate[],2,FALSE)</f>
        <v>80135.625093491559</v>
      </c>
      <c r="H632" t="s">
        <v>741</v>
      </c>
      <c r="I632" t="s">
        <v>4001</v>
      </c>
      <c r="J632" t="s">
        <v>8</v>
      </c>
      <c r="K632" t="str">
        <f>VLOOKUP(tblSalaries[[#This Row],[Where do you work]],tblCountries[[Actual]:[Mapping]],2,FALSE)</f>
        <v>India</v>
      </c>
      <c r="L632" t="s">
        <v>25</v>
      </c>
      <c r="M632">
        <v>6</v>
      </c>
    </row>
    <row r="633" spans="2:13" ht="15" hidden="1" customHeight="1" x14ac:dyDescent="0.25">
      <c r="B633" t="s">
        <v>2636</v>
      </c>
      <c r="C633" s="1">
        <v>41055.49050925926</v>
      </c>
      <c r="D633" s="4">
        <v>55000</v>
      </c>
      <c r="E633">
        <v>55000</v>
      </c>
      <c r="F633" t="s">
        <v>86</v>
      </c>
      <c r="G633">
        <f>tblSalaries[[#This Row],[clean Salary (in local currency)]]*VLOOKUP(tblSalaries[[#This Row],[Currency]],tblXrate[],2,FALSE)</f>
        <v>54084.883766667976</v>
      </c>
      <c r="H633" t="s">
        <v>724</v>
      </c>
      <c r="I633" t="s">
        <v>52</v>
      </c>
      <c r="J633" t="s">
        <v>88</v>
      </c>
      <c r="K633" t="str">
        <f>VLOOKUP(tblSalaries[[#This Row],[Where do you work]],tblCountries[[Actual]:[Mapping]],2,FALSE)</f>
        <v>Canada</v>
      </c>
      <c r="L633" t="s">
        <v>9</v>
      </c>
      <c r="M633">
        <v>5</v>
      </c>
    </row>
    <row r="634" spans="2:13" ht="15" customHeight="1" x14ac:dyDescent="0.25">
      <c r="B634" t="s">
        <v>2637</v>
      </c>
      <c r="C634" s="1">
        <v>41055.491180555553</v>
      </c>
      <c r="D634" s="4">
        <v>53000</v>
      </c>
      <c r="E634">
        <v>53000</v>
      </c>
      <c r="F634" t="s">
        <v>6</v>
      </c>
      <c r="G634">
        <f>tblSalaries[[#This Row],[clean Salary (in local currency)]]*VLOOKUP(tblSalaries[[#This Row],[Currency]],tblXrate[],2,FALSE)</f>
        <v>53000</v>
      </c>
      <c r="H634" t="s">
        <v>14</v>
      </c>
      <c r="I634" t="s">
        <v>20</v>
      </c>
      <c r="J634" t="s">
        <v>15</v>
      </c>
      <c r="K634" t="str">
        <f>VLOOKUP(tblSalaries[[#This Row],[Where do you work]],tblCountries[[Actual]:[Mapping]],2,FALSE)</f>
        <v>USA</v>
      </c>
      <c r="L634" t="s">
        <v>9</v>
      </c>
      <c r="M634">
        <v>30</v>
      </c>
    </row>
    <row r="635" spans="2:13" ht="15" hidden="1" customHeight="1" x14ac:dyDescent="0.25">
      <c r="B635" t="s">
        <v>2638</v>
      </c>
      <c r="C635" s="1">
        <v>41055.491412037038</v>
      </c>
      <c r="D635" s="4" t="s">
        <v>742</v>
      </c>
      <c r="E635">
        <v>300000</v>
      </c>
      <c r="F635" t="s">
        <v>40</v>
      </c>
      <c r="G635">
        <f>tblSalaries[[#This Row],[clean Salary (in local currency)]]*VLOOKUP(tblSalaries[[#This Row],[Currency]],tblXrate[],2,FALSE)</f>
        <v>5342.3750062327708</v>
      </c>
      <c r="H635" t="s">
        <v>360</v>
      </c>
      <c r="I635" t="s">
        <v>3999</v>
      </c>
      <c r="J635" t="s">
        <v>8</v>
      </c>
      <c r="K635" t="str">
        <f>VLOOKUP(tblSalaries[[#This Row],[Where do you work]],tblCountries[[Actual]:[Mapping]],2,FALSE)</f>
        <v>India</v>
      </c>
      <c r="L635" t="s">
        <v>9</v>
      </c>
      <c r="M635">
        <v>1</v>
      </c>
    </row>
    <row r="636" spans="2:13" ht="15" hidden="1" customHeight="1" x14ac:dyDescent="0.25">
      <c r="B636" t="s">
        <v>2639</v>
      </c>
      <c r="C636" s="1">
        <v>41055.493090277778</v>
      </c>
      <c r="D636" s="4" t="s">
        <v>743</v>
      </c>
      <c r="E636">
        <v>400000</v>
      </c>
      <c r="F636" t="s">
        <v>40</v>
      </c>
      <c r="G636">
        <f>tblSalaries[[#This Row],[clean Salary (in local currency)]]*VLOOKUP(tblSalaries[[#This Row],[Currency]],tblXrate[],2,FALSE)</f>
        <v>7123.1666749770275</v>
      </c>
      <c r="H636" t="s">
        <v>744</v>
      </c>
      <c r="I636" t="s">
        <v>52</v>
      </c>
      <c r="J636" t="s">
        <v>8</v>
      </c>
      <c r="K636" t="str">
        <f>VLOOKUP(tblSalaries[[#This Row],[Where do you work]],tblCountries[[Actual]:[Mapping]],2,FALSE)</f>
        <v>India</v>
      </c>
      <c r="L636" t="s">
        <v>25</v>
      </c>
      <c r="M636">
        <v>5</v>
      </c>
    </row>
    <row r="637" spans="2:13" ht="15" hidden="1" customHeight="1" x14ac:dyDescent="0.25">
      <c r="B637" t="s">
        <v>2640</v>
      </c>
      <c r="C637" s="1">
        <v>41055.493449074071</v>
      </c>
      <c r="D637" s="4" t="s">
        <v>745</v>
      </c>
      <c r="E637">
        <v>600000</v>
      </c>
      <c r="F637" t="s">
        <v>40</v>
      </c>
      <c r="G637">
        <f>tblSalaries[[#This Row],[clean Salary (in local currency)]]*VLOOKUP(tblSalaries[[#This Row],[Currency]],tblXrate[],2,FALSE)</f>
        <v>10684.750012465542</v>
      </c>
      <c r="H637" t="s">
        <v>746</v>
      </c>
      <c r="I637" t="s">
        <v>52</v>
      </c>
      <c r="J637" t="s">
        <v>8</v>
      </c>
      <c r="K637" t="str">
        <f>VLOOKUP(tblSalaries[[#This Row],[Where do you work]],tblCountries[[Actual]:[Mapping]],2,FALSE)</f>
        <v>India</v>
      </c>
      <c r="L637" t="s">
        <v>9</v>
      </c>
      <c r="M637">
        <v>11</v>
      </c>
    </row>
    <row r="638" spans="2:13" ht="15" hidden="1" customHeight="1" x14ac:dyDescent="0.25">
      <c r="B638" t="s">
        <v>2641</v>
      </c>
      <c r="C638" s="1">
        <v>41055.496724537035</v>
      </c>
      <c r="D638" s="4">
        <v>4000</v>
      </c>
      <c r="E638">
        <v>4000</v>
      </c>
      <c r="F638" t="s">
        <v>6</v>
      </c>
      <c r="G638">
        <f>tblSalaries[[#This Row],[clean Salary (in local currency)]]*VLOOKUP(tblSalaries[[#This Row],[Currency]],tblXrate[],2,FALSE)</f>
        <v>4000</v>
      </c>
      <c r="H638" t="s">
        <v>721</v>
      </c>
      <c r="I638" t="s">
        <v>3999</v>
      </c>
      <c r="J638" t="s">
        <v>8</v>
      </c>
      <c r="K638" t="str">
        <f>VLOOKUP(tblSalaries[[#This Row],[Where do you work]],tblCountries[[Actual]:[Mapping]],2,FALSE)</f>
        <v>India</v>
      </c>
      <c r="L638" t="s">
        <v>13</v>
      </c>
      <c r="M638">
        <v>4</v>
      </c>
    </row>
    <row r="639" spans="2:13" ht="15" hidden="1" customHeight="1" x14ac:dyDescent="0.25">
      <c r="B639" t="s">
        <v>2642</v>
      </c>
      <c r="C639" s="1">
        <v>41055.498877314814</v>
      </c>
      <c r="D639" s="4">
        <v>8000</v>
      </c>
      <c r="E639">
        <v>8000</v>
      </c>
      <c r="F639" t="s">
        <v>6</v>
      </c>
      <c r="G639">
        <f>tblSalaries[[#This Row],[clean Salary (in local currency)]]*VLOOKUP(tblSalaries[[#This Row],[Currency]],tblXrate[],2,FALSE)</f>
        <v>8000</v>
      </c>
      <c r="H639" t="s">
        <v>747</v>
      </c>
      <c r="I639" t="s">
        <v>52</v>
      </c>
      <c r="J639" t="s">
        <v>748</v>
      </c>
      <c r="K639" t="str">
        <f>VLOOKUP(tblSalaries[[#This Row],[Where do you work]],tblCountries[[Actual]:[Mapping]],2,FALSE)</f>
        <v>Thailand</v>
      </c>
      <c r="L639" t="s">
        <v>13</v>
      </c>
      <c r="M639">
        <v>1</v>
      </c>
    </row>
    <row r="640" spans="2:13" ht="15" hidden="1" customHeight="1" x14ac:dyDescent="0.25">
      <c r="B640" t="s">
        <v>2643</v>
      </c>
      <c r="C640" s="1">
        <v>41055.503877314812</v>
      </c>
      <c r="D640" s="4">
        <v>150000</v>
      </c>
      <c r="E640">
        <v>150000</v>
      </c>
      <c r="F640" t="s">
        <v>40</v>
      </c>
      <c r="G640">
        <f>tblSalaries[[#This Row],[clean Salary (in local currency)]]*VLOOKUP(tblSalaries[[#This Row],[Currency]],tblXrate[],2,FALSE)</f>
        <v>2671.1875031163854</v>
      </c>
      <c r="H640" t="s">
        <v>749</v>
      </c>
      <c r="I640" t="s">
        <v>52</v>
      </c>
      <c r="J640" t="s">
        <v>8</v>
      </c>
      <c r="K640" t="str">
        <f>VLOOKUP(tblSalaries[[#This Row],[Where do you work]],tblCountries[[Actual]:[Mapping]],2,FALSE)</f>
        <v>India</v>
      </c>
      <c r="L640" t="s">
        <v>18</v>
      </c>
      <c r="M640">
        <v>5</v>
      </c>
    </row>
    <row r="641" spans="2:13" ht="15" hidden="1" customHeight="1" x14ac:dyDescent="0.25">
      <c r="B641" t="s">
        <v>2644</v>
      </c>
      <c r="C641" s="1">
        <v>41055.50980324074</v>
      </c>
      <c r="D641" s="4" t="s">
        <v>750</v>
      </c>
      <c r="E641">
        <v>800000</v>
      </c>
      <c r="F641" t="s">
        <v>40</v>
      </c>
      <c r="G641">
        <f>tblSalaries[[#This Row],[clean Salary (in local currency)]]*VLOOKUP(tblSalaries[[#This Row],[Currency]],tblXrate[],2,FALSE)</f>
        <v>14246.333349954055</v>
      </c>
      <c r="H641" t="s">
        <v>279</v>
      </c>
      <c r="I641" t="s">
        <v>279</v>
      </c>
      <c r="J641" t="s">
        <v>8</v>
      </c>
      <c r="K641" t="str">
        <f>VLOOKUP(tblSalaries[[#This Row],[Where do you work]],tblCountries[[Actual]:[Mapping]],2,FALSE)</f>
        <v>India</v>
      </c>
      <c r="L641" t="s">
        <v>18</v>
      </c>
      <c r="M641">
        <v>3</v>
      </c>
    </row>
    <row r="642" spans="2:13" ht="15" hidden="1" customHeight="1" x14ac:dyDescent="0.25">
      <c r="B642" t="s">
        <v>2645</v>
      </c>
      <c r="C642" s="1">
        <v>41055.511817129627</v>
      </c>
      <c r="D642" s="4">
        <v>480000</v>
      </c>
      <c r="E642">
        <v>480000</v>
      </c>
      <c r="F642" t="s">
        <v>40</v>
      </c>
      <c r="G642">
        <f>tblSalaries[[#This Row],[clean Salary (in local currency)]]*VLOOKUP(tblSalaries[[#This Row],[Currency]],tblXrate[],2,FALSE)</f>
        <v>8547.8000099724322</v>
      </c>
      <c r="H642" t="s">
        <v>751</v>
      </c>
      <c r="I642" t="s">
        <v>3999</v>
      </c>
      <c r="J642" t="s">
        <v>8</v>
      </c>
      <c r="K642" t="str">
        <f>VLOOKUP(tblSalaries[[#This Row],[Where do you work]],tblCountries[[Actual]:[Mapping]],2,FALSE)</f>
        <v>India</v>
      </c>
      <c r="L642" t="s">
        <v>25</v>
      </c>
      <c r="M642">
        <v>3</v>
      </c>
    </row>
    <row r="643" spans="2:13" ht="15" hidden="1" customHeight="1" x14ac:dyDescent="0.25">
      <c r="B643" t="s">
        <v>2646</v>
      </c>
      <c r="C643" s="1">
        <v>41055.513738425929</v>
      </c>
      <c r="D643" s="4" t="s">
        <v>752</v>
      </c>
      <c r="E643">
        <v>432000</v>
      </c>
      <c r="F643" t="s">
        <v>40</v>
      </c>
      <c r="G643">
        <f>tblSalaries[[#This Row],[clean Salary (in local currency)]]*VLOOKUP(tblSalaries[[#This Row],[Currency]],tblXrate[],2,FALSE)</f>
        <v>7693.0200089751897</v>
      </c>
      <c r="H643" t="s">
        <v>753</v>
      </c>
      <c r="I643" t="s">
        <v>52</v>
      </c>
      <c r="J643" t="s">
        <v>8</v>
      </c>
      <c r="K643" t="str">
        <f>VLOOKUP(tblSalaries[[#This Row],[Where do you work]],tblCountries[[Actual]:[Mapping]],2,FALSE)</f>
        <v>India</v>
      </c>
      <c r="L643" t="s">
        <v>18</v>
      </c>
      <c r="M643">
        <v>5</v>
      </c>
    </row>
    <row r="644" spans="2:13" ht="15" hidden="1" customHeight="1" x14ac:dyDescent="0.25">
      <c r="B644" t="s">
        <v>2647</v>
      </c>
      <c r="C644" s="1">
        <v>41055.513807870368</v>
      </c>
      <c r="D644" s="4">
        <v>4000</v>
      </c>
      <c r="E644">
        <v>4000</v>
      </c>
      <c r="F644" t="s">
        <v>6</v>
      </c>
      <c r="G644">
        <f>tblSalaries[[#This Row],[clean Salary (in local currency)]]*VLOOKUP(tblSalaries[[#This Row],[Currency]],tblXrate[],2,FALSE)</f>
        <v>4000</v>
      </c>
      <c r="H644" t="s">
        <v>754</v>
      </c>
      <c r="I644" t="s">
        <v>52</v>
      </c>
      <c r="J644" t="s">
        <v>8</v>
      </c>
      <c r="K644" t="str">
        <f>VLOOKUP(tblSalaries[[#This Row],[Where do you work]],tblCountries[[Actual]:[Mapping]],2,FALSE)</f>
        <v>India</v>
      </c>
      <c r="L644" t="s">
        <v>13</v>
      </c>
      <c r="M644">
        <v>8</v>
      </c>
    </row>
    <row r="645" spans="2:13" ht="15" hidden="1" customHeight="1" x14ac:dyDescent="0.25">
      <c r="B645" t="s">
        <v>2648</v>
      </c>
      <c r="C645" s="1">
        <v>41055.513969907406</v>
      </c>
      <c r="D645" s="4">
        <v>450</v>
      </c>
      <c r="E645">
        <v>5400</v>
      </c>
      <c r="F645" t="s">
        <v>6</v>
      </c>
      <c r="G645">
        <f>tblSalaries[[#This Row],[clean Salary (in local currency)]]*VLOOKUP(tblSalaries[[#This Row],[Currency]],tblXrate[],2,FALSE)</f>
        <v>5400</v>
      </c>
      <c r="H645" t="s">
        <v>635</v>
      </c>
      <c r="I645" t="s">
        <v>52</v>
      </c>
      <c r="J645" t="s">
        <v>8</v>
      </c>
      <c r="K645" t="str">
        <f>VLOOKUP(tblSalaries[[#This Row],[Where do you work]],tblCountries[[Actual]:[Mapping]],2,FALSE)</f>
        <v>India</v>
      </c>
      <c r="L645" t="s">
        <v>13</v>
      </c>
      <c r="M645">
        <v>3</v>
      </c>
    </row>
    <row r="646" spans="2:13" ht="15" hidden="1" customHeight="1" x14ac:dyDescent="0.25">
      <c r="B646" t="s">
        <v>2649</v>
      </c>
      <c r="C646" s="1">
        <v>41055.516134259262</v>
      </c>
      <c r="D646" s="4">
        <v>10500000</v>
      </c>
      <c r="E646">
        <v>10500000</v>
      </c>
      <c r="F646" t="s">
        <v>40</v>
      </c>
      <c r="G646">
        <f>tblSalaries[[#This Row],[clean Salary (in local currency)]]*VLOOKUP(tblSalaries[[#This Row],[Currency]],tblXrate[],2,FALSE)</f>
        <v>186983.12521814698</v>
      </c>
      <c r="H646" t="s">
        <v>755</v>
      </c>
      <c r="I646" t="s">
        <v>52</v>
      </c>
      <c r="J646" t="s">
        <v>8</v>
      </c>
      <c r="K646" t="str">
        <f>VLOOKUP(tblSalaries[[#This Row],[Where do you work]],tblCountries[[Actual]:[Mapping]],2,FALSE)</f>
        <v>India</v>
      </c>
      <c r="L646" t="s">
        <v>18</v>
      </c>
      <c r="M646">
        <v>10</v>
      </c>
    </row>
    <row r="647" spans="2:13" ht="15" hidden="1" customHeight="1" x14ac:dyDescent="0.25">
      <c r="B647" t="s">
        <v>2650</v>
      </c>
      <c r="C647" s="1">
        <v>41055.517465277779</v>
      </c>
      <c r="D647" s="4">
        <v>21500</v>
      </c>
      <c r="E647">
        <v>21500</v>
      </c>
      <c r="F647" t="s">
        <v>6</v>
      </c>
      <c r="G647">
        <f>tblSalaries[[#This Row],[clean Salary (in local currency)]]*VLOOKUP(tblSalaries[[#This Row],[Currency]],tblXrate[],2,FALSE)</f>
        <v>21500</v>
      </c>
      <c r="H647" t="s">
        <v>756</v>
      </c>
      <c r="I647" t="s">
        <v>20</v>
      </c>
      <c r="J647" t="s">
        <v>8</v>
      </c>
      <c r="K647" t="str">
        <f>VLOOKUP(tblSalaries[[#This Row],[Where do you work]],tblCountries[[Actual]:[Mapping]],2,FALSE)</f>
        <v>India</v>
      </c>
      <c r="L647" t="s">
        <v>9</v>
      </c>
      <c r="M647">
        <v>9</v>
      </c>
    </row>
    <row r="648" spans="2:13" ht="15" hidden="1" customHeight="1" x14ac:dyDescent="0.25">
      <c r="B648" t="s">
        <v>2651</v>
      </c>
      <c r="C648" s="1">
        <v>41055.518437500003</v>
      </c>
      <c r="D648" s="4">
        <v>15000</v>
      </c>
      <c r="E648">
        <v>15000</v>
      </c>
      <c r="F648" t="s">
        <v>6</v>
      </c>
      <c r="G648">
        <f>tblSalaries[[#This Row],[clean Salary (in local currency)]]*VLOOKUP(tblSalaries[[#This Row],[Currency]],tblXrate[],2,FALSE)</f>
        <v>15000</v>
      </c>
      <c r="H648" t="s">
        <v>721</v>
      </c>
      <c r="I648" t="s">
        <v>3999</v>
      </c>
      <c r="J648" t="s">
        <v>8</v>
      </c>
      <c r="K648" t="str">
        <f>VLOOKUP(tblSalaries[[#This Row],[Where do you work]],tblCountries[[Actual]:[Mapping]],2,FALSE)</f>
        <v>India</v>
      </c>
      <c r="L648" t="s">
        <v>13</v>
      </c>
      <c r="M648">
        <v>2</v>
      </c>
    </row>
    <row r="649" spans="2:13" ht="15" hidden="1" customHeight="1" x14ac:dyDescent="0.25">
      <c r="B649" t="s">
        <v>2652</v>
      </c>
      <c r="C649" s="1">
        <v>41055.51898148148</v>
      </c>
      <c r="D649" s="4">
        <v>200000</v>
      </c>
      <c r="E649">
        <v>200000</v>
      </c>
      <c r="F649" t="s">
        <v>32</v>
      </c>
      <c r="G649">
        <f>tblSalaries[[#This Row],[clean Salary (in local currency)]]*VLOOKUP(tblSalaries[[#This Row],[Currency]],tblXrate[],2,FALSE)</f>
        <v>2122.8177433598262</v>
      </c>
      <c r="H649" t="s">
        <v>757</v>
      </c>
      <c r="I649" t="s">
        <v>310</v>
      </c>
      <c r="J649" t="s">
        <v>17</v>
      </c>
      <c r="K649" t="str">
        <f>VLOOKUP(tblSalaries[[#This Row],[Where do you work]],tblCountries[[Actual]:[Mapping]],2,FALSE)</f>
        <v>Pakistan</v>
      </c>
      <c r="L649" t="s">
        <v>18</v>
      </c>
      <c r="M649">
        <v>2</v>
      </c>
    </row>
    <row r="650" spans="2:13" ht="15" hidden="1" customHeight="1" x14ac:dyDescent="0.25">
      <c r="B650" t="s">
        <v>2653</v>
      </c>
      <c r="C650" s="1">
        <v>41055.519502314812</v>
      </c>
      <c r="D650" s="4" t="s">
        <v>758</v>
      </c>
      <c r="E650">
        <v>950000</v>
      </c>
      <c r="F650" t="s">
        <v>40</v>
      </c>
      <c r="G650">
        <f>tblSalaries[[#This Row],[clean Salary (in local currency)]]*VLOOKUP(tblSalaries[[#This Row],[Currency]],tblXrate[],2,FALSE)</f>
        <v>16917.52085307044</v>
      </c>
      <c r="H650" t="s">
        <v>759</v>
      </c>
      <c r="I650" t="s">
        <v>52</v>
      </c>
      <c r="J650" t="s">
        <v>8</v>
      </c>
      <c r="K650" t="str">
        <f>VLOOKUP(tblSalaries[[#This Row],[Where do you work]],tblCountries[[Actual]:[Mapping]],2,FALSE)</f>
        <v>India</v>
      </c>
      <c r="L650" t="s">
        <v>9</v>
      </c>
      <c r="M650">
        <v>3</v>
      </c>
    </row>
    <row r="651" spans="2:13" ht="15" hidden="1" customHeight="1" x14ac:dyDescent="0.25">
      <c r="B651" t="s">
        <v>2654</v>
      </c>
      <c r="C651" s="1">
        <v>41055.519571759258</v>
      </c>
      <c r="D651" s="4" t="s">
        <v>760</v>
      </c>
      <c r="E651">
        <v>165000</v>
      </c>
      <c r="F651" t="s">
        <v>40</v>
      </c>
      <c r="G651">
        <f>tblSalaries[[#This Row],[clean Salary (in local currency)]]*VLOOKUP(tblSalaries[[#This Row],[Currency]],tblXrate[],2,FALSE)</f>
        <v>2938.3062534280239</v>
      </c>
      <c r="H651" t="s">
        <v>761</v>
      </c>
      <c r="I651" t="s">
        <v>52</v>
      </c>
      <c r="J651" t="s">
        <v>8</v>
      </c>
      <c r="K651" t="str">
        <f>VLOOKUP(tblSalaries[[#This Row],[Where do you work]],tblCountries[[Actual]:[Mapping]],2,FALSE)</f>
        <v>India</v>
      </c>
      <c r="L651" t="s">
        <v>13</v>
      </c>
      <c r="M651">
        <v>11</v>
      </c>
    </row>
    <row r="652" spans="2:13" ht="15" hidden="1" customHeight="1" x14ac:dyDescent="0.25">
      <c r="B652" t="s">
        <v>2655</v>
      </c>
      <c r="C652" s="1">
        <v>41055.521087962959</v>
      </c>
      <c r="D652" s="4">
        <v>1400</v>
      </c>
      <c r="E652">
        <v>16800</v>
      </c>
      <c r="F652" t="s">
        <v>6</v>
      </c>
      <c r="G652">
        <f>tblSalaries[[#This Row],[clean Salary (in local currency)]]*VLOOKUP(tblSalaries[[#This Row],[Currency]],tblXrate[],2,FALSE)</f>
        <v>16800</v>
      </c>
      <c r="H652" t="s">
        <v>678</v>
      </c>
      <c r="I652" t="s">
        <v>20</v>
      </c>
      <c r="J652" t="s">
        <v>17</v>
      </c>
      <c r="K652" t="str">
        <f>VLOOKUP(tblSalaries[[#This Row],[Where do you work]],tblCountries[[Actual]:[Mapping]],2,FALSE)</f>
        <v>Pakistan</v>
      </c>
      <c r="L652" t="s">
        <v>9</v>
      </c>
      <c r="M652">
        <v>12</v>
      </c>
    </row>
    <row r="653" spans="2:13" ht="15" hidden="1" customHeight="1" x14ac:dyDescent="0.25">
      <c r="B653" t="s">
        <v>2656</v>
      </c>
      <c r="C653" s="1">
        <v>41055.521863425929</v>
      </c>
      <c r="D653" s="4">
        <v>37000</v>
      </c>
      <c r="E653">
        <v>37000</v>
      </c>
      <c r="F653" t="s">
        <v>6</v>
      </c>
      <c r="G653">
        <f>tblSalaries[[#This Row],[clean Salary (in local currency)]]*VLOOKUP(tblSalaries[[#This Row],[Currency]],tblXrate[],2,FALSE)</f>
        <v>37000</v>
      </c>
      <c r="H653" t="s">
        <v>762</v>
      </c>
      <c r="I653" t="s">
        <v>279</v>
      </c>
      <c r="J653" t="s">
        <v>8</v>
      </c>
      <c r="K653" t="str">
        <f>VLOOKUP(tblSalaries[[#This Row],[Where do you work]],tblCountries[[Actual]:[Mapping]],2,FALSE)</f>
        <v>India</v>
      </c>
      <c r="L653" t="s">
        <v>9</v>
      </c>
      <c r="M653">
        <v>10</v>
      </c>
    </row>
    <row r="654" spans="2:13" ht="15" customHeight="1" x14ac:dyDescent="0.25">
      <c r="B654" t="s">
        <v>2657</v>
      </c>
      <c r="C654" s="1">
        <v>41055.523472222223</v>
      </c>
      <c r="D654" s="4" t="s">
        <v>736</v>
      </c>
      <c r="E654">
        <v>300000</v>
      </c>
      <c r="F654" t="s">
        <v>40</v>
      </c>
      <c r="G654">
        <f>tblSalaries[[#This Row],[clean Salary (in local currency)]]*VLOOKUP(tblSalaries[[#This Row],[Currency]],tblXrate[],2,FALSE)</f>
        <v>5342.3750062327708</v>
      </c>
      <c r="H654" t="s">
        <v>763</v>
      </c>
      <c r="I654" t="s">
        <v>20</v>
      </c>
      <c r="J654" t="s">
        <v>8</v>
      </c>
      <c r="K654" t="str">
        <f>VLOOKUP(tblSalaries[[#This Row],[Where do you work]],tblCountries[[Actual]:[Mapping]],2,FALSE)</f>
        <v>India</v>
      </c>
      <c r="L654" t="s">
        <v>9</v>
      </c>
      <c r="M654">
        <v>4.5</v>
      </c>
    </row>
    <row r="655" spans="2:13" ht="15" hidden="1" customHeight="1" x14ac:dyDescent="0.25">
      <c r="B655" t="s">
        <v>2658</v>
      </c>
      <c r="C655" s="1">
        <v>41055.524791666663</v>
      </c>
      <c r="D655" s="4" t="s">
        <v>764</v>
      </c>
      <c r="E655">
        <v>200000</v>
      </c>
      <c r="F655" t="s">
        <v>40</v>
      </c>
      <c r="G655">
        <f>tblSalaries[[#This Row],[clean Salary (in local currency)]]*VLOOKUP(tblSalaries[[#This Row],[Currency]],tblXrate[],2,FALSE)</f>
        <v>3561.5833374885137</v>
      </c>
      <c r="H655" t="s">
        <v>765</v>
      </c>
      <c r="I655" t="s">
        <v>3999</v>
      </c>
      <c r="J655" t="s">
        <v>8</v>
      </c>
      <c r="K655" t="str">
        <f>VLOOKUP(tblSalaries[[#This Row],[Where do you work]],tblCountries[[Actual]:[Mapping]],2,FALSE)</f>
        <v>India</v>
      </c>
      <c r="L655" t="s">
        <v>13</v>
      </c>
      <c r="M655">
        <v>3</v>
      </c>
    </row>
    <row r="656" spans="2:13" ht="15" hidden="1" customHeight="1" x14ac:dyDescent="0.25">
      <c r="B656" t="s">
        <v>2659</v>
      </c>
      <c r="C656" s="1">
        <v>41055.525613425925</v>
      </c>
      <c r="D656" s="4" t="s">
        <v>766</v>
      </c>
      <c r="E656">
        <v>480000</v>
      </c>
      <c r="F656" t="s">
        <v>40</v>
      </c>
      <c r="G656">
        <f>tblSalaries[[#This Row],[clean Salary (in local currency)]]*VLOOKUP(tblSalaries[[#This Row],[Currency]],tblXrate[],2,FALSE)</f>
        <v>8547.8000099724322</v>
      </c>
      <c r="H656" t="s">
        <v>767</v>
      </c>
      <c r="I656" t="s">
        <v>52</v>
      </c>
      <c r="J656" t="s">
        <v>8</v>
      </c>
      <c r="K656" t="str">
        <f>VLOOKUP(tblSalaries[[#This Row],[Where do you work]],tblCountries[[Actual]:[Mapping]],2,FALSE)</f>
        <v>India</v>
      </c>
      <c r="L656" t="s">
        <v>18</v>
      </c>
      <c r="M656">
        <v>8</v>
      </c>
    </row>
    <row r="657" spans="2:13" ht="15" hidden="1" customHeight="1" x14ac:dyDescent="0.25">
      <c r="B657" t="s">
        <v>2660</v>
      </c>
      <c r="C657" s="1">
        <v>41055.53224537037</v>
      </c>
      <c r="D657" s="4">
        <v>5800</v>
      </c>
      <c r="E657">
        <v>5800</v>
      </c>
      <c r="F657" t="s">
        <v>6</v>
      </c>
      <c r="G657">
        <f>tblSalaries[[#This Row],[clean Salary (in local currency)]]*VLOOKUP(tblSalaries[[#This Row],[Currency]],tblXrate[],2,FALSE)</f>
        <v>5800</v>
      </c>
      <c r="H657" t="s">
        <v>768</v>
      </c>
      <c r="I657" t="s">
        <v>52</v>
      </c>
      <c r="J657" t="s">
        <v>8</v>
      </c>
      <c r="K657" t="str">
        <f>VLOOKUP(tblSalaries[[#This Row],[Where do you work]],tblCountries[[Actual]:[Mapping]],2,FALSE)</f>
        <v>India</v>
      </c>
      <c r="L657" t="s">
        <v>13</v>
      </c>
      <c r="M657">
        <v>8</v>
      </c>
    </row>
    <row r="658" spans="2:13" ht="15" hidden="1" customHeight="1" x14ac:dyDescent="0.25">
      <c r="B658" t="s">
        <v>2661</v>
      </c>
      <c r="C658" s="1">
        <v>41055.533553240741</v>
      </c>
      <c r="D658" s="4" t="s">
        <v>769</v>
      </c>
      <c r="E658">
        <v>230000</v>
      </c>
      <c r="F658" t="s">
        <v>40</v>
      </c>
      <c r="G658">
        <f>tblSalaries[[#This Row],[clean Salary (in local currency)]]*VLOOKUP(tblSalaries[[#This Row],[Currency]],tblXrate[],2,FALSE)</f>
        <v>4095.8208381117906</v>
      </c>
      <c r="H658" t="s">
        <v>721</v>
      </c>
      <c r="I658" t="s">
        <v>3999</v>
      </c>
      <c r="J658" t="s">
        <v>8</v>
      </c>
      <c r="K658" t="str">
        <f>VLOOKUP(tblSalaries[[#This Row],[Where do you work]],tblCountries[[Actual]:[Mapping]],2,FALSE)</f>
        <v>India</v>
      </c>
      <c r="L658" t="s">
        <v>13</v>
      </c>
      <c r="M658">
        <v>3</v>
      </c>
    </row>
    <row r="659" spans="2:13" ht="15" hidden="1" customHeight="1" x14ac:dyDescent="0.25">
      <c r="B659" t="s">
        <v>2662</v>
      </c>
      <c r="C659" s="1">
        <v>41055.534814814811</v>
      </c>
      <c r="D659" s="4" t="s">
        <v>770</v>
      </c>
      <c r="E659">
        <v>276000</v>
      </c>
      <c r="F659" t="s">
        <v>40</v>
      </c>
      <c r="G659">
        <f>tblSalaries[[#This Row],[clean Salary (in local currency)]]*VLOOKUP(tblSalaries[[#This Row],[Currency]],tblXrate[],2,FALSE)</f>
        <v>4914.9850057341491</v>
      </c>
      <c r="H659" t="s">
        <v>771</v>
      </c>
      <c r="I659" t="s">
        <v>52</v>
      </c>
      <c r="J659" t="s">
        <v>17</v>
      </c>
      <c r="K659" t="str">
        <f>VLOOKUP(tblSalaries[[#This Row],[Where do you work]],tblCountries[[Actual]:[Mapping]],2,FALSE)</f>
        <v>Pakistan</v>
      </c>
      <c r="L659" t="s">
        <v>25</v>
      </c>
      <c r="M659">
        <v>3</v>
      </c>
    </row>
    <row r="660" spans="2:13" ht="15" hidden="1" customHeight="1" x14ac:dyDescent="0.25">
      <c r="B660" t="s">
        <v>2663</v>
      </c>
      <c r="C660" s="1">
        <v>41055.536539351851</v>
      </c>
      <c r="D660" s="4">
        <v>24000</v>
      </c>
      <c r="E660">
        <v>24000</v>
      </c>
      <c r="F660" t="s">
        <v>6</v>
      </c>
      <c r="G660">
        <f>tblSalaries[[#This Row],[clean Salary (in local currency)]]*VLOOKUP(tblSalaries[[#This Row],[Currency]],tblXrate[],2,FALSE)</f>
        <v>24000</v>
      </c>
      <c r="H660" t="s">
        <v>772</v>
      </c>
      <c r="I660" t="s">
        <v>52</v>
      </c>
      <c r="J660" t="s">
        <v>773</v>
      </c>
      <c r="K660" t="str">
        <f>VLOOKUP(tblSalaries[[#This Row],[Where do you work]],tblCountries[[Actual]:[Mapping]],2,FALSE)</f>
        <v>Saudi Arabia</v>
      </c>
      <c r="L660" t="s">
        <v>9</v>
      </c>
      <c r="M660">
        <v>12</v>
      </c>
    </row>
    <row r="661" spans="2:13" ht="15" hidden="1" customHeight="1" x14ac:dyDescent="0.25">
      <c r="B661" t="s">
        <v>2664</v>
      </c>
      <c r="C661" s="1">
        <v>41055.537303240744</v>
      </c>
      <c r="D661" s="4" t="s">
        <v>774</v>
      </c>
      <c r="E661">
        <v>24000</v>
      </c>
      <c r="F661" t="s">
        <v>6</v>
      </c>
      <c r="G661">
        <f>tblSalaries[[#This Row],[clean Salary (in local currency)]]*VLOOKUP(tblSalaries[[#This Row],[Currency]],tblXrate[],2,FALSE)</f>
        <v>24000</v>
      </c>
      <c r="H661" t="s">
        <v>310</v>
      </c>
      <c r="I661" t="s">
        <v>310</v>
      </c>
      <c r="J661" t="s">
        <v>179</v>
      </c>
      <c r="K661" t="str">
        <f>VLOOKUP(tblSalaries[[#This Row],[Where do you work]],tblCountries[[Actual]:[Mapping]],2,FALSE)</f>
        <v>UAE</v>
      </c>
      <c r="L661" t="s">
        <v>18</v>
      </c>
      <c r="M661">
        <v>15</v>
      </c>
    </row>
    <row r="662" spans="2:13" ht="15" hidden="1" customHeight="1" x14ac:dyDescent="0.25">
      <c r="B662" t="s">
        <v>2665</v>
      </c>
      <c r="C662" s="1">
        <v>41055.537673611114</v>
      </c>
      <c r="D662" s="4">
        <v>8738</v>
      </c>
      <c r="E662">
        <v>8738</v>
      </c>
      <c r="F662" t="s">
        <v>6</v>
      </c>
      <c r="G662">
        <f>tblSalaries[[#This Row],[clean Salary (in local currency)]]*VLOOKUP(tblSalaries[[#This Row],[Currency]],tblXrate[],2,FALSE)</f>
        <v>8738</v>
      </c>
      <c r="H662" t="s">
        <v>775</v>
      </c>
      <c r="I662" t="s">
        <v>52</v>
      </c>
      <c r="J662" t="s">
        <v>8</v>
      </c>
      <c r="K662" t="str">
        <f>VLOOKUP(tblSalaries[[#This Row],[Where do you work]],tblCountries[[Actual]:[Mapping]],2,FALSE)</f>
        <v>India</v>
      </c>
      <c r="L662" t="s">
        <v>13</v>
      </c>
      <c r="M662">
        <v>7.3</v>
      </c>
    </row>
    <row r="663" spans="2:13" ht="15" hidden="1" customHeight="1" x14ac:dyDescent="0.25">
      <c r="B663" t="s">
        <v>2666</v>
      </c>
      <c r="C663" s="1">
        <v>41055.537916666668</v>
      </c>
      <c r="D663" s="4">
        <v>15000</v>
      </c>
      <c r="E663">
        <v>15000</v>
      </c>
      <c r="F663" t="s">
        <v>6</v>
      </c>
      <c r="G663">
        <f>tblSalaries[[#This Row],[clean Salary (in local currency)]]*VLOOKUP(tblSalaries[[#This Row],[Currency]],tblXrate[],2,FALSE)</f>
        <v>15000</v>
      </c>
      <c r="H663" t="s">
        <v>776</v>
      </c>
      <c r="I663" t="s">
        <v>20</v>
      </c>
      <c r="J663" t="s">
        <v>726</v>
      </c>
      <c r="K663" t="str">
        <f>VLOOKUP(tblSalaries[[#This Row],[Where do you work]],tblCountries[[Actual]:[Mapping]],2,FALSE)</f>
        <v>Indonesia</v>
      </c>
      <c r="L663" t="s">
        <v>9</v>
      </c>
      <c r="M663">
        <v>1</v>
      </c>
    </row>
    <row r="664" spans="2:13" ht="15" hidden="1" customHeight="1" x14ac:dyDescent="0.25">
      <c r="B664" t="s">
        <v>2667</v>
      </c>
      <c r="C664" s="1">
        <v>41055.538298611114</v>
      </c>
      <c r="D664" s="4">
        <v>4700</v>
      </c>
      <c r="E664">
        <v>56400</v>
      </c>
      <c r="F664" t="s">
        <v>6</v>
      </c>
      <c r="G664">
        <f>tblSalaries[[#This Row],[clean Salary (in local currency)]]*VLOOKUP(tblSalaries[[#This Row],[Currency]],tblXrate[],2,FALSE)</f>
        <v>56400</v>
      </c>
      <c r="H664" t="s">
        <v>642</v>
      </c>
      <c r="I664" t="s">
        <v>52</v>
      </c>
      <c r="J664" t="s">
        <v>179</v>
      </c>
      <c r="K664" t="str">
        <f>VLOOKUP(tblSalaries[[#This Row],[Where do you work]],tblCountries[[Actual]:[Mapping]],2,FALSE)</f>
        <v>UAE</v>
      </c>
      <c r="L664" t="s">
        <v>18</v>
      </c>
      <c r="M664">
        <v>6</v>
      </c>
    </row>
    <row r="665" spans="2:13" ht="15" customHeight="1" x14ac:dyDescent="0.25">
      <c r="B665" t="s">
        <v>2668</v>
      </c>
      <c r="C665" s="1">
        <v>41055.541122685187</v>
      </c>
      <c r="D665" s="4">
        <v>10200</v>
      </c>
      <c r="E665">
        <v>10200</v>
      </c>
      <c r="F665" t="s">
        <v>6</v>
      </c>
      <c r="G665">
        <f>tblSalaries[[#This Row],[clean Salary (in local currency)]]*VLOOKUP(tblSalaries[[#This Row],[Currency]],tblXrate[],2,FALSE)</f>
        <v>10200</v>
      </c>
      <c r="H665" t="s">
        <v>42</v>
      </c>
      <c r="I665" t="s">
        <v>20</v>
      </c>
      <c r="J665" t="s">
        <v>8</v>
      </c>
      <c r="K665" t="str">
        <f>VLOOKUP(tblSalaries[[#This Row],[Where do you work]],tblCountries[[Actual]:[Mapping]],2,FALSE)</f>
        <v>India</v>
      </c>
      <c r="L665" t="s">
        <v>9</v>
      </c>
      <c r="M665">
        <v>4.5</v>
      </c>
    </row>
    <row r="666" spans="2:13" ht="15" customHeight="1" x14ac:dyDescent="0.25">
      <c r="B666" t="s">
        <v>2669</v>
      </c>
      <c r="C666" s="1">
        <v>41055.541446759256</v>
      </c>
      <c r="D666" s="4">
        <v>325000</v>
      </c>
      <c r="E666">
        <v>325000</v>
      </c>
      <c r="F666" t="s">
        <v>40</v>
      </c>
      <c r="G666">
        <f>tblSalaries[[#This Row],[clean Salary (in local currency)]]*VLOOKUP(tblSalaries[[#This Row],[Currency]],tblXrate[],2,FALSE)</f>
        <v>5787.5729234188348</v>
      </c>
      <c r="H666" t="s">
        <v>721</v>
      </c>
      <c r="I666" t="s">
        <v>3999</v>
      </c>
      <c r="J666" t="s">
        <v>8</v>
      </c>
      <c r="K666" t="str">
        <f>VLOOKUP(tblSalaries[[#This Row],[Where do you work]],tblCountries[[Actual]:[Mapping]],2,FALSE)</f>
        <v>India</v>
      </c>
      <c r="L666" t="s">
        <v>13</v>
      </c>
      <c r="M666">
        <v>4.5</v>
      </c>
    </row>
    <row r="667" spans="2:13" ht="15" hidden="1" customHeight="1" x14ac:dyDescent="0.25">
      <c r="B667" t="s">
        <v>2670</v>
      </c>
      <c r="C667" s="1">
        <v>41055.542870370373</v>
      </c>
      <c r="D667" s="4">
        <v>105000</v>
      </c>
      <c r="E667">
        <v>105000</v>
      </c>
      <c r="F667" t="s">
        <v>6</v>
      </c>
      <c r="G667">
        <f>tblSalaries[[#This Row],[clean Salary (in local currency)]]*VLOOKUP(tblSalaries[[#This Row],[Currency]],tblXrate[],2,FALSE)</f>
        <v>105000</v>
      </c>
      <c r="H667" t="s">
        <v>76</v>
      </c>
      <c r="I667" t="s">
        <v>356</v>
      </c>
      <c r="J667" t="s">
        <v>15</v>
      </c>
      <c r="K667" t="str">
        <f>VLOOKUP(tblSalaries[[#This Row],[Where do you work]],tblCountries[[Actual]:[Mapping]],2,FALSE)</f>
        <v>USA</v>
      </c>
      <c r="L667" t="s">
        <v>18</v>
      </c>
      <c r="M667">
        <v>15</v>
      </c>
    </row>
    <row r="668" spans="2:13" ht="15" hidden="1" customHeight="1" x14ac:dyDescent="0.25">
      <c r="B668" t="s">
        <v>2671</v>
      </c>
      <c r="C668" s="1">
        <v>41055.542974537035</v>
      </c>
      <c r="D668" s="4" t="s">
        <v>777</v>
      </c>
      <c r="E668">
        <v>250000</v>
      </c>
      <c r="F668" t="s">
        <v>40</v>
      </c>
      <c r="G668">
        <f>tblSalaries[[#This Row],[clean Salary (in local currency)]]*VLOOKUP(tblSalaries[[#This Row],[Currency]],tblXrate[],2,FALSE)</f>
        <v>4451.9791718606421</v>
      </c>
      <c r="H668" t="s">
        <v>778</v>
      </c>
      <c r="I668" t="s">
        <v>52</v>
      </c>
      <c r="J668" t="s">
        <v>8</v>
      </c>
      <c r="K668" t="str">
        <f>VLOOKUP(tblSalaries[[#This Row],[Where do you work]],tblCountries[[Actual]:[Mapping]],2,FALSE)</f>
        <v>India</v>
      </c>
      <c r="L668" t="s">
        <v>18</v>
      </c>
      <c r="M668">
        <v>5</v>
      </c>
    </row>
    <row r="669" spans="2:13" ht="15" hidden="1" customHeight="1" x14ac:dyDescent="0.25">
      <c r="B669" t="s">
        <v>2672</v>
      </c>
      <c r="C669" s="1">
        <v>41055.543634259258</v>
      </c>
      <c r="D669" s="4">
        <v>470000</v>
      </c>
      <c r="E669">
        <v>470000</v>
      </c>
      <c r="F669" t="s">
        <v>40</v>
      </c>
      <c r="G669">
        <f>tblSalaries[[#This Row],[clean Salary (in local currency)]]*VLOOKUP(tblSalaries[[#This Row],[Currency]],tblXrate[],2,FALSE)</f>
        <v>8369.7208430980063</v>
      </c>
      <c r="H669" t="s">
        <v>356</v>
      </c>
      <c r="I669" t="s">
        <v>356</v>
      </c>
      <c r="J669" t="s">
        <v>8</v>
      </c>
      <c r="K669" t="str">
        <f>VLOOKUP(tblSalaries[[#This Row],[Where do you work]],tblCountries[[Actual]:[Mapping]],2,FALSE)</f>
        <v>India</v>
      </c>
      <c r="L669" t="s">
        <v>13</v>
      </c>
      <c r="M669">
        <v>4</v>
      </c>
    </row>
    <row r="670" spans="2:13" ht="15" hidden="1" customHeight="1" x14ac:dyDescent="0.25">
      <c r="B670" t="s">
        <v>2673</v>
      </c>
      <c r="C670" s="1">
        <v>41055.544120370374</v>
      </c>
      <c r="D670" s="4">
        <v>720000</v>
      </c>
      <c r="E670">
        <v>720000</v>
      </c>
      <c r="F670" t="s">
        <v>3951</v>
      </c>
      <c r="G670">
        <f>tblSalaries[[#This Row],[clean Salary (in local currency)]]*VLOOKUP(tblSalaries[[#This Row],[Currency]],tblXrate[],2,FALSE)</f>
        <v>17067.637625607145</v>
      </c>
      <c r="H670" t="s">
        <v>454</v>
      </c>
      <c r="I670" t="s">
        <v>52</v>
      </c>
      <c r="J670" t="s">
        <v>347</v>
      </c>
      <c r="K670" t="str">
        <f>VLOOKUP(tblSalaries[[#This Row],[Where do you work]],tblCountries[[Actual]:[Mapping]],2,FALSE)</f>
        <v>Philippines</v>
      </c>
      <c r="L670" t="s">
        <v>9</v>
      </c>
      <c r="M670">
        <v>9</v>
      </c>
    </row>
    <row r="671" spans="2:13" ht="15" hidden="1" customHeight="1" x14ac:dyDescent="0.25">
      <c r="B671" t="s">
        <v>2674</v>
      </c>
      <c r="C671" s="1">
        <v>41055.544421296298</v>
      </c>
      <c r="D671" s="4">
        <v>100000</v>
      </c>
      <c r="E671">
        <v>100000</v>
      </c>
      <c r="F671" t="s">
        <v>82</v>
      </c>
      <c r="G671">
        <f>tblSalaries[[#This Row],[clean Salary (in local currency)]]*VLOOKUP(tblSalaries[[#This Row],[Currency]],tblXrate[],2,FALSE)</f>
        <v>101990.96564026357</v>
      </c>
      <c r="H671" t="s">
        <v>779</v>
      </c>
      <c r="I671" t="s">
        <v>52</v>
      </c>
      <c r="J671" t="s">
        <v>84</v>
      </c>
      <c r="K671" t="str">
        <f>VLOOKUP(tblSalaries[[#This Row],[Where do you work]],tblCountries[[Actual]:[Mapping]],2,FALSE)</f>
        <v>Australia</v>
      </c>
      <c r="L671" t="s">
        <v>25</v>
      </c>
      <c r="M671">
        <v>20</v>
      </c>
    </row>
    <row r="672" spans="2:13" ht="15" hidden="1" customHeight="1" x14ac:dyDescent="0.25">
      <c r="B672" t="s">
        <v>2675</v>
      </c>
      <c r="C672" s="1">
        <v>41055.545173611114</v>
      </c>
      <c r="D672" s="4" t="s">
        <v>780</v>
      </c>
      <c r="E672">
        <v>220000</v>
      </c>
      <c r="F672" t="s">
        <v>40</v>
      </c>
      <c r="G672">
        <f>tblSalaries[[#This Row],[clean Salary (in local currency)]]*VLOOKUP(tblSalaries[[#This Row],[Currency]],tblXrate[],2,FALSE)</f>
        <v>3917.7416712373652</v>
      </c>
      <c r="H672" t="s">
        <v>781</v>
      </c>
      <c r="I672" t="s">
        <v>20</v>
      </c>
      <c r="J672" t="s">
        <v>8</v>
      </c>
      <c r="K672" t="str">
        <f>VLOOKUP(tblSalaries[[#This Row],[Where do you work]],tblCountries[[Actual]:[Mapping]],2,FALSE)</f>
        <v>India</v>
      </c>
      <c r="L672" t="s">
        <v>18</v>
      </c>
      <c r="M672">
        <v>3</v>
      </c>
    </row>
    <row r="673" spans="2:13" ht="15" hidden="1" customHeight="1" x14ac:dyDescent="0.25">
      <c r="B673" t="s">
        <v>2676</v>
      </c>
      <c r="C673" s="1">
        <v>41055.547673611109</v>
      </c>
      <c r="D673" s="4">
        <v>52000</v>
      </c>
      <c r="E673">
        <v>52000</v>
      </c>
      <c r="F673" t="s">
        <v>6</v>
      </c>
      <c r="G673">
        <f>tblSalaries[[#This Row],[clean Salary (in local currency)]]*VLOOKUP(tblSalaries[[#This Row],[Currency]],tblXrate[],2,FALSE)</f>
        <v>52000</v>
      </c>
      <c r="H673" t="s">
        <v>782</v>
      </c>
      <c r="I673" t="s">
        <v>67</v>
      </c>
      <c r="J673" t="s">
        <v>15</v>
      </c>
      <c r="K673" t="str">
        <f>VLOOKUP(tblSalaries[[#This Row],[Where do you work]],tblCountries[[Actual]:[Mapping]],2,FALSE)</f>
        <v>USA</v>
      </c>
      <c r="L673" t="s">
        <v>9</v>
      </c>
      <c r="M673">
        <v>18</v>
      </c>
    </row>
    <row r="674" spans="2:13" ht="15" hidden="1" customHeight="1" x14ac:dyDescent="0.25">
      <c r="B674" t="s">
        <v>2677</v>
      </c>
      <c r="C674" s="1">
        <v>41055.549317129633</v>
      </c>
      <c r="D674" s="4" t="s">
        <v>783</v>
      </c>
      <c r="E674">
        <v>260000</v>
      </c>
      <c r="F674" t="s">
        <v>40</v>
      </c>
      <c r="G674">
        <f>tblSalaries[[#This Row],[clean Salary (in local currency)]]*VLOOKUP(tblSalaries[[#This Row],[Currency]],tblXrate[],2,FALSE)</f>
        <v>4630.058338735068</v>
      </c>
      <c r="H674" t="s">
        <v>20</v>
      </c>
      <c r="I674" t="s">
        <v>20</v>
      </c>
      <c r="J674" t="s">
        <v>8</v>
      </c>
      <c r="K674" t="str">
        <f>VLOOKUP(tblSalaries[[#This Row],[Where do you work]],tblCountries[[Actual]:[Mapping]],2,FALSE)</f>
        <v>India</v>
      </c>
      <c r="L674" t="s">
        <v>9</v>
      </c>
      <c r="M674">
        <v>2</v>
      </c>
    </row>
    <row r="675" spans="2:13" ht="15" hidden="1" customHeight="1" x14ac:dyDescent="0.25">
      <c r="B675" t="s">
        <v>2678</v>
      </c>
      <c r="C675" s="1">
        <v>41055.550555555557</v>
      </c>
      <c r="D675" s="4" t="s">
        <v>784</v>
      </c>
      <c r="E675">
        <v>120000</v>
      </c>
      <c r="F675" t="s">
        <v>40</v>
      </c>
      <c r="G675">
        <f>tblSalaries[[#This Row],[clean Salary (in local currency)]]*VLOOKUP(tblSalaries[[#This Row],[Currency]],tblXrate[],2,FALSE)</f>
        <v>2136.9500024931081</v>
      </c>
      <c r="H675" t="s">
        <v>153</v>
      </c>
      <c r="I675" t="s">
        <v>20</v>
      </c>
      <c r="J675" t="s">
        <v>8</v>
      </c>
      <c r="K675" t="str">
        <f>VLOOKUP(tblSalaries[[#This Row],[Where do you work]],tblCountries[[Actual]:[Mapping]],2,FALSE)</f>
        <v>India</v>
      </c>
      <c r="L675" t="s">
        <v>18</v>
      </c>
      <c r="M675">
        <v>3</v>
      </c>
    </row>
    <row r="676" spans="2:13" ht="15" hidden="1" customHeight="1" x14ac:dyDescent="0.25">
      <c r="B676" t="s">
        <v>2679</v>
      </c>
      <c r="C676" s="1">
        <v>41055.553020833337</v>
      </c>
      <c r="D676" s="4">
        <v>13000</v>
      </c>
      <c r="E676">
        <v>13000</v>
      </c>
      <c r="F676" t="s">
        <v>6</v>
      </c>
      <c r="G676">
        <f>tblSalaries[[#This Row],[clean Salary (in local currency)]]*VLOOKUP(tblSalaries[[#This Row],[Currency]],tblXrate[],2,FALSE)</f>
        <v>13000</v>
      </c>
      <c r="H676" t="s">
        <v>20</v>
      </c>
      <c r="I676" t="s">
        <v>20</v>
      </c>
      <c r="J676" t="s">
        <v>8</v>
      </c>
      <c r="K676" t="str">
        <f>VLOOKUP(tblSalaries[[#This Row],[Where do you work]],tblCountries[[Actual]:[Mapping]],2,FALSE)</f>
        <v>India</v>
      </c>
      <c r="L676" t="s">
        <v>25</v>
      </c>
      <c r="M676">
        <v>4</v>
      </c>
    </row>
    <row r="677" spans="2:13" ht="15" hidden="1" customHeight="1" x14ac:dyDescent="0.25">
      <c r="B677" t="s">
        <v>2680</v>
      </c>
      <c r="C677" s="1">
        <v>41055.553888888891</v>
      </c>
      <c r="D677" s="4" t="s">
        <v>785</v>
      </c>
      <c r="E677">
        <v>144000</v>
      </c>
      <c r="F677" t="s">
        <v>40</v>
      </c>
      <c r="G677">
        <f>tblSalaries[[#This Row],[clean Salary (in local currency)]]*VLOOKUP(tblSalaries[[#This Row],[Currency]],tblXrate[],2,FALSE)</f>
        <v>2564.3400029917298</v>
      </c>
      <c r="H677" t="s">
        <v>786</v>
      </c>
      <c r="I677" t="s">
        <v>52</v>
      </c>
      <c r="J677" t="s">
        <v>8</v>
      </c>
      <c r="K677" t="str">
        <f>VLOOKUP(tblSalaries[[#This Row],[Where do you work]],tblCountries[[Actual]:[Mapping]],2,FALSE)</f>
        <v>India</v>
      </c>
      <c r="L677" t="s">
        <v>18</v>
      </c>
      <c r="M677">
        <v>7</v>
      </c>
    </row>
    <row r="678" spans="2:13" ht="15" hidden="1" customHeight="1" x14ac:dyDescent="0.25">
      <c r="B678" t="s">
        <v>2681</v>
      </c>
      <c r="C678" s="1">
        <v>41055.554201388892</v>
      </c>
      <c r="D678" s="4" t="s">
        <v>787</v>
      </c>
      <c r="E678">
        <v>1150000</v>
      </c>
      <c r="F678" t="s">
        <v>40</v>
      </c>
      <c r="G678">
        <f>tblSalaries[[#This Row],[clean Salary (in local currency)]]*VLOOKUP(tblSalaries[[#This Row],[Currency]],tblXrate[],2,FALSE)</f>
        <v>20479.104190558952</v>
      </c>
      <c r="H678" t="s">
        <v>788</v>
      </c>
      <c r="I678" t="s">
        <v>52</v>
      </c>
      <c r="J678" t="s">
        <v>8</v>
      </c>
      <c r="K678" t="str">
        <f>VLOOKUP(tblSalaries[[#This Row],[Where do you work]],tblCountries[[Actual]:[Mapping]],2,FALSE)</f>
        <v>India</v>
      </c>
      <c r="L678" t="s">
        <v>18</v>
      </c>
      <c r="M678">
        <v>7</v>
      </c>
    </row>
    <row r="679" spans="2:13" ht="15" hidden="1" customHeight="1" x14ac:dyDescent="0.25">
      <c r="B679" t="s">
        <v>2682</v>
      </c>
      <c r="C679" s="1">
        <v>41055.554537037038</v>
      </c>
      <c r="D679" s="4" t="s">
        <v>789</v>
      </c>
      <c r="E679">
        <v>33500</v>
      </c>
      <c r="F679" t="s">
        <v>6</v>
      </c>
      <c r="G679">
        <f>tblSalaries[[#This Row],[clean Salary (in local currency)]]*VLOOKUP(tblSalaries[[#This Row],[Currency]],tblXrate[],2,FALSE)</f>
        <v>33500</v>
      </c>
      <c r="H679" t="s">
        <v>790</v>
      </c>
      <c r="I679" t="s">
        <v>310</v>
      </c>
      <c r="J679" t="s">
        <v>359</v>
      </c>
      <c r="K679" t="str">
        <f>VLOOKUP(tblSalaries[[#This Row],[Where do you work]],tblCountries[[Actual]:[Mapping]],2,FALSE)</f>
        <v>Dubai</v>
      </c>
      <c r="L679" t="s">
        <v>25</v>
      </c>
      <c r="M679">
        <v>10</v>
      </c>
    </row>
    <row r="680" spans="2:13" ht="15" hidden="1" customHeight="1" x14ac:dyDescent="0.25">
      <c r="B680" t="s">
        <v>2683</v>
      </c>
      <c r="C680" s="1">
        <v>41055.555347222224</v>
      </c>
      <c r="D680" s="4">
        <v>50000</v>
      </c>
      <c r="E680">
        <v>50000</v>
      </c>
      <c r="F680" t="s">
        <v>6</v>
      </c>
      <c r="G680">
        <f>tblSalaries[[#This Row],[clean Salary (in local currency)]]*VLOOKUP(tblSalaries[[#This Row],[Currency]],tblXrate[],2,FALSE)</f>
        <v>50000</v>
      </c>
      <c r="H680" t="s">
        <v>791</v>
      </c>
      <c r="I680" t="s">
        <v>52</v>
      </c>
      <c r="J680" t="s">
        <v>8</v>
      </c>
      <c r="K680" t="str">
        <f>VLOOKUP(tblSalaries[[#This Row],[Where do you work]],tblCountries[[Actual]:[Mapping]],2,FALSE)</f>
        <v>India</v>
      </c>
      <c r="L680" t="s">
        <v>18</v>
      </c>
      <c r="M680">
        <v>20</v>
      </c>
    </row>
    <row r="681" spans="2:13" ht="15" hidden="1" customHeight="1" x14ac:dyDescent="0.25">
      <c r="B681" t="s">
        <v>2684</v>
      </c>
      <c r="C681" s="1">
        <v>41055.557442129626</v>
      </c>
      <c r="D681" s="4">
        <v>300000</v>
      </c>
      <c r="E681">
        <v>300000</v>
      </c>
      <c r="F681" t="s">
        <v>40</v>
      </c>
      <c r="G681">
        <f>tblSalaries[[#This Row],[clean Salary (in local currency)]]*VLOOKUP(tblSalaries[[#This Row],[Currency]],tblXrate[],2,FALSE)</f>
        <v>5342.3750062327708</v>
      </c>
      <c r="H681" t="s">
        <v>792</v>
      </c>
      <c r="I681" t="s">
        <v>52</v>
      </c>
      <c r="J681" t="s">
        <v>8</v>
      </c>
      <c r="K681" t="str">
        <f>VLOOKUP(tblSalaries[[#This Row],[Where do you work]],tblCountries[[Actual]:[Mapping]],2,FALSE)</f>
        <v>India</v>
      </c>
      <c r="L681" t="s">
        <v>18</v>
      </c>
      <c r="M681">
        <v>3</v>
      </c>
    </row>
    <row r="682" spans="2:13" ht="15" hidden="1" customHeight="1" x14ac:dyDescent="0.25">
      <c r="B682" t="s">
        <v>2685</v>
      </c>
      <c r="C682" s="1">
        <v>41055.558391203704</v>
      </c>
      <c r="D682" s="4" t="s">
        <v>793</v>
      </c>
      <c r="E682">
        <v>648000</v>
      </c>
      <c r="F682" t="s">
        <v>40</v>
      </c>
      <c r="G682">
        <f>tblSalaries[[#This Row],[clean Salary (in local currency)]]*VLOOKUP(tblSalaries[[#This Row],[Currency]],tblXrate[],2,FALSE)</f>
        <v>11539.530013462785</v>
      </c>
      <c r="H682" t="s">
        <v>794</v>
      </c>
      <c r="I682" t="s">
        <v>20</v>
      </c>
      <c r="J682" t="s">
        <v>8</v>
      </c>
      <c r="K682" t="str">
        <f>VLOOKUP(tblSalaries[[#This Row],[Where do you work]],tblCountries[[Actual]:[Mapping]],2,FALSE)</f>
        <v>India</v>
      </c>
      <c r="L682" t="s">
        <v>13</v>
      </c>
      <c r="M682">
        <v>2</v>
      </c>
    </row>
    <row r="683" spans="2:13" ht="15" hidden="1" customHeight="1" x14ac:dyDescent="0.25">
      <c r="B683" t="s">
        <v>2686</v>
      </c>
      <c r="C683" s="1">
        <v>41055.558495370373</v>
      </c>
      <c r="D683" s="4">
        <v>7000</v>
      </c>
      <c r="E683">
        <v>7000</v>
      </c>
      <c r="F683" t="s">
        <v>6</v>
      </c>
      <c r="G683">
        <f>tblSalaries[[#This Row],[clean Salary (in local currency)]]*VLOOKUP(tblSalaries[[#This Row],[Currency]],tblXrate[],2,FALSE)</f>
        <v>7000</v>
      </c>
      <c r="H683" t="s">
        <v>795</v>
      </c>
      <c r="I683" t="s">
        <v>52</v>
      </c>
      <c r="J683" t="s">
        <v>8</v>
      </c>
      <c r="K683" t="str">
        <f>VLOOKUP(tblSalaries[[#This Row],[Where do you work]],tblCountries[[Actual]:[Mapping]],2,FALSE)</f>
        <v>India</v>
      </c>
      <c r="L683" t="s">
        <v>9</v>
      </c>
      <c r="M683">
        <v>23</v>
      </c>
    </row>
    <row r="684" spans="2:13" ht="15" hidden="1" customHeight="1" x14ac:dyDescent="0.25">
      <c r="B684" t="s">
        <v>2687</v>
      </c>
      <c r="C684" s="1">
        <v>41055.558749999997</v>
      </c>
      <c r="D684" s="4">
        <v>380000</v>
      </c>
      <c r="E684">
        <v>380000</v>
      </c>
      <c r="F684" t="s">
        <v>40</v>
      </c>
      <c r="G684">
        <f>tblSalaries[[#This Row],[clean Salary (in local currency)]]*VLOOKUP(tblSalaries[[#This Row],[Currency]],tblXrate[],2,FALSE)</f>
        <v>6767.0083412281756</v>
      </c>
      <c r="H684" t="s">
        <v>796</v>
      </c>
      <c r="I684" t="s">
        <v>3999</v>
      </c>
      <c r="J684" t="s">
        <v>8</v>
      </c>
      <c r="K684" t="str">
        <f>VLOOKUP(tblSalaries[[#This Row],[Where do you work]],tblCountries[[Actual]:[Mapping]],2,FALSE)</f>
        <v>India</v>
      </c>
      <c r="L684" t="s">
        <v>18</v>
      </c>
      <c r="M684">
        <v>6</v>
      </c>
    </row>
    <row r="685" spans="2:13" ht="15" hidden="1" customHeight="1" x14ac:dyDescent="0.25">
      <c r="B685" t="s">
        <v>2688</v>
      </c>
      <c r="C685" s="1">
        <v>41055.561944444446</v>
      </c>
      <c r="D685" s="4" t="s">
        <v>797</v>
      </c>
      <c r="E685">
        <v>3000</v>
      </c>
      <c r="F685" t="s">
        <v>6</v>
      </c>
      <c r="G685">
        <f>tblSalaries[[#This Row],[clean Salary (in local currency)]]*VLOOKUP(tblSalaries[[#This Row],[Currency]],tblXrate[],2,FALSE)</f>
        <v>3000</v>
      </c>
      <c r="H685" t="s">
        <v>798</v>
      </c>
      <c r="I685" t="s">
        <v>356</v>
      </c>
      <c r="J685" t="s">
        <v>799</v>
      </c>
      <c r="K685" t="str">
        <f>VLOOKUP(tblSalaries[[#This Row],[Where do you work]],tblCountries[[Actual]:[Mapping]],2,FALSE)</f>
        <v>Cambodia</v>
      </c>
      <c r="L685" t="s">
        <v>18</v>
      </c>
      <c r="M685">
        <v>2</v>
      </c>
    </row>
    <row r="686" spans="2:13" ht="15" hidden="1" customHeight="1" x14ac:dyDescent="0.25">
      <c r="B686" t="s">
        <v>2689</v>
      </c>
      <c r="C686" s="1">
        <v>41055.562210648146</v>
      </c>
      <c r="D686" s="4" t="s">
        <v>800</v>
      </c>
      <c r="E686">
        <v>250000</v>
      </c>
      <c r="F686" t="s">
        <v>40</v>
      </c>
      <c r="G686">
        <f>tblSalaries[[#This Row],[clean Salary (in local currency)]]*VLOOKUP(tblSalaries[[#This Row],[Currency]],tblXrate[],2,FALSE)</f>
        <v>4451.9791718606421</v>
      </c>
      <c r="H686" t="s">
        <v>801</v>
      </c>
      <c r="I686" t="s">
        <v>3999</v>
      </c>
      <c r="J686" t="s">
        <v>8</v>
      </c>
      <c r="K686" t="str">
        <f>VLOOKUP(tblSalaries[[#This Row],[Where do you work]],tblCountries[[Actual]:[Mapping]],2,FALSE)</f>
        <v>India</v>
      </c>
      <c r="L686" t="s">
        <v>13</v>
      </c>
      <c r="M686">
        <v>4</v>
      </c>
    </row>
    <row r="687" spans="2:13" ht="15" customHeight="1" x14ac:dyDescent="0.25">
      <c r="B687" t="s">
        <v>2690</v>
      </c>
      <c r="C687" s="1">
        <v>41055.563425925924</v>
      </c>
      <c r="D687" s="4" t="s">
        <v>802</v>
      </c>
      <c r="E687">
        <v>150000</v>
      </c>
      <c r="F687" t="s">
        <v>40</v>
      </c>
      <c r="G687">
        <f>tblSalaries[[#This Row],[clean Salary (in local currency)]]*VLOOKUP(tblSalaries[[#This Row],[Currency]],tblXrate[],2,FALSE)</f>
        <v>2671.1875031163854</v>
      </c>
      <c r="H687" t="s">
        <v>803</v>
      </c>
      <c r="I687" t="s">
        <v>4001</v>
      </c>
      <c r="J687" t="s">
        <v>8</v>
      </c>
      <c r="K687" t="str">
        <f>VLOOKUP(tblSalaries[[#This Row],[Where do you work]],tblCountries[[Actual]:[Mapping]],2,FALSE)</f>
        <v>India</v>
      </c>
      <c r="L687" t="s">
        <v>9</v>
      </c>
      <c r="M687">
        <v>4.5</v>
      </c>
    </row>
    <row r="688" spans="2:13" ht="15" hidden="1" customHeight="1" x14ac:dyDescent="0.25">
      <c r="B688" t="s">
        <v>2691</v>
      </c>
      <c r="C688" s="1">
        <v>41055.567939814813</v>
      </c>
      <c r="D688" s="4">
        <v>278400</v>
      </c>
      <c r="E688">
        <v>278400</v>
      </c>
      <c r="F688" t="s">
        <v>40</v>
      </c>
      <c r="G688">
        <f>tblSalaries[[#This Row],[clean Salary (in local currency)]]*VLOOKUP(tblSalaries[[#This Row],[Currency]],tblXrate[],2,FALSE)</f>
        <v>4957.7240057840108</v>
      </c>
      <c r="H688" t="s">
        <v>804</v>
      </c>
      <c r="I688" t="s">
        <v>52</v>
      </c>
      <c r="J688" t="s">
        <v>8</v>
      </c>
      <c r="K688" t="str">
        <f>VLOOKUP(tblSalaries[[#This Row],[Where do you work]],tblCountries[[Actual]:[Mapping]],2,FALSE)</f>
        <v>India</v>
      </c>
      <c r="L688" t="s">
        <v>9</v>
      </c>
      <c r="M688">
        <v>5</v>
      </c>
    </row>
    <row r="689" spans="2:13" ht="15" hidden="1" customHeight="1" x14ac:dyDescent="0.25">
      <c r="B689" t="s">
        <v>2692</v>
      </c>
      <c r="C689" s="1">
        <v>41055.571076388886</v>
      </c>
      <c r="D689" s="4">
        <v>180000</v>
      </c>
      <c r="E689">
        <v>180000</v>
      </c>
      <c r="F689" t="s">
        <v>40</v>
      </c>
      <c r="G689">
        <f>tblSalaries[[#This Row],[clean Salary (in local currency)]]*VLOOKUP(tblSalaries[[#This Row],[Currency]],tblXrate[],2,FALSE)</f>
        <v>3205.4250037396623</v>
      </c>
      <c r="H689" t="s">
        <v>805</v>
      </c>
      <c r="I689" t="s">
        <v>310</v>
      </c>
      <c r="J689" t="s">
        <v>8</v>
      </c>
      <c r="K689" t="str">
        <f>VLOOKUP(tblSalaries[[#This Row],[Where do you work]],tblCountries[[Actual]:[Mapping]],2,FALSE)</f>
        <v>India</v>
      </c>
      <c r="L689" t="s">
        <v>18</v>
      </c>
      <c r="M689">
        <v>14</v>
      </c>
    </row>
    <row r="690" spans="2:13" ht="15" hidden="1" customHeight="1" x14ac:dyDescent="0.25">
      <c r="B690" t="s">
        <v>2693</v>
      </c>
      <c r="C690" s="1">
        <v>41055.571504629632</v>
      </c>
      <c r="D690" s="4">
        <v>800000</v>
      </c>
      <c r="E690">
        <v>800000</v>
      </c>
      <c r="F690" t="s">
        <v>40</v>
      </c>
      <c r="G690">
        <f>tblSalaries[[#This Row],[clean Salary (in local currency)]]*VLOOKUP(tblSalaries[[#This Row],[Currency]],tblXrate[],2,FALSE)</f>
        <v>14246.333349954055</v>
      </c>
      <c r="H690" t="s">
        <v>52</v>
      </c>
      <c r="I690" t="s">
        <v>52</v>
      </c>
      <c r="J690" t="s">
        <v>8</v>
      </c>
      <c r="K690" t="str">
        <f>VLOOKUP(tblSalaries[[#This Row],[Where do you work]],tblCountries[[Actual]:[Mapping]],2,FALSE)</f>
        <v>India</v>
      </c>
      <c r="L690" t="s">
        <v>9</v>
      </c>
      <c r="M690">
        <v>7</v>
      </c>
    </row>
    <row r="691" spans="2:13" ht="15" hidden="1" customHeight="1" x14ac:dyDescent="0.25">
      <c r="B691" t="s">
        <v>2694</v>
      </c>
      <c r="C691" s="1">
        <v>41055.572835648149</v>
      </c>
      <c r="D691" s="4" t="s">
        <v>806</v>
      </c>
      <c r="E691">
        <v>300000</v>
      </c>
      <c r="F691" t="s">
        <v>40</v>
      </c>
      <c r="G691">
        <f>tblSalaries[[#This Row],[clean Salary (in local currency)]]*VLOOKUP(tblSalaries[[#This Row],[Currency]],tblXrate[],2,FALSE)</f>
        <v>5342.3750062327708</v>
      </c>
      <c r="H691" t="s">
        <v>20</v>
      </c>
      <c r="I691" t="s">
        <v>20</v>
      </c>
      <c r="J691" t="s">
        <v>8</v>
      </c>
      <c r="K691" t="str">
        <f>VLOOKUP(tblSalaries[[#This Row],[Where do you work]],tblCountries[[Actual]:[Mapping]],2,FALSE)</f>
        <v>India</v>
      </c>
      <c r="L691" t="s">
        <v>13</v>
      </c>
      <c r="M691">
        <v>7</v>
      </c>
    </row>
    <row r="692" spans="2:13" ht="15" hidden="1" customHeight="1" x14ac:dyDescent="0.25">
      <c r="B692" t="s">
        <v>2695</v>
      </c>
      <c r="C692" s="1">
        <v>41055.574212962965</v>
      </c>
      <c r="D692" s="4" t="s">
        <v>807</v>
      </c>
      <c r="E692">
        <v>370000</v>
      </c>
      <c r="F692" t="s">
        <v>40</v>
      </c>
      <c r="G692">
        <f>tblSalaries[[#This Row],[clean Salary (in local currency)]]*VLOOKUP(tblSalaries[[#This Row],[Currency]],tblXrate[],2,FALSE)</f>
        <v>6588.9291743537506</v>
      </c>
      <c r="H692" t="s">
        <v>386</v>
      </c>
      <c r="I692" t="s">
        <v>20</v>
      </c>
      <c r="J692" t="s">
        <v>8</v>
      </c>
      <c r="K692" t="str">
        <f>VLOOKUP(tblSalaries[[#This Row],[Where do you work]],tblCountries[[Actual]:[Mapping]],2,FALSE)</f>
        <v>India</v>
      </c>
      <c r="L692" t="s">
        <v>13</v>
      </c>
      <c r="M692">
        <v>2</v>
      </c>
    </row>
    <row r="693" spans="2:13" ht="15" hidden="1" customHeight="1" x14ac:dyDescent="0.25">
      <c r="B693" t="s">
        <v>2696</v>
      </c>
      <c r="C693" s="1">
        <v>41055.574374999997</v>
      </c>
      <c r="D693" s="4" t="s">
        <v>807</v>
      </c>
      <c r="E693">
        <v>370000</v>
      </c>
      <c r="F693" t="s">
        <v>40</v>
      </c>
      <c r="G693">
        <f>tblSalaries[[#This Row],[clean Salary (in local currency)]]*VLOOKUP(tblSalaries[[#This Row],[Currency]],tblXrate[],2,FALSE)</f>
        <v>6588.9291743537506</v>
      </c>
      <c r="H693" t="s">
        <v>386</v>
      </c>
      <c r="I693" t="s">
        <v>20</v>
      </c>
      <c r="J693" t="s">
        <v>8</v>
      </c>
      <c r="K693" t="str">
        <f>VLOOKUP(tblSalaries[[#This Row],[Where do you work]],tblCountries[[Actual]:[Mapping]],2,FALSE)</f>
        <v>India</v>
      </c>
      <c r="L693" t="s">
        <v>13</v>
      </c>
      <c r="M693">
        <v>2</v>
      </c>
    </row>
    <row r="694" spans="2:13" ht="15" hidden="1" customHeight="1" x14ac:dyDescent="0.25">
      <c r="B694" t="s">
        <v>2697</v>
      </c>
      <c r="C694" s="1">
        <v>41055.576319444444</v>
      </c>
      <c r="D694" s="4">
        <v>35000</v>
      </c>
      <c r="E694">
        <v>35000</v>
      </c>
      <c r="F694" t="s">
        <v>6</v>
      </c>
      <c r="G694">
        <f>tblSalaries[[#This Row],[clean Salary (in local currency)]]*VLOOKUP(tblSalaries[[#This Row],[Currency]],tblXrate[],2,FALSE)</f>
        <v>35000</v>
      </c>
      <c r="H694" t="s">
        <v>660</v>
      </c>
      <c r="I694" t="s">
        <v>67</v>
      </c>
      <c r="J694" t="s">
        <v>15</v>
      </c>
      <c r="K694" t="str">
        <f>VLOOKUP(tblSalaries[[#This Row],[Where do you work]],tblCountries[[Actual]:[Mapping]],2,FALSE)</f>
        <v>USA</v>
      </c>
      <c r="L694" t="s">
        <v>9</v>
      </c>
      <c r="M694">
        <v>10</v>
      </c>
    </row>
    <row r="695" spans="2:13" ht="15" hidden="1" customHeight="1" x14ac:dyDescent="0.25">
      <c r="B695" t="s">
        <v>2698</v>
      </c>
      <c r="C695" s="1">
        <v>41055.581377314818</v>
      </c>
      <c r="D695" s="4">
        <v>720000</v>
      </c>
      <c r="E695">
        <v>720000</v>
      </c>
      <c r="F695" t="s">
        <v>40</v>
      </c>
      <c r="G695">
        <f>tblSalaries[[#This Row],[clean Salary (in local currency)]]*VLOOKUP(tblSalaries[[#This Row],[Currency]],tblXrate[],2,FALSE)</f>
        <v>12821.700014958649</v>
      </c>
      <c r="H695" t="s">
        <v>808</v>
      </c>
      <c r="I695" t="s">
        <v>310</v>
      </c>
      <c r="J695" t="s">
        <v>8</v>
      </c>
      <c r="K695" t="str">
        <f>VLOOKUP(tblSalaries[[#This Row],[Where do you work]],tblCountries[[Actual]:[Mapping]],2,FALSE)</f>
        <v>India</v>
      </c>
      <c r="L695" t="s">
        <v>9</v>
      </c>
      <c r="M695">
        <v>4</v>
      </c>
    </row>
    <row r="696" spans="2:13" ht="15" hidden="1" customHeight="1" x14ac:dyDescent="0.25">
      <c r="B696" t="s">
        <v>2699</v>
      </c>
      <c r="C696" s="1">
        <v>41055.584027777775</v>
      </c>
      <c r="D696" s="4">
        <v>600000</v>
      </c>
      <c r="E696">
        <v>600000</v>
      </c>
      <c r="F696" t="s">
        <v>40</v>
      </c>
      <c r="G696">
        <f>tblSalaries[[#This Row],[clean Salary (in local currency)]]*VLOOKUP(tblSalaries[[#This Row],[Currency]],tblXrate[],2,FALSE)</f>
        <v>10684.750012465542</v>
      </c>
      <c r="H696" t="s">
        <v>809</v>
      </c>
      <c r="I696" t="s">
        <v>52</v>
      </c>
      <c r="J696" t="s">
        <v>8</v>
      </c>
      <c r="K696" t="str">
        <f>VLOOKUP(tblSalaries[[#This Row],[Where do you work]],tblCountries[[Actual]:[Mapping]],2,FALSE)</f>
        <v>India</v>
      </c>
      <c r="L696" t="s">
        <v>25</v>
      </c>
      <c r="M696">
        <v>2</v>
      </c>
    </row>
    <row r="697" spans="2:13" ht="15" hidden="1" customHeight="1" x14ac:dyDescent="0.25">
      <c r="B697" t="s">
        <v>2700</v>
      </c>
      <c r="C697" s="1">
        <v>41055.584131944444</v>
      </c>
      <c r="D697" s="4">
        <v>10000</v>
      </c>
      <c r="E697">
        <v>10000</v>
      </c>
      <c r="F697" t="s">
        <v>6</v>
      </c>
      <c r="G697">
        <f>tblSalaries[[#This Row],[clean Salary (in local currency)]]*VLOOKUP(tblSalaries[[#This Row],[Currency]],tblXrate[],2,FALSE)</f>
        <v>10000</v>
      </c>
      <c r="H697" t="s">
        <v>749</v>
      </c>
      <c r="I697" t="s">
        <v>52</v>
      </c>
      <c r="J697" t="s">
        <v>8</v>
      </c>
      <c r="K697" t="str">
        <f>VLOOKUP(tblSalaries[[#This Row],[Where do you work]],tblCountries[[Actual]:[Mapping]],2,FALSE)</f>
        <v>India</v>
      </c>
      <c r="L697" t="s">
        <v>9</v>
      </c>
      <c r="M697">
        <v>2</v>
      </c>
    </row>
    <row r="698" spans="2:13" ht="15" hidden="1" customHeight="1" x14ac:dyDescent="0.25">
      <c r="B698" t="s">
        <v>2701</v>
      </c>
      <c r="C698" s="1">
        <v>41055.586516203701</v>
      </c>
      <c r="D698" s="4" t="s">
        <v>810</v>
      </c>
      <c r="E698">
        <v>120000</v>
      </c>
      <c r="F698" t="s">
        <v>40</v>
      </c>
      <c r="G698">
        <f>tblSalaries[[#This Row],[clean Salary (in local currency)]]*VLOOKUP(tblSalaries[[#This Row],[Currency]],tblXrate[],2,FALSE)</f>
        <v>2136.9500024931081</v>
      </c>
      <c r="H698" t="s">
        <v>811</v>
      </c>
      <c r="I698" t="s">
        <v>20</v>
      </c>
      <c r="J698" t="s">
        <v>8</v>
      </c>
      <c r="K698" t="str">
        <f>VLOOKUP(tblSalaries[[#This Row],[Where do you work]],tblCountries[[Actual]:[Mapping]],2,FALSE)</f>
        <v>India</v>
      </c>
      <c r="L698" t="s">
        <v>25</v>
      </c>
      <c r="M698">
        <v>0</v>
      </c>
    </row>
    <row r="699" spans="2:13" ht="15" hidden="1" customHeight="1" x14ac:dyDescent="0.25">
      <c r="B699" t="s">
        <v>2702</v>
      </c>
      <c r="C699" s="1">
        <v>41055.590868055559</v>
      </c>
      <c r="D699" s="4" t="s">
        <v>812</v>
      </c>
      <c r="E699">
        <v>480000</v>
      </c>
      <c r="F699" t="s">
        <v>40</v>
      </c>
      <c r="G699">
        <f>tblSalaries[[#This Row],[clean Salary (in local currency)]]*VLOOKUP(tblSalaries[[#This Row],[Currency]],tblXrate[],2,FALSE)</f>
        <v>8547.8000099724322</v>
      </c>
      <c r="H699" t="s">
        <v>207</v>
      </c>
      <c r="I699" t="s">
        <v>20</v>
      </c>
      <c r="J699" t="s">
        <v>8</v>
      </c>
      <c r="K699" t="str">
        <f>VLOOKUP(tblSalaries[[#This Row],[Where do you work]],tblCountries[[Actual]:[Mapping]],2,FALSE)</f>
        <v>India</v>
      </c>
      <c r="L699" t="s">
        <v>9</v>
      </c>
      <c r="M699">
        <v>4</v>
      </c>
    </row>
    <row r="700" spans="2:13" ht="15" hidden="1" customHeight="1" x14ac:dyDescent="0.25">
      <c r="B700" t="s">
        <v>2703</v>
      </c>
      <c r="C700" s="1">
        <v>41055.591574074075</v>
      </c>
      <c r="D700" s="4" t="s">
        <v>813</v>
      </c>
      <c r="E700">
        <v>450000</v>
      </c>
      <c r="F700" t="s">
        <v>40</v>
      </c>
      <c r="G700">
        <f>tblSalaries[[#This Row],[clean Salary (in local currency)]]*VLOOKUP(tblSalaries[[#This Row],[Currency]],tblXrate[],2,FALSE)</f>
        <v>8013.5625093491553</v>
      </c>
      <c r="H700" t="s">
        <v>153</v>
      </c>
      <c r="I700" t="s">
        <v>20</v>
      </c>
      <c r="J700" t="s">
        <v>8</v>
      </c>
      <c r="K700" t="str">
        <f>VLOOKUP(tblSalaries[[#This Row],[Where do you work]],tblCountries[[Actual]:[Mapping]],2,FALSE)</f>
        <v>India</v>
      </c>
      <c r="L700" t="s">
        <v>13</v>
      </c>
      <c r="M700">
        <v>8</v>
      </c>
    </row>
    <row r="701" spans="2:13" ht="15" hidden="1" customHeight="1" x14ac:dyDescent="0.25">
      <c r="B701" t="s">
        <v>2704</v>
      </c>
      <c r="C701" s="1">
        <v>41055.593460648146</v>
      </c>
      <c r="D701" s="4">
        <v>400000</v>
      </c>
      <c r="E701">
        <v>400000</v>
      </c>
      <c r="F701" t="s">
        <v>40</v>
      </c>
      <c r="G701">
        <f>tblSalaries[[#This Row],[clean Salary (in local currency)]]*VLOOKUP(tblSalaries[[#This Row],[Currency]],tblXrate[],2,FALSE)</f>
        <v>7123.1666749770275</v>
      </c>
      <c r="H701" t="s">
        <v>356</v>
      </c>
      <c r="I701" t="s">
        <v>356</v>
      </c>
      <c r="J701" t="s">
        <v>8</v>
      </c>
      <c r="K701" t="str">
        <f>VLOOKUP(tblSalaries[[#This Row],[Where do you work]],tblCountries[[Actual]:[Mapping]],2,FALSE)</f>
        <v>India</v>
      </c>
      <c r="L701" t="s">
        <v>9</v>
      </c>
      <c r="M701">
        <v>0</v>
      </c>
    </row>
    <row r="702" spans="2:13" ht="15" hidden="1" customHeight="1" x14ac:dyDescent="0.25">
      <c r="B702" t="s">
        <v>2705</v>
      </c>
      <c r="C702" s="1">
        <v>41055.594606481478</v>
      </c>
      <c r="D702" s="4" t="s">
        <v>814</v>
      </c>
      <c r="E702">
        <v>2300000</v>
      </c>
      <c r="F702" t="s">
        <v>40</v>
      </c>
      <c r="G702">
        <f>tblSalaries[[#This Row],[clean Salary (in local currency)]]*VLOOKUP(tblSalaries[[#This Row],[Currency]],tblXrate[],2,FALSE)</f>
        <v>40958.208381117904</v>
      </c>
      <c r="H702" t="s">
        <v>256</v>
      </c>
      <c r="I702" t="s">
        <v>20</v>
      </c>
      <c r="J702" t="s">
        <v>8</v>
      </c>
      <c r="K702" t="str">
        <f>VLOOKUP(tblSalaries[[#This Row],[Where do you work]],tblCountries[[Actual]:[Mapping]],2,FALSE)</f>
        <v>India</v>
      </c>
      <c r="L702" t="s">
        <v>13</v>
      </c>
      <c r="M702">
        <v>5</v>
      </c>
    </row>
    <row r="703" spans="2:13" ht="15" hidden="1" customHeight="1" x14ac:dyDescent="0.25">
      <c r="B703" t="s">
        <v>2706</v>
      </c>
      <c r="C703" s="1">
        <v>41055.595960648148</v>
      </c>
      <c r="D703" s="4">
        <v>636000</v>
      </c>
      <c r="E703">
        <v>636000</v>
      </c>
      <c r="F703" t="s">
        <v>40</v>
      </c>
      <c r="G703">
        <f>tblSalaries[[#This Row],[clean Salary (in local currency)]]*VLOOKUP(tblSalaries[[#This Row],[Currency]],tblXrate[],2,FALSE)</f>
        <v>11325.835013213473</v>
      </c>
      <c r="H703" t="s">
        <v>815</v>
      </c>
      <c r="I703" t="s">
        <v>52</v>
      </c>
      <c r="J703" t="s">
        <v>8</v>
      </c>
      <c r="K703" t="str">
        <f>VLOOKUP(tblSalaries[[#This Row],[Where do you work]],tblCountries[[Actual]:[Mapping]],2,FALSE)</f>
        <v>India</v>
      </c>
      <c r="L703" t="s">
        <v>9</v>
      </c>
      <c r="M703">
        <v>2</v>
      </c>
    </row>
    <row r="704" spans="2:13" ht="15" hidden="1" customHeight="1" x14ac:dyDescent="0.25">
      <c r="B704" t="s">
        <v>2707</v>
      </c>
      <c r="C704" s="1">
        <v>41055.597488425927</v>
      </c>
      <c r="D704" s="4" t="s">
        <v>816</v>
      </c>
      <c r="E704">
        <v>15000</v>
      </c>
      <c r="F704" t="s">
        <v>6</v>
      </c>
      <c r="G704">
        <f>tblSalaries[[#This Row],[clean Salary (in local currency)]]*VLOOKUP(tblSalaries[[#This Row],[Currency]],tblXrate[],2,FALSE)</f>
        <v>15000</v>
      </c>
      <c r="H704" t="s">
        <v>817</v>
      </c>
      <c r="I704" t="s">
        <v>310</v>
      </c>
      <c r="J704" t="s">
        <v>818</v>
      </c>
      <c r="K704" t="str">
        <f>VLOOKUP(tblSalaries[[#This Row],[Where do you work]],tblCountries[[Actual]:[Mapping]],2,FALSE)</f>
        <v>Lithuania</v>
      </c>
      <c r="L704" t="s">
        <v>9</v>
      </c>
      <c r="M704">
        <v>2</v>
      </c>
    </row>
    <row r="705" spans="2:13" ht="15" hidden="1" customHeight="1" x14ac:dyDescent="0.25">
      <c r="B705" t="s">
        <v>2708</v>
      </c>
      <c r="C705" s="1">
        <v>41055.598668981482</v>
      </c>
      <c r="D705" s="4">
        <v>1000</v>
      </c>
      <c r="E705">
        <v>12000</v>
      </c>
      <c r="F705" t="s">
        <v>6</v>
      </c>
      <c r="G705">
        <f>tblSalaries[[#This Row],[clean Salary (in local currency)]]*VLOOKUP(tblSalaries[[#This Row],[Currency]],tblXrate[],2,FALSE)</f>
        <v>12000</v>
      </c>
      <c r="H705" t="s">
        <v>819</v>
      </c>
      <c r="I705" t="s">
        <v>20</v>
      </c>
      <c r="J705" t="s">
        <v>820</v>
      </c>
      <c r="K705" t="str">
        <f>VLOOKUP(tblSalaries[[#This Row],[Where do you work]],tblCountries[[Actual]:[Mapping]],2,FALSE)</f>
        <v>UAE</v>
      </c>
      <c r="L705" t="s">
        <v>9</v>
      </c>
      <c r="M705">
        <v>12</v>
      </c>
    </row>
    <row r="706" spans="2:13" ht="15" hidden="1" customHeight="1" x14ac:dyDescent="0.25">
      <c r="B706" t="s">
        <v>2709</v>
      </c>
      <c r="C706" s="1">
        <v>41055.599861111114</v>
      </c>
      <c r="D706" s="4">
        <v>500000</v>
      </c>
      <c r="E706">
        <v>500000</v>
      </c>
      <c r="F706" t="s">
        <v>40</v>
      </c>
      <c r="G706">
        <f>tblSalaries[[#This Row],[clean Salary (in local currency)]]*VLOOKUP(tblSalaries[[#This Row],[Currency]],tblXrate[],2,FALSE)</f>
        <v>8903.9583437212841</v>
      </c>
      <c r="H706" t="s">
        <v>821</v>
      </c>
      <c r="I706" t="s">
        <v>3999</v>
      </c>
      <c r="J706" t="s">
        <v>8</v>
      </c>
      <c r="K706" t="str">
        <f>VLOOKUP(tblSalaries[[#This Row],[Where do you work]],tblCountries[[Actual]:[Mapping]],2,FALSE)</f>
        <v>India</v>
      </c>
      <c r="L706" t="s">
        <v>18</v>
      </c>
      <c r="M706">
        <v>1</v>
      </c>
    </row>
    <row r="707" spans="2:13" ht="15" hidden="1" customHeight="1" x14ac:dyDescent="0.25">
      <c r="B707" t="s">
        <v>2710</v>
      </c>
      <c r="C707" s="1">
        <v>41055.606377314813</v>
      </c>
      <c r="D707" s="4">
        <v>500000</v>
      </c>
      <c r="E707">
        <v>500000</v>
      </c>
      <c r="F707" t="s">
        <v>40</v>
      </c>
      <c r="G707">
        <f>tblSalaries[[#This Row],[clean Salary (in local currency)]]*VLOOKUP(tblSalaries[[#This Row],[Currency]],tblXrate[],2,FALSE)</f>
        <v>8903.9583437212841</v>
      </c>
      <c r="H707" t="s">
        <v>279</v>
      </c>
      <c r="I707" t="s">
        <v>279</v>
      </c>
      <c r="J707" t="s">
        <v>8</v>
      </c>
      <c r="K707" t="str">
        <f>VLOOKUP(tblSalaries[[#This Row],[Where do you work]],tblCountries[[Actual]:[Mapping]],2,FALSE)</f>
        <v>India</v>
      </c>
      <c r="L707" t="s">
        <v>13</v>
      </c>
      <c r="M707">
        <v>2</v>
      </c>
    </row>
    <row r="708" spans="2:13" ht="15" hidden="1" customHeight="1" x14ac:dyDescent="0.25">
      <c r="B708" t="s">
        <v>2711</v>
      </c>
      <c r="C708" s="1">
        <v>41055.608194444445</v>
      </c>
      <c r="D708" s="4" t="s">
        <v>822</v>
      </c>
      <c r="E708">
        <v>720000</v>
      </c>
      <c r="F708" t="s">
        <v>40</v>
      </c>
      <c r="G708">
        <f>tblSalaries[[#This Row],[clean Salary (in local currency)]]*VLOOKUP(tblSalaries[[#This Row],[Currency]],tblXrate[],2,FALSE)</f>
        <v>12821.700014958649</v>
      </c>
      <c r="H708" t="s">
        <v>823</v>
      </c>
      <c r="I708" t="s">
        <v>52</v>
      </c>
      <c r="J708" t="s">
        <v>8</v>
      </c>
      <c r="K708" t="str">
        <f>VLOOKUP(tblSalaries[[#This Row],[Where do you work]],tblCountries[[Actual]:[Mapping]],2,FALSE)</f>
        <v>India</v>
      </c>
      <c r="L708" t="s">
        <v>13</v>
      </c>
      <c r="M708">
        <v>10</v>
      </c>
    </row>
    <row r="709" spans="2:13" ht="15" hidden="1" customHeight="1" x14ac:dyDescent="0.25">
      <c r="B709" t="s">
        <v>2712</v>
      </c>
      <c r="C709" s="1">
        <v>41055.611805555556</v>
      </c>
      <c r="D709" s="4" t="s">
        <v>824</v>
      </c>
      <c r="E709">
        <v>180000</v>
      </c>
      <c r="F709" t="s">
        <v>40</v>
      </c>
      <c r="G709">
        <f>tblSalaries[[#This Row],[clean Salary (in local currency)]]*VLOOKUP(tblSalaries[[#This Row],[Currency]],tblXrate[],2,FALSE)</f>
        <v>3205.4250037396623</v>
      </c>
      <c r="H709" t="s">
        <v>825</v>
      </c>
      <c r="I709" t="s">
        <v>52</v>
      </c>
      <c r="J709" t="s">
        <v>8</v>
      </c>
      <c r="K709" t="str">
        <f>VLOOKUP(tblSalaries[[#This Row],[Where do you work]],tblCountries[[Actual]:[Mapping]],2,FALSE)</f>
        <v>India</v>
      </c>
      <c r="L709" t="s">
        <v>13</v>
      </c>
      <c r="M709">
        <v>7</v>
      </c>
    </row>
    <row r="710" spans="2:13" ht="15" hidden="1" customHeight="1" x14ac:dyDescent="0.25">
      <c r="B710" t="s">
        <v>2713</v>
      </c>
      <c r="C710" s="1">
        <v>41055.615914351853</v>
      </c>
      <c r="D710" s="4">
        <v>375000</v>
      </c>
      <c r="E710">
        <v>375000</v>
      </c>
      <c r="F710" t="s">
        <v>40</v>
      </c>
      <c r="G710">
        <f>tblSalaries[[#This Row],[clean Salary (in local currency)]]*VLOOKUP(tblSalaries[[#This Row],[Currency]],tblXrate[],2,FALSE)</f>
        <v>6677.9687577909626</v>
      </c>
      <c r="H710" t="s">
        <v>91</v>
      </c>
      <c r="I710" t="s">
        <v>52</v>
      </c>
      <c r="J710" t="s">
        <v>8</v>
      </c>
      <c r="K710" t="str">
        <f>VLOOKUP(tblSalaries[[#This Row],[Where do you work]],tblCountries[[Actual]:[Mapping]],2,FALSE)</f>
        <v>India</v>
      </c>
      <c r="L710" t="s">
        <v>18</v>
      </c>
      <c r="M710">
        <v>6</v>
      </c>
    </row>
    <row r="711" spans="2:13" ht="15" hidden="1" customHeight="1" x14ac:dyDescent="0.25">
      <c r="B711" t="s">
        <v>2714</v>
      </c>
      <c r="C711" s="1">
        <v>41055.618773148148</v>
      </c>
      <c r="D711" s="4">
        <v>85000</v>
      </c>
      <c r="E711">
        <v>85000</v>
      </c>
      <c r="F711" t="s">
        <v>670</v>
      </c>
      <c r="G711">
        <f>tblSalaries[[#This Row],[clean Salary (in local currency)]]*VLOOKUP(tblSalaries[[#This Row],[Currency]],tblXrate[],2,FALSE)</f>
        <v>67794.987956419791</v>
      </c>
      <c r="H711" t="s">
        <v>826</v>
      </c>
      <c r="I711" t="s">
        <v>52</v>
      </c>
      <c r="J711" t="s">
        <v>672</v>
      </c>
      <c r="K711" t="str">
        <f>VLOOKUP(tblSalaries[[#This Row],[Where do you work]],tblCountries[[Actual]:[Mapping]],2,FALSE)</f>
        <v>New Zealand</v>
      </c>
      <c r="L711" t="s">
        <v>9</v>
      </c>
      <c r="M711">
        <v>15</v>
      </c>
    </row>
    <row r="712" spans="2:13" ht="15" hidden="1" customHeight="1" x14ac:dyDescent="0.25">
      <c r="B712" t="s">
        <v>2715</v>
      </c>
      <c r="C712" s="1">
        <v>41055.623368055552</v>
      </c>
      <c r="D712" s="4">
        <v>31250</v>
      </c>
      <c r="E712">
        <v>31250</v>
      </c>
      <c r="F712" t="s">
        <v>6</v>
      </c>
      <c r="G712">
        <f>tblSalaries[[#This Row],[clean Salary (in local currency)]]*VLOOKUP(tblSalaries[[#This Row],[Currency]],tblXrate[],2,FALSE)</f>
        <v>31250</v>
      </c>
      <c r="H712" t="s">
        <v>827</v>
      </c>
      <c r="I712" t="s">
        <v>52</v>
      </c>
      <c r="J712" t="s">
        <v>8</v>
      </c>
      <c r="K712" t="str">
        <f>VLOOKUP(tblSalaries[[#This Row],[Where do you work]],tblCountries[[Actual]:[Mapping]],2,FALSE)</f>
        <v>India</v>
      </c>
      <c r="L712" t="s">
        <v>18</v>
      </c>
      <c r="M712">
        <v>6</v>
      </c>
    </row>
    <row r="713" spans="2:13" ht="15" hidden="1" customHeight="1" x14ac:dyDescent="0.25">
      <c r="B713" t="s">
        <v>2716</v>
      </c>
      <c r="C713" s="1">
        <v>41055.623437499999</v>
      </c>
      <c r="D713" s="4" t="s">
        <v>828</v>
      </c>
      <c r="E713">
        <v>204000</v>
      </c>
      <c r="F713" t="s">
        <v>32</v>
      </c>
      <c r="G713">
        <f>tblSalaries[[#This Row],[clean Salary (in local currency)]]*VLOOKUP(tblSalaries[[#This Row],[Currency]],tblXrate[],2,FALSE)</f>
        <v>2165.2740982270229</v>
      </c>
      <c r="H713" t="s">
        <v>829</v>
      </c>
      <c r="I713" t="s">
        <v>52</v>
      </c>
      <c r="J713" t="s">
        <v>17</v>
      </c>
      <c r="K713" t="str">
        <f>VLOOKUP(tblSalaries[[#This Row],[Where do you work]],tblCountries[[Actual]:[Mapping]],2,FALSE)</f>
        <v>Pakistan</v>
      </c>
      <c r="L713" t="s">
        <v>13</v>
      </c>
      <c r="M713">
        <v>2</v>
      </c>
    </row>
    <row r="714" spans="2:13" ht="15" hidden="1" customHeight="1" x14ac:dyDescent="0.25">
      <c r="B714" t="s">
        <v>2717</v>
      </c>
      <c r="C714" s="1">
        <v>41055.623888888891</v>
      </c>
      <c r="D714" s="4" t="s">
        <v>830</v>
      </c>
      <c r="E714">
        <v>400000</v>
      </c>
      <c r="F714" t="s">
        <v>40</v>
      </c>
      <c r="G714">
        <f>tblSalaries[[#This Row],[clean Salary (in local currency)]]*VLOOKUP(tblSalaries[[#This Row],[Currency]],tblXrate[],2,FALSE)</f>
        <v>7123.1666749770275</v>
      </c>
      <c r="H714" t="s">
        <v>831</v>
      </c>
      <c r="I714" t="s">
        <v>3999</v>
      </c>
      <c r="J714" t="s">
        <v>8</v>
      </c>
      <c r="K714" t="str">
        <f>VLOOKUP(tblSalaries[[#This Row],[Where do you work]],tblCountries[[Actual]:[Mapping]],2,FALSE)</f>
        <v>India</v>
      </c>
      <c r="L714" t="s">
        <v>13</v>
      </c>
      <c r="M714">
        <v>4</v>
      </c>
    </row>
    <row r="715" spans="2:13" ht="15" hidden="1" customHeight="1" x14ac:dyDescent="0.25">
      <c r="B715" t="s">
        <v>2718</v>
      </c>
      <c r="C715" s="1">
        <v>41055.625694444447</v>
      </c>
      <c r="D715" s="4" t="s">
        <v>832</v>
      </c>
      <c r="E715">
        <v>130000</v>
      </c>
      <c r="F715" t="s">
        <v>6</v>
      </c>
      <c r="G715">
        <f>tblSalaries[[#This Row],[clean Salary (in local currency)]]*VLOOKUP(tblSalaries[[#This Row],[Currency]],tblXrate[],2,FALSE)</f>
        <v>130000</v>
      </c>
      <c r="H715" t="s">
        <v>833</v>
      </c>
      <c r="I715" t="s">
        <v>52</v>
      </c>
      <c r="J715" t="s">
        <v>84</v>
      </c>
      <c r="K715" t="str">
        <f>VLOOKUP(tblSalaries[[#This Row],[Where do you work]],tblCountries[[Actual]:[Mapping]],2,FALSE)</f>
        <v>Australia</v>
      </c>
      <c r="L715" t="s">
        <v>9</v>
      </c>
      <c r="M715">
        <v>3</v>
      </c>
    </row>
    <row r="716" spans="2:13" ht="15" hidden="1" customHeight="1" x14ac:dyDescent="0.25">
      <c r="B716" t="s">
        <v>2719</v>
      </c>
      <c r="C716" s="1">
        <v>41055.626168981478</v>
      </c>
      <c r="D716" s="4" t="s">
        <v>834</v>
      </c>
      <c r="E716">
        <v>250000</v>
      </c>
      <c r="F716" t="s">
        <v>40</v>
      </c>
      <c r="G716">
        <f>tblSalaries[[#This Row],[clean Salary (in local currency)]]*VLOOKUP(tblSalaries[[#This Row],[Currency]],tblXrate[],2,FALSE)</f>
        <v>4451.9791718606421</v>
      </c>
      <c r="H716" t="s">
        <v>804</v>
      </c>
      <c r="I716" t="s">
        <v>52</v>
      </c>
      <c r="J716" t="s">
        <v>8</v>
      </c>
      <c r="K716" t="str">
        <f>VLOOKUP(tblSalaries[[#This Row],[Where do you work]],tblCountries[[Actual]:[Mapping]],2,FALSE)</f>
        <v>India</v>
      </c>
      <c r="L716" t="s">
        <v>9</v>
      </c>
      <c r="M716">
        <v>6</v>
      </c>
    </row>
    <row r="717" spans="2:13" ht="15" hidden="1" customHeight="1" x14ac:dyDescent="0.25">
      <c r="B717" t="s">
        <v>2720</v>
      </c>
      <c r="C717" s="1">
        <v>41055.626782407409</v>
      </c>
      <c r="D717" s="4">
        <v>800</v>
      </c>
      <c r="E717">
        <v>9600</v>
      </c>
      <c r="F717" t="s">
        <v>6</v>
      </c>
      <c r="G717">
        <f>tblSalaries[[#This Row],[clean Salary (in local currency)]]*VLOOKUP(tblSalaries[[#This Row],[Currency]],tblXrate[],2,FALSE)</f>
        <v>9600</v>
      </c>
      <c r="H717" t="s">
        <v>147</v>
      </c>
      <c r="I717" t="s">
        <v>20</v>
      </c>
      <c r="J717" t="s">
        <v>48</v>
      </c>
      <c r="K717" t="str">
        <f>VLOOKUP(tblSalaries[[#This Row],[Where do you work]],tblCountries[[Actual]:[Mapping]],2,FALSE)</f>
        <v>South Africa</v>
      </c>
      <c r="L717" t="s">
        <v>9</v>
      </c>
      <c r="M717">
        <v>2</v>
      </c>
    </row>
    <row r="718" spans="2:13" ht="15" hidden="1" customHeight="1" x14ac:dyDescent="0.25">
      <c r="B718" t="s">
        <v>2721</v>
      </c>
      <c r="C718" s="1">
        <v>41055.628159722219</v>
      </c>
      <c r="D718" s="4" t="s">
        <v>835</v>
      </c>
      <c r="E718">
        <v>390000</v>
      </c>
      <c r="F718" t="s">
        <v>40</v>
      </c>
      <c r="G718">
        <f>tblSalaries[[#This Row],[clean Salary (in local currency)]]*VLOOKUP(tblSalaries[[#This Row],[Currency]],tblXrate[],2,FALSE)</f>
        <v>6945.0875081026015</v>
      </c>
      <c r="H718" t="s">
        <v>207</v>
      </c>
      <c r="I718" t="s">
        <v>20</v>
      </c>
      <c r="J718" t="s">
        <v>8</v>
      </c>
      <c r="K718" t="str">
        <f>VLOOKUP(tblSalaries[[#This Row],[Where do you work]],tblCountries[[Actual]:[Mapping]],2,FALSE)</f>
        <v>India</v>
      </c>
      <c r="L718" t="s">
        <v>9</v>
      </c>
      <c r="M718">
        <v>1</v>
      </c>
    </row>
    <row r="719" spans="2:13" ht="15" hidden="1" customHeight="1" x14ac:dyDescent="0.25">
      <c r="B719" t="s">
        <v>2722</v>
      </c>
      <c r="C719" s="1">
        <v>41055.628958333335</v>
      </c>
      <c r="D719" s="4">
        <v>600000</v>
      </c>
      <c r="E719">
        <v>600000</v>
      </c>
      <c r="F719" t="s">
        <v>40</v>
      </c>
      <c r="G719">
        <f>tblSalaries[[#This Row],[clean Salary (in local currency)]]*VLOOKUP(tblSalaries[[#This Row],[Currency]],tblXrate[],2,FALSE)</f>
        <v>10684.750012465542</v>
      </c>
      <c r="H719" t="s">
        <v>836</v>
      </c>
      <c r="I719" t="s">
        <v>310</v>
      </c>
      <c r="J719" t="s">
        <v>8</v>
      </c>
      <c r="K719" t="str">
        <f>VLOOKUP(tblSalaries[[#This Row],[Where do you work]],tblCountries[[Actual]:[Mapping]],2,FALSE)</f>
        <v>India</v>
      </c>
      <c r="L719" t="s">
        <v>13</v>
      </c>
      <c r="M719">
        <v>7</v>
      </c>
    </row>
    <row r="720" spans="2:13" ht="15" hidden="1" customHeight="1" x14ac:dyDescent="0.25">
      <c r="B720" t="s">
        <v>2723</v>
      </c>
      <c r="C720" s="1">
        <v>41055.629166666666</v>
      </c>
      <c r="D720" s="4">
        <v>4.8</v>
      </c>
      <c r="E720">
        <v>480000</v>
      </c>
      <c r="F720" t="s">
        <v>40</v>
      </c>
      <c r="G720">
        <f>tblSalaries[[#This Row],[clean Salary (in local currency)]]*VLOOKUP(tblSalaries[[#This Row],[Currency]],tblXrate[],2,FALSE)</f>
        <v>8547.8000099724322</v>
      </c>
      <c r="H720" t="s">
        <v>837</v>
      </c>
      <c r="I720" t="s">
        <v>20</v>
      </c>
      <c r="J720" t="s">
        <v>8</v>
      </c>
      <c r="K720" t="str">
        <f>VLOOKUP(tblSalaries[[#This Row],[Where do you work]],tblCountries[[Actual]:[Mapping]],2,FALSE)</f>
        <v>India</v>
      </c>
      <c r="L720" t="s">
        <v>18</v>
      </c>
      <c r="M720">
        <v>3.5</v>
      </c>
    </row>
    <row r="721" spans="2:13" ht="15" hidden="1" customHeight="1" x14ac:dyDescent="0.25">
      <c r="B721" t="s">
        <v>2724</v>
      </c>
      <c r="C721" s="1">
        <v>41055.630312499998</v>
      </c>
      <c r="D721" s="4">
        <v>35000</v>
      </c>
      <c r="E721">
        <v>35000</v>
      </c>
      <c r="F721" t="s">
        <v>6</v>
      </c>
      <c r="G721">
        <f>tblSalaries[[#This Row],[clean Salary (in local currency)]]*VLOOKUP(tblSalaries[[#This Row],[Currency]],tblXrate[],2,FALSE)</f>
        <v>35000</v>
      </c>
      <c r="H721" t="s">
        <v>616</v>
      </c>
      <c r="I721" t="s">
        <v>20</v>
      </c>
      <c r="J721" t="s">
        <v>8</v>
      </c>
      <c r="K721" t="str">
        <f>VLOOKUP(tblSalaries[[#This Row],[Where do you work]],tblCountries[[Actual]:[Mapping]],2,FALSE)</f>
        <v>India</v>
      </c>
      <c r="L721" t="s">
        <v>9</v>
      </c>
      <c r="M721">
        <v>10</v>
      </c>
    </row>
    <row r="722" spans="2:13" ht="15" hidden="1" customHeight="1" x14ac:dyDescent="0.25">
      <c r="B722" t="s">
        <v>2725</v>
      </c>
      <c r="C722" s="1">
        <v>41055.631562499999</v>
      </c>
      <c r="D722" s="4" t="s">
        <v>838</v>
      </c>
      <c r="E722">
        <v>1000000</v>
      </c>
      <c r="F722" t="s">
        <v>40</v>
      </c>
      <c r="G722">
        <f>tblSalaries[[#This Row],[clean Salary (in local currency)]]*VLOOKUP(tblSalaries[[#This Row],[Currency]],tblXrate[],2,FALSE)</f>
        <v>17807.916687442568</v>
      </c>
      <c r="H722" t="s">
        <v>839</v>
      </c>
      <c r="I722" t="s">
        <v>20</v>
      </c>
      <c r="J722" t="s">
        <v>8</v>
      </c>
      <c r="K722" t="str">
        <f>VLOOKUP(tblSalaries[[#This Row],[Where do you work]],tblCountries[[Actual]:[Mapping]],2,FALSE)</f>
        <v>India</v>
      </c>
      <c r="L722" t="s">
        <v>18</v>
      </c>
      <c r="M722">
        <v>12</v>
      </c>
    </row>
    <row r="723" spans="2:13" ht="15" hidden="1" customHeight="1" x14ac:dyDescent="0.25">
      <c r="B723" t="s">
        <v>2726</v>
      </c>
      <c r="C723" s="1">
        <v>41055.640057870369</v>
      </c>
      <c r="D723" s="4">
        <v>180000</v>
      </c>
      <c r="E723">
        <v>180000</v>
      </c>
      <c r="F723" t="s">
        <v>40</v>
      </c>
      <c r="G723">
        <f>tblSalaries[[#This Row],[clean Salary (in local currency)]]*VLOOKUP(tblSalaries[[#This Row],[Currency]],tblXrate[],2,FALSE)</f>
        <v>3205.4250037396623</v>
      </c>
      <c r="H723" t="s">
        <v>310</v>
      </c>
      <c r="I723" t="s">
        <v>310</v>
      </c>
      <c r="J723" t="s">
        <v>8</v>
      </c>
      <c r="K723" t="str">
        <f>VLOOKUP(tblSalaries[[#This Row],[Where do you work]],tblCountries[[Actual]:[Mapping]],2,FALSE)</f>
        <v>India</v>
      </c>
      <c r="L723" t="s">
        <v>13</v>
      </c>
      <c r="M723">
        <v>4</v>
      </c>
    </row>
    <row r="724" spans="2:13" ht="15" hidden="1" customHeight="1" x14ac:dyDescent="0.25">
      <c r="B724" t="s">
        <v>2727</v>
      </c>
      <c r="C724" s="1">
        <v>41055.64203703704</v>
      </c>
      <c r="D724" s="4">
        <v>5000</v>
      </c>
      <c r="E724">
        <v>60000</v>
      </c>
      <c r="F724" t="s">
        <v>6</v>
      </c>
      <c r="G724">
        <f>tblSalaries[[#This Row],[clean Salary (in local currency)]]*VLOOKUP(tblSalaries[[#This Row],[Currency]],tblXrate[],2,FALSE)</f>
        <v>60000</v>
      </c>
      <c r="H724" t="s">
        <v>52</v>
      </c>
      <c r="I724" t="s">
        <v>52</v>
      </c>
      <c r="J724" t="s">
        <v>65</v>
      </c>
      <c r="K724" t="str">
        <f>VLOOKUP(tblSalaries[[#This Row],[Where do you work]],tblCountries[[Actual]:[Mapping]],2,FALSE)</f>
        <v>Russia</v>
      </c>
      <c r="L724" t="s">
        <v>9</v>
      </c>
      <c r="M724">
        <v>10</v>
      </c>
    </row>
    <row r="725" spans="2:13" ht="15" hidden="1" customHeight="1" x14ac:dyDescent="0.25">
      <c r="B725" t="s">
        <v>2728</v>
      </c>
      <c r="C725" s="1">
        <v>41055.644305555557</v>
      </c>
      <c r="D725" s="4" t="s">
        <v>840</v>
      </c>
      <c r="E725">
        <v>800000</v>
      </c>
      <c r="F725" t="s">
        <v>40</v>
      </c>
      <c r="G725">
        <f>tblSalaries[[#This Row],[clean Salary (in local currency)]]*VLOOKUP(tblSalaries[[#This Row],[Currency]],tblXrate[],2,FALSE)</f>
        <v>14246.333349954055</v>
      </c>
      <c r="H725" t="s">
        <v>52</v>
      </c>
      <c r="I725" t="s">
        <v>52</v>
      </c>
      <c r="J725" t="s">
        <v>8</v>
      </c>
      <c r="K725" t="str">
        <f>VLOOKUP(tblSalaries[[#This Row],[Where do you work]],tblCountries[[Actual]:[Mapping]],2,FALSE)</f>
        <v>India</v>
      </c>
      <c r="L725" t="s">
        <v>18</v>
      </c>
      <c r="M725">
        <v>13</v>
      </c>
    </row>
    <row r="726" spans="2:13" ht="15" hidden="1" customHeight="1" x14ac:dyDescent="0.25">
      <c r="B726" t="s">
        <v>2729</v>
      </c>
      <c r="C726" s="1">
        <v>41055.646099537036</v>
      </c>
      <c r="D726" s="4" t="s">
        <v>841</v>
      </c>
      <c r="E726">
        <v>600000</v>
      </c>
      <c r="F726" t="s">
        <v>40</v>
      </c>
      <c r="G726">
        <f>tblSalaries[[#This Row],[clean Salary (in local currency)]]*VLOOKUP(tblSalaries[[#This Row],[Currency]],tblXrate[],2,FALSE)</f>
        <v>10684.750012465542</v>
      </c>
      <c r="H726" t="s">
        <v>842</v>
      </c>
      <c r="I726" t="s">
        <v>52</v>
      </c>
      <c r="J726" t="s">
        <v>8</v>
      </c>
      <c r="K726" t="str">
        <f>VLOOKUP(tblSalaries[[#This Row],[Where do you work]],tblCountries[[Actual]:[Mapping]],2,FALSE)</f>
        <v>India</v>
      </c>
      <c r="L726" t="s">
        <v>18</v>
      </c>
      <c r="M726">
        <v>8</v>
      </c>
    </row>
    <row r="727" spans="2:13" ht="15" hidden="1" customHeight="1" x14ac:dyDescent="0.25">
      <c r="B727" t="s">
        <v>2730</v>
      </c>
      <c r="C727" s="1">
        <v>41055.64980324074</v>
      </c>
      <c r="D727" s="4">
        <v>40000</v>
      </c>
      <c r="E727">
        <v>40000</v>
      </c>
      <c r="F727" t="s">
        <v>6</v>
      </c>
      <c r="G727">
        <f>tblSalaries[[#This Row],[clean Salary (in local currency)]]*VLOOKUP(tblSalaries[[#This Row],[Currency]],tblXrate[],2,FALSE)</f>
        <v>40000</v>
      </c>
      <c r="H727" t="s">
        <v>843</v>
      </c>
      <c r="I727" t="s">
        <v>52</v>
      </c>
      <c r="J727" t="s">
        <v>8</v>
      </c>
      <c r="K727" t="str">
        <f>VLOOKUP(tblSalaries[[#This Row],[Where do you work]],tblCountries[[Actual]:[Mapping]],2,FALSE)</f>
        <v>India</v>
      </c>
      <c r="L727" t="s">
        <v>13</v>
      </c>
      <c r="M727">
        <v>15</v>
      </c>
    </row>
    <row r="728" spans="2:13" ht="15" hidden="1" customHeight="1" x14ac:dyDescent="0.25">
      <c r="B728" t="s">
        <v>2731</v>
      </c>
      <c r="C728" s="1">
        <v>41055.655925925923</v>
      </c>
      <c r="D728" s="4">
        <v>5022</v>
      </c>
      <c r="E728">
        <v>5022</v>
      </c>
      <c r="F728" t="s">
        <v>6</v>
      </c>
      <c r="G728">
        <f>tblSalaries[[#This Row],[clean Salary (in local currency)]]*VLOOKUP(tblSalaries[[#This Row],[Currency]],tblXrate[],2,FALSE)</f>
        <v>5022</v>
      </c>
      <c r="H728" t="s">
        <v>844</v>
      </c>
      <c r="I728" t="s">
        <v>20</v>
      </c>
      <c r="J728" t="s">
        <v>17</v>
      </c>
      <c r="K728" t="str">
        <f>VLOOKUP(tblSalaries[[#This Row],[Where do you work]],tblCountries[[Actual]:[Mapping]],2,FALSE)</f>
        <v>Pakistan</v>
      </c>
      <c r="L728" t="s">
        <v>9</v>
      </c>
      <c r="M728">
        <v>15</v>
      </c>
    </row>
    <row r="729" spans="2:13" ht="15" hidden="1" customHeight="1" x14ac:dyDescent="0.25">
      <c r="B729" t="s">
        <v>2732</v>
      </c>
      <c r="C729" s="1">
        <v>41055.660543981481</v>
      </c>
      <c r="D729" s="4">
        <v>410000</v>
      </c>
      <c r="E729">
        <v>410000</v>
      </c>
      <c r="F729" t="s">
        <v>40</v>
      </c>
      <c r="G729">
        <f>tblSalaries[[#This Row],[clean Salary (in local currency)]]*VLOOKUP(tblSalaries[[#This Row],[Currency]],tblXrate[],2,FALSE)</f>
        <v>7301.2458418514525</v>
      </c>
      <c r="H729" t="s">
        <v>7</v>
      </c>
      <c r="I729" t="s">
        <v>20</v>
      </c>
      <c r="J729" t="s">
        <v>8</v>
      </c>
      <c r="K729" t="str">
        <f>VLOOKUP(tblSalaries[[#This Row],[Where do you work]],tblCountries[[Actual]:[Mapping]],2,FALSE)</f>
        <v>India</v>
      </c>
      <c r="L729" t="s">
        <v>13</v>
      </c>
      <c r="M729">
        <v>5</v>
      </c>
    </row>
    <row r="730" spans="2:13" ht="15" hidden="1" customHeight="1" x14ac:dyDescent="0.25">
      <c r="B730" t="s">
        <v>2733</v>
      </c>
      <c r="C730" s="1">
        <v>41055.661921296298</v>
      </c>
      <c r="D730" s="4">
        <v>10000</v>
      </c>
      <c r="E730">
        <v>120000</v>
      </c>
      <c r="F730" t="s">
        <v>845</v>
      </c>
      <c r="G730">
        <f>tblSalaries[[#This Row],[clean Salary (in local currency)]]*VLOOKUP(tblSalaries[[#This Row],[Currency]],tblXrate[],2,FALSE)</f>
        <v>19831.432821021317</v>
      </c>
      <c r="H730" t="s">
        <v>846</v>
      </c>
      <c r="I730" t="s">
        <v>20</v>
      </c>
      <c r="J730" t="s">
        <v>847</v>
      </c>
      <c r="K730" t="str">
        <f>VLOOKUP(tblSalaries[[#This Row],[Where do you work]],tblCountries[[Actual]:[Mapping]],2,FALSE)</f>
        <v>Egypt</v>
      </c>
      <c r="L730" t="s">
        <v>13</v>
      </c>
      <c r="M730">
        <v>5</v>
      </c>
    </row>
    <row r="731" spans="2:13" ht="15" hidden="1" customHeight="1" x14ac:dyDescent="0.25">
      <c r="B731" t="s">
        <v>2734</v>
      </c>
      <c r="C731" s="1">
        <v>41055.662499999999</v>
      </c>
      <c r="D731" s="4" t="s">
        <v>848</v>
      </c>
      <c r="E731">
        <v>600000</v>
      </c>
      <c r="F731" t="s">
        <v>40</v>
      </c>
      <c r="G731">
        <f>tblSalaries[[#This Row],[clean Salary (in local currency)]]*VLOOKUP(tblSalaries[[#This Row],[Currency]],tblXrate[],2,FALSE)</f>
        <v>10684.750012465542</v>
      </c>
      <c r="H731" t="s">
        <v>642</v>
      </c>
      <c r="I731" t="s">
        <v>52</v>
      </c>
      <c r="J731" t="s">
        <v>8</v>
      </c>
      <c r="K731" t="str">
        <f>VLOOKUP(tblSalaries[[#This Row],[Where do you work]],tblCountries[[Actual]:[Mapping]],2,FALSE)</f>
        <v>India</v>
      </c>
      <c r="L731" t="s">
        <v>9</v>
      </c>
      <c r="M731">
        <v>5</v>
      </c>
    </row>
    <row r="732" spans="2:13" ht="15" hidden="1" customHeight="1" x14ac:dyDescent="0.25">
      <c r="B732" t="s">
        <v>2735</v>
      </c>
      <c r="C732" s="1">
        <v>41055.664548611108</v>
      </c>
      <c r="D732" s="4" t="s">
        <v>849</v>
      </c>
      <c r="E732">
        <v>4800</v>
      </c>
      <c r="F732" t="s">
        <v>6</v>
      </c>
      <c r="G732">
        <f>tblSalaries[[#This Row],[clean Salary (in local currency)]]*VLOOKUP(tblSalaries[[#This Row],[Currency]],tblXrate[],2,FALSE)</f>
        <v>4800</v>
      </c>
      <c r="H732" t="s">
        <v>850</v>
      </c>
      <c r="I732" t="s">
        <v>20</v>
      </c>
      <c r="J732" t="s">
        <v>851</v>
      </c>
      <c r="K732" t="str">
        <f>VLOOKUP(tblSalaries[[#This Row],[Where do you work]],tblCountries[[Actual]:[Mapping]],2,FALSE)</f>
        <v>Bhutan</v>
      </c>
      <c r="L732" t="s">
        <v>9</v>
      </c>
      <c r="M732">
        <v>2</v>
      </c>
    </row>
    <row r="733" spans="2:13" ht="15" hidden="1" customHeight="1" x14ac:dyDescent="0.25">
      <c r="B733" t="s">
        <v>2736</v>
      </c>
      <c r="C733" s="1">
        <v>41055.666481481479</v>
      </c>
      <c r="D733" s="4" t="s">
        <v>852</v>
      </c>
      <c r="E733">
        <v>66000</v>
      </c>
      <c r="F733" t="s">
        <v>22</v>
      </c>
      <c r="G733">
        <f>tblSalaries[[#This Row],[clean Salary (in local currency)]]*VLOOKUP(tblSalaries[[#This Row],[Currency]],tblXrate[],2,FALSE)</f>
        <v>83846.362973446114</v>
      </c>
      <c r="H733" t="s">
        <v>853</v>
      </c>
      <c r="I733" t="s">
        <v>20</v>
      </c>
      <c r="J733" t="s">
        <v>378</v>
      </c>
      <c r="K733" t="str">
        <f>VLOOKUP(tblSalaries[[#This Row],[Where do you work]],tblCountries[[Actual]:[Mapping]],2,FALSE)</f>
        <v>Germany</v>
      </c>
      <c r="L733" t="s">
        <v>9</v>
      </c>
      <c r="M733">
        <v>7</v>
      </c>
    </row>
    <row r="734" spans="2:13" ht="15" hidden="1" customHeight="1" x14ac:dyDescent="0.25">
      <c r="B734" t="s">
        <v>2737</v>
      </c>
      <c r="C734" s="1">
        <v>41055.667986111112</v>
      </c>
      <c r="D734" s="4">
        <v>15000</v>
      </c>
      <c r="E734">
        <v>15000</v>
      </c>
      <c r="F734" t="s">
        <v>6</v>
      </c>
      <c r="G734">
        <f>tblSalaries[[#This Row],[clean Salary (in local currency)]]*VLOOKUP(tblSalaries[[#This Row],[Currency]],tblXrate[],2,FALSE)</f>
        <v>15000</v>
      </c>
      <c r="H734" t="s">
        <v>854</v>
      </c>
      <c r="I734" t="s">
        <v>488</v>
      </c>
      <c r="J734" t="s">
        <v>8</v>
      </c>
      <c r="K734" t="str">
        <f>VLOOKUP(tblSalaries[[#This Row],[Where do you work]],tblCountries[[Actual]:[Mapping]],2,FALSE)</f>
        <v>India</v>
      </c>
      <c r="L734" t="s">
        <v>18</v>
      </c>
      <c r="M734">
        <v>2</v>
      </c>
    </row>
    <row r="735" spans="2:13" ht="15" hidden="1" customHeight="1" x14ac:dyDescent="0.25">
      <c r="B735" t="s">
        <v>2738</v>
      </c>
      <c r="C735" s="1">
        <v>41055.670162037037</v>
      </c>
      <c r="D735" s="4">
        <v>10000</v>
      </c>
      <c r="E735">
        <v>10000</v>
      </c>
      <c r="F735" t="s">
        <v>6</v>
      </c>
      <c r="G735">
        <f>tblSalaries[[#This Row],[clean Salary (in local currency)]]*VLOOKUP(tblSalaries[[#This Row],[Currency]],tblXrate[],2,FALSE)</f>
        <v>10000</v>
      </c>
      <c r="H735" t="s">
        <v>855</v>
      </c>
      <c r="I735" t="s">
        <v>20</v>
      </c>
      <c r="J735" t="s">
        <v>8</v>
      </c>
      <c r="K735" t="str">
        <f>VLOOKUP(tblSalaries[[#This Row],[Where do you work]],tblCountries[[Actual]:[Mapping]],2,FALSE)</f>
        <v>India</v>
      </c>
      <c r="L735" t="s">
        <v>9</v>
      </c>
      <c r="M735">
        <v>12</v>
      </c>
    </row>
    <row r="736" spans="2:13" ht="15" hidden="1" customHeight="1" x14ac:dyDescent="0.25">
      <c r="B736" t="s">
        <v>2739</v>
      </c>
      <c r="C736" s="1">
        <v>41055.673703703702</v>
      </c>
      <c r="D736" s="4">
        <v>74000</v>
      </c>
      <c r="E736">
        <v>74000</v>
      </c>
      <c r="F736" t="s">
        <v>69</v>
      </c>
      <c r="G736">
        <f>tblSalaries[[#This Row],[clean Salary (in local currency)]]*VLOOKUP(tblSalaries[[#This Row],[Currency]],tblXrate[],2,FALSE)</f>
        <v>116637.19213297902</v>
      </c>
      <c r="H736" t="s">
        <v>856</v>
      </c>
      <c r="I736" t="s">
        <v>52</v>
      </c>
      <c r="J736" t="s">
        <v>71</v>
      </c>
      <c r="K736" t="str">
        <f>VLOOKUP(tblSalaries[[#This Row],[Where do you work]],tblCountries[[Actual]:[Mapping]],2,FALSE)</f>
        <v>UK</v>
      </c>
      <c r="L736" t="s">
        <v>9</v>
      </c>
      <c r="M736">
        <v>5</v>
      </c>
    </row>
    <row r="737" spans="2:13" ht="15" hidden="1" customHeight="1" x14ac:dyDescent="0.25">
      <c r="B737" t="s">
        <v>2740</v>
      </c>
      <c r="C737" s="1">
        <v>41055.675104166665</v>
      </c>
      <c r="D737" s="4" t="s">
        <v>857</v>
      </c>
      <c r="E737">
        <v>21798</v>
      </c>
      <c r="F737" t="s">
        <v>69</v>
      </c>
      <c r="G737">
        <f>tblSalaries[[#This Row],[clean Salary (in local currency)]]*VLOOKUP(tblSalaries[[#This Row],[Currency]],tblXrate[],2,FALSE)</f>
        <v>34357.533974522659</v>
      </c>
      <c r="H737" t="s">
        <v>153</v>
      </c>
      <c r="I737" t="s">
        <v>20</v>
      </c>
      <c r="J737" t="s">
        <v>71</v>
      </c>
      <c r="K737" t="str">
        <f>VLOOKUP(tblSalaries[[#This Row],[Where do you work]],tblCountries[[Actual]:[Mapping]],2,FALSE)</f>
        <v>UK</v>
      </c>
      <c r="L737" t="s">
        <v>13</v>
      </c>
      <c r="M737">
        <v>1.5</v>
      </c>
    </row>
    <row r="738" spans="2:13" ht="15" hidden="1" customHeight="1" x14ac:dyDescent="0.25">
      <c r="B738" t="s">
        <v>2741</v>
      </c>
      <c r="C738" s="1">
        <v>41055.678229166668</v>
      </c>
      <c r="D738" s="4">
        <v>65000</v>
      </c>
      <c r="E738">
        <v>65000</v>
      </c>
      <c r="F738" t="s">
        <v>69</v>
      </c>
      <c r="G738">
        <f>tblSalaries[[#This Row],[clean Salary (in local currency)]]*VLOOKUP(tblSalaries[[#This Row],[Currency]],tblXrate[],2,FALSE)</f>
        <v>102451.58768437347</v>
      </c>
      <c r="H738" t="s">
        <v>858</v>
      </c>
      <c r="I738" t="s">
        <v>52</v>
      </c>
      <c r="J738" t="s">
        <v>71</v>
      </c>
      <c r="K738" t="str">
        <f>VLOOKUP(tblSalaries[[#This Row],[Where do you work]],tblCountries[[Actual]:[Mapping]],2,FALSE)</f>
        <v>UK</v>
      </c>
      <c r="L738" t="s">
        <v>9</v>
      </c>
      <c r="M738">
        <v>15</v>
      </c>
    </row>
    <row r="739" spans="2:13" ht="15" hidden="1" customHeight="1" x14ac:dyDescent="0.25">
      <c r="B739" t="s">
        <v>2742</v>
      </c>
      <c r="C739" s="1">
        <v>41055.682986111111</v>
      </c>
      <c r="D739" s="4">
        <v>16000</v>
      </c>
      <c r="E739">
        <v>16000</v>
      </c>
      <c r="F739" t="s">
        <v>6</v>
      </c>
      <c r="G739">
        <f>tblSalaries[[#This Row],[clean Salary (in local currency)]]*VLOOKUP(tblSalaries[[#This Row],[Currency]],tblXrate[],2,FALSE)</f>
        <v>16000</v>
      </c>
      <c r="H739" t="s">
        <v>279</v>
      </c>
      <c r="I739" t="s">
        <v>279</v>
      </c>
      <c r="J739" t="s">
        <v>8</v>
      </c>
      <c r="K739" t="str">
        <f>VLOOKUP(tblSalaries[[#This Row],[Where do you work]],tblCountries[[Actual]:[Mapping]],2,FALSE)</f>
        <v>India</v>
      </c>
      <c r="L739" t="s">
        <v>18</v>
      </c>
      <c r="M739">
        <v>5</v>
      </c>
    </row>
    <row r="740" spans="2:13" ht="15" hidden="1" customHeight="1" x14ac:dyDescent="0.25">
      <c r="B740" t="s">
        <v>2743</v>
      </c>
      <c r="C740" s="1">
        <v>41055.684641203705</v>
      </c>
      <c r="D740" s="4">
        <v>6000</v>
      </c>
      <c r="E740">
        <v>6000</v>
      </c>
      <c r="F740" t="s">
        <v>6</v>
      </c>
      <c r="G740">
        <f>tblSalaries[[#This Row],[clean Salary (in local currency)]]*VLOOKUP(tblSalaries[[#This Row],[Currency]],tblXrate[],2,FALSE)</f>
        <v>6000</v>
      </c>
      <c r="H740" t="s">
        <v>859</v>
      </c>
      <c r="I740" t="s">
        <v>52</v>
      </c>
      <c r="J740" t="s">
        <v>8</v>
      </c>
      <c r="K740" t="str">
        <f>VLOOKUP(tblSalaries[[#This Row],[Where do you work]],tblCountries[[Actual]:[Mapping]],2,FALSE)</f>
        <v>India</v>
      </c>
      <c r="L740" t="s">
        <v>18</v>
      </c>
      <c r="M740">
        <v>6</v>
      </c>
    </row>
    <row r="741" spans="2:13" ht="15" hidden="1" customHeight="1" x14ac:dyDescent="0.25">
      <c r="B741" t="s">
        <v>2744</v>
      </c>
      <c r="C741" s="1">
        <v>41055.685127314813</v>
      </c>
      <c r="D741" s="4" t="s">
        <v>860</v>
      </c>
      <c r="E741">
        <v>360000</v>
      </c>
      <c r="F741" t="s">
        <v>40</v>
      </c>
      <c r="G741">
        <f>tblSalaries[[#This Row],[clean Salary (in local currency)]]*VLOOKUP(tblSalaries[[#This Row],[Currency]],tblXrate[],2,FALSE)</f>
        <v>6410.8500074793246</v>
      </c>
      <c r="H741" t="s">
        <v>861</v>
      </c>
      <c r="I741" t="s">
        <v>52</v>
      </c>
      <c r="J741" t="s">
        <v>8</v>
      </c>
      <c r="K741" t="str">
        <f>VLOOKUP(tblSalaries[[#This Row],[Where do you work]],tblCountries[[Actual]:[Mapping]],2,FALSE)</f>
        <v>India</v>
      </c>
      <c r="L741" t="s">
        <v>13</v>
      </c>
      <c r="M741">
        <v>6</v>
      </c>
    </row>
    <row r="742" spans="2:13" ht="15" hidden="1" customHeight="1" x14ac:dyDescent="0.25">
      <c r="B742" t="s">
        <v>2745</v>
      </c>
      <c r="C742" s="1">
        <v>41055.687222222223</v>
      </c>
      <c r="D742" s="4">
        <v>36000</v>
      </c>
      <c r="E742">
        <v>36000</v>
      </c>
      <c r="F742" t="s">
        <v>6</v>
      </c>
      <c r="G742">
        <f>tblSalaries[[#This Row],[clean Salary (in local currency)]]*VLOOKUP(tblSalaries[[#This Row],[Currency]],tblXrate[],2,FALSE)</f>
        <v>36000</v>
      </c>
      <c r="H742" t="s">
        <v>485</v>
      </c>
      <c r="I742" t="s">
        <v>279</v>
      </c>
      <c r="J742" t="s">
        <v>820</v>
      </c>
      <c r="K742" t="str">
        <f>VLOOKUP(tblSalaries[[#This Row],[Where do you work]],tblCountries[[Actual]:[Mapping]],2,FALSE)</f>
        <v>UAE</v>
      </c>
      <c r="L742" t="s">
        <v>25</v>
      </c>
      <c r="M742">
        <v>7</v>
      </c>
    </row>
    <row r="743" spans="2:13" ht="15" hidden="1" customHeight="1" x14ac:dyDescent="0.25">
      <c r="B743" t="s">
        <v>2746</v>
      </c>
      <c r="C743" s="1">
        <v>41055.690254629626</v>
      </c>
      <c r="D743" s="4">
        <v>20000</v>
      </c>
      <c r="E743">
        <v>20000</v>
      </c>
      <c r="F743" t="s">
        <v>6</v>
      </c>
      <c r="G743">
        <f>tblSalaries[[#This Row],[clean Salary (in local currency)]]*VLOOKUP(tblSalaries[[#This Row],[Currency]],tblXrate[],2,FALSE)</f>
        <v>20000</v>
      </c>
      <c r="H743" t="s">
        <v>522</v>
      </c>
      <c r="I743" t="s">
        <v>279</v>
      </c>
      <c r="J743" t="s">
        <v>8</v>
      </c>
      <c r="K743" t="str">
        <f>VLOOKUP(tblSalaries[[#This Row],[Where do you work]],tblCountries[[Actual]:[Mapping]],2,FALSE)</f>
        <v>India</v>
      </c>
      <c r="L743" t="s">
        <v>25</v>
      </c>
      <c r="M743">
        <v>7</v>
      </c>
    </row>
    <row r="744" spans="2:13" ht="15" hidden="1" customHeight="1" x14ac:dyDescent="0.25">
      <c r="B744" t="s">
        <v>2747</v>
      </c>
      <c r="C744" s="1">
        <v>41055.690486111111</v>
      </c>
      <c r="D744" s="4" t="s">
        <v>862</v>
      </c>
      <c r="E744">
        <v>240000</v>
      </c>
      <c r="F744" t="s">
        <v>40</v>
      </c>
      <c r="G744">
        <f>tblSalaries[[#This Row],[clean Salary (in local currency)]]*VLOOKUP(tblSalaries[[#This Row],[Currency]],tblXrate[],2,FALSE)</f>
        <v>4273.9000049862161</v>
      </c>
      <c r="H744" t="s">
        <v>863</v>
      </c>
      <c r="I744" t="s">
        <v>310</v>
      </c>
      <c r="J744" t="s">
        <v>8</v>
      </c>
      <c r="K744" t="str">
        <f>VLOOKUP(tblSalaries[[#This Row],[Where do you work]],tblCountries[[Actual]:[Mapping]],2,FALSE)</f>
        <v>India</v>
      </c>
      <c r="L744" t="s">
        <v>9</v>
      </c>
      <c r="M744">
        <v>8</v>
      </c>
    </row>
    <row r="745" spans="2:13" ht="15" hidden="1" customHeight="1" x14ac:dyDescent="0.25">
      <c r="B745" t="s">
        <v>2748</v>
      </c>
      <c r="C745" s="1">
        <v>41055.690937500003</v>
      </c>
      <c r="D745" s="4" t="s">
        <v>864</v>
      </c>
      <c r="E745">
        <v>24000</v>
      </c>
      <c r="F745" t="s">
        <v>69</v>
      </c>
      <c r="G745">
        <f>tblSalaries[[#This Row],[clean Salary (in local currency)]]*VLOOKUP(tblSalaries[[#This Row],[Currency]],tblXrate[],2,FALSE)</f>
        <v>37828.278529614821</v>
      </c>
      <c r="H745" t="s">
        <v>865</v>
      </c>
      <c r="I745" t="s">
        <v>67</v>
      </c>
      <c r="J745" t="s">
        <v>71</v>
      </c>
      <c r="K745" t="str">
        <f>VLOOKUP(tblSalaries[[#This Row],[Where do you work]],tblCountries[[Actual]:[Mapping]],2,FALSE)</f>
        <v>UK</v>
      </c>
      <c r="L745" t="s">
        <v>13</v>
      </c>
      <c r="M745">
        <v>8</v>
      </c>
    </row>
    <row r="746" spans="2:13" ht="15" customHeight="1" x14ac:dyDescent="0.25">
      <c r="B746" t="s">
        <v>2749</v>
      </c>
      <c r="C746" s="1">
        <v>41055.701481481483</v>
      </c>
      <c r="D746" s="4" t="s">
        <v>866</v>
      </c>
      <c r="E746">
        <v>11000</v>
      </c>
      <c r="F746" t="s">
        <v>6</v>
      </c>
      <c r="G746">
        <f>tblSalaries[[#This Row],[clean Salary (in local currency)]]*VLOOKUP(tblSalaries[[#This Row],[Currency]],tblXrate[],2,FALSE)</f>
        <v>11000</v>
      </c>
      <c r="H746" t="s">
        <v>867</v>
      </c>
      <c r="I746" t="s">
        <v>52</v>
      </c>
      <c r="J746" t="s">
        <v>716</v>
      </c>
      <c r="K746" t="str">
        <f>VLOOKUP(tblSalaries[[#This Row],[Where do you work]],tblCountries[[Actual]:[Mapping]],2,FALSE)</f>
        <v>Sri Lanka</v>
      </c>
      <c r="L746" t="s">
        <v>13</v>
      </c>
      <c r="M746">
        <v>4.5</v>
      </c>
    </row>
    <row r="747" spans="2:13" ht="15" hidden="1" customHeight="1" x14ac:dyDescent="0.25">
      <c r="B747" t="s">
        <v>2750</v>
      </c>
      <c r="C747" s="1">
        <v>41055.701921296299</v>
      </c>
      <c r="D747" s="4">
        <v>8000</v>
      </c>
      <c r="E747">
        <v>8000</v>
      </c>
      <c r="F747" t="s">
        <v>6</v>
      </c>
      <c r="G747">
        <f>tblSalaries[[#This Row],[clean Salary (in local currency)]]*VLOOKUP(tblSalaries[[#This Row],[Currency]],tblXrate[],2,FALSE)</f>
        <v>8000</v>
      </c>
      <c r="H747" t="s">
        <v>207</v>
      </c>
      <c r="I747" t="s">
        <v>20</v>
      </c>
      <c r="J747" t="s">
        <v>8</v>
      </c>
      <c r="K747" t="str">
        <f>VLOOKUP(tblSalaries[[#This Row],[Where do you work]],tblCountries[[Actual]:[Mapping]],2,FALSE)</f>
        <v>India</v>
      </c>
      <c r="L747" t="s">
        <v>18</v>
      </c>
      <c r="M747">
        <v>6</v>
      </c>
    </row>
    <row r="748" spans="2:13" ht="15" customHeight="1" x14ac:dyDescent="0.25">
      <c r="B748" t="s">
        <v>2751</v>
      </c>
      <c r="C748" s="1">
        <v>41055.71025462963</v>
      </c>
      <c r="D748" s="4" t="s">
        <v>868</v>
      </c>
      <c r="E748">
        <v>225000</v>
      </c>
      <c r="F748" t="s">
        <v>40</v>
      </c>
      <c r="G748">
        <f>tblSalaries[[#This Row],[clean Salary (in local currency)]]*VLOOKUP(tblSalaries[[#This Row],[Currency]],tblXrate[],2,FALSE)</f>
        <v>4006.7812546745777</v>
      </c>
      <c r="H748" t="s">
        <v>721</v>
      </c>
      <c r="I748" t="s">
        <v>3999</v>
      </c>
      <c r="J748" t="s">
        <v>8</v>
      </c>
      <c r="K748" t="str">
        <f>VLOOKUP(tblSalaries[[#This Row],[Where do you work]],tblCountries[[Actual]:[Mapping]],2,FALSE)</f>
        <v>India</v>
      </c>
      <c r="L748" t="s">
        <v>13</v>
      </c>
      <c r="M748">
        <v>5.5</v>
      </c>
    </row>
    <row r="749" spans="2:13" ht="15" hidden="1" customHeight="1" x14ac:dyDescent="0.25">
      <c r="B749" t="s">
        <v>2752</v>
      </c>
      <c r="C749" s="1">
        <v>41055.710439814815</v>
      </c>
      <c r="D749" s="4">
        <v>1488000</v>
      </c>
      <c r="E749">
        <v>1488000</v>
      </c>
      <c r="F749" t="s">
        <v>3984</v>
      </c>
      <c r="G749">
        <f>tblSalaries[[#This Row],[clean Salary (in local currency)]]*VLOOKUP(tblSalaries[[#This Row],[Currency]],tblXrate[],2,FALSE)</f>
        <v>9171.0323574730355</v>
      </c>
      <c r="H749" t="s">
        <v>869</v>
      </c>
      <c r="I749" t="s">
        <v>52</v>
      </c>
      <c r="J749" t="s">
        <v>870</v>
      </c>
      <c r="K749" t="str">
        <f>VLOOKUP(tblSalaries[[#This Row],[Where do you work]],tblCountries[[Actual]:[Mapping]],2,FALSE)</f>
        <v>Nigeria</v>
      </c>
      <c r="L749" t="s">
        <v>18</v>
      </c>
      <c r="M749">
        <v>5</v>
      </c>
    </row>
    <row r="750" spans="2:13" ht="15" hidden="1" customHeight="1" x14ac:dyDescent="0.25">
      <c r="B750" t="s">
        <v>2753</v>
      </c>
      <c r="C750" s="1">
        <v>41055.710717592592</v>
      </c>
      <c r="D750" s="4" t="s">
        <v>871</v>
      </c>
      <c r="E750">
        <v>240000</v>
      </c>
      <c r="F750" t="s">
        <v>40</v>
      </c>
      <c r="G750">
        <f>tblSalaries[[#This Row],[clean Salary (in local currency)]]*VLOOKUP(tblSalaries[[#This Row],[Currency]],tblXrate[],2,FALSE)</f>
        <v>4273.9000049862161</v>
      </c>
      <c r="H750" t="s">
        <v>872</v>
      </c>
      <c r="I750" t="s">
        <v>20</v>
      </c>
      <c r="J750" t="s">
        <v>8</v>
      </c>
      <c r="K750" t="str">
        <f>VLOOKUP(tblSalaries[[#This Row],[Where do you work]],tblCountries[[Actual]:[Mapping]],2,FALSE)</f>
        <v>India</v>
      </c>
      <c r="L750" t="s">
        <v>18</v>
      </c>
      <c r="M750">
        <v>20</v>
      </c>
    </row>
    <row r="751" spans="2:13" ht="15" hidden="1" customHeight="1" x14ac:dyDescent="0.25">
      <c r="B751" t="s">
        <v>2754</v>
      </c>
      <c r="C751" s="1">
        <v>41055.711377314816</v>
      </c>
      <c r="D751" s="4" t="s">
        <v>873</v>
      </c>
      <c r="E751">
        <v>700000</v>
      </c>
      <c r="F751" t="s">
        <v>40</v>
      </c>
      <c r="G751">
        <f>tblSalaries[[#This Row],[clean Salary (in local currency)]]*VLOOKUP(tblSalaries[[#This Row],[Currency]],tblXrate[],2,FALSE)</f>
        <v>12465.541681209797</v>
      </c>
      <c r="H751" t="s">
        <v>874</v>
      </c>
      <c r="I751" t="s">
        <v>20</v>
      </c>
      <c r="J751" t="s">
        <v>8</v>
      </c>
      <c r="K751" t="str">
        <f>VLOOKUP(tblSalaries[[#This Row],[Where do you work]],tblCountries[[Actual]:[Mapping]],2,FALSE)</f>
        <v>India</v>
      </c>
      <c r="L751" t="s">
        <v>13</v>
      </c>
      <c r="M751">
        <v>5</v>
      </c>
    </row>
    <row r="752" spans="2:13" ht="15" hidden="1" customHeight="1" x14ac:dyDescent="0.25">
      <c r="B752" t="s">
        <v>2755</v>
      </c>
      <c r="C752" s="1">
        <v>41055.713055555556</v>
      </c>
      <c r="D752" s="4">
        <v>2000</v>
      </c>
      <c r="E752">
        <v>24000</v>
      </c>
      <c r="F752" t="s">
        <v>6</v>
      </c>
      <c r="G752">
        <f>tblSalaries[[#This Row],[clean Salary (in local currency)]]*VLOOKUP(tblSalaries[[#This Row],[Currency]],tblXrate[],2,FALSE)</f>
        <v>24000</v>
      </c>
      <c r="H752" t="s">
        <v>875</v>
      </c>
      <c r="I752" t="s">
        <v>20</v>
      </c>
      <c r="J752" t="s">
        <v>8</v>
      </c>
      <c r="K752" t="str">
        <f>VLOOKUP(tblSalaries[[#This Row],[Where do you work]],tblCountries[[Actual]:[Mapping]],2,FALSE)</f>
        <v>India</v>
      </c>
      <c r="L752" t="s">
        <v>18</v>
      </c>
      <c r="M752">
        <v>1</v>
      </c>
    </row>
    <row r="753" spans="2:13" ht="15" hidden="1" customHeight="1" x14ac:dyDescent="0.25">
      <c r="B753" t="s">
        <v>2756</v>
      </c>
      <c r="C753" s="1">
        <v>41055.713541666664</v>
      </c>
      <c r="D753" s="4">
        <v>20000</v>
      </c>
      <c r="E753">
        <v>20000</v>
      </c>
      <c r="F753" t="s">
        <v>6</v>
      </c>
      <c r="G753">
        <f>tblSalaries[[#This Row],[clean Salary (in local currency)]]*VLOOKUP(tblSalaries[[#This Row],[Currency]],tblXrate[],2,FALSE)</f>
        <v>20000</v>
      </c>
      <c r="H753" t="s">
        <v>876</v>
      </c>
      <c r="I753" t="s">
        <v>356</v>
      </c>
      <c r="J753" t="s">
        <v>877</v>
      </c>
      <c r="K753" t="str">
        <f>VLOOKUP(tblSalaries[[#This Row],[Where do you work]],tblCountries[[Actual]:[Mapping]],2,FALSE)</f>
        <v>Denmark</v>
      </c>
      <c r="L753" t="s">
        <v>18</v>
      </c>
      <c r="M753">
        <v>15</v>
      </c>
    </row>
    <row r="754" spans="2:13" ht="15" hidden="1" customHeight="1" x14ac:dyDescent="0.25">
      <c r="B754" t="s">
        <v>2757</v>
      </c>
      <c r="C754" s="1">
        <v>41055.713993055557</v>
      </c>
      <c r="D754" s="4">
        <v>62000</v>
      </c>
      <c r="E754">
        <v>62000</v>
      </c>
      <c r="F754" t="s">
        <v>6</v>
      </c>
      <c r="G754">
        <f>tblSalaries[[#This Row],[clean Salary (in local currency)]]*VLOOKUP(tblSalaries[[#This Row],[Currency]],tblXrate[],2,FALSE)</f>
        <v>62000</v>
      </c>
      <c r="H754" t="s">
        <v>878</v>
      </c>
      <c r="I754" t="s">
        <v>20</v>
      </c>
      <c r="J754" t="s">
        <v>15</v>
      </c>
      <c r="K754" t="str">
        <f>VLOOKUP(tblSalaries[[#This Row],[Where do you work]],tblCountries[[Actual]:[Mapping]],2,FALSE)</f>
        <v>USA</v>
      </c>
      <c r="L754" t="s">
        <v>18</v>
      </c>
      <c r="M754">
        <v>20</v>
      </c>
    </row>
    <row r="755" spans="2:13" ht="15" hidden="1" customHeight="1" x14ac:dyDescent="0.25">
      <c r="B755" t="s">
        <v>2758</v>
      </c>
      <c r="C755" s="1">
        <v>41055.714861111112</v>
      </c>
      <c r="D755" s="4" t="s">
        <v>879</v>
      </c>
      <c r="E755">
        <v>14960</v>
      </c>
      <c r="F755" t="s">
        <v>6</v>
      </c>
      <c r="G755">
        <f>tblSalaries[[#This Row],[clean Salary (in local currency)]]*VLOOKUP(tblSalaries[[#This Row],[Currency]],tblXrate[],2,FALSE)</f>
        <v>14960</v>
      </c>
      <c r="H755" t="s">
        <v>880</v>
      </c>
      <c r="I755" t="s">
        <v>488</v>
      </c>
      <c r="J755" t="s">
        <v>133</v>
      </c>
      <c r="K755" t="str">
        <f>VLOOKUP(tblSalaries[[#This Row],[Where do you work]],tblCountries[[Actual]:[Mapping]],2,FALSE)</f>
        <v>Saudi Arabia</v>
      </c>
      <c r="L755" t="s">
        <v>13</v>
      </c>
      <c r="M755">
        <v>2</v>
      </c>
    </row>
    <row r="756" spans="2:13" ht="15" hidden="1" customHeight="1" x14ac:dyDescent="0.25">
      <c r="B756" t="s">
        <v>2759</v>
      </c>
      <c r="C756" s="1">
        <v>41055.715509259258</v>
      </c>
      <c r="D756" s="4">
        <v>120000</v>
      </c>
      <c r="E756">
        <v>120000</v>
      </c>
      <c r="F756" t="s">
        <v>40</v>
      </c>
      <c r="G756">
        <f>tblSalaries[[#This Row],[clean Salary (in local currency)]]*VLOOKUP(tblSalaries[[#This Row],[Currency]],tblXrate[],2,FALSE)</f>
        <v>2136.9500024931081</v>
      </c>
      <c r="H756" t="s">
        <v>881</v>
      </c>
      <c r="I756" t="s">
        <v>310</v>
      </c>
      <c r="J756" t="s">
        <v>8</v>
      </c>
      <c r="K756" t="str">
        <f>VLOOKUP(tblSalaries[[#This Row],[Where do you work]],tblCountries[[Actual]:[Mapping]],2,FALSE)</f>
        <v>India</v>
      </c>
      <c r="L756" t="s">
        <v>18</v>
      </c>
      <c r="M756">
        <v>2</v>
      </c>
    </row>
    <row r="757" spans="2:13" ht="15" hidden="1" customHeight="1" x14ac:dyDescent="0.25">
      <c r="B757" t="s">
        <v>2760</v>
      </c>
      <c r="C757" s="1">
        <v>41055.725474537037</v>
      </c>
      <c r="D757" s="4">
        <v>30232</v>
      </c>
      <c r="E757">
        <v>30232</v>
      </c>
      <c r="F757" t="s">
        <v>6</v>
      </c>
      <c r="G757">
        <f>tblSalaries[[#This Row],[clean Salary (in local currency)]]*VLOOKUP(tblSalaries[[#This Row],[Currency]],tblXrate[],2,FALSE)</f>
        <v>30232</v>
      </c>
      <c r="H757" t="s">
        <v>882</v>
      </c>
      <c r="I757" t="s">
        <v>310</v>
      </c>
      <c r="J757" t="s">
        <v>883</v>
      </c>
      <c r="K757" t="str">
        <f>VLOOKUP(tblSalaries[[#This Row],[Where do you work]],tblCountries[[Actual]:[Mapping]],2,FALSE)</f>
        <v>USA</v>
      </c>
      <c r="L757" t="s">
        <v>18</v>
      </c>
      <c r="M757">
        <v>5</v>
      </c>
    </row>
    <row r="758" spans="2:13" ht="15" hidden="1" customHeight="1" x14ac:dyDescent="0.25">
      <c r="B758" t="s">
        <v>2761</v>
      </c>
      <c r="C758" s="1">
        <v>41055.725474537037</v>
      </c>
      <c r="D758" s="4">
        <v>41000</v>
      </c>
      <c r="E758">
        <v>41000</v>
      </c>
      <c r="F758" t="s">
        <v>6</v>
      </c>
      <c r="G758">
        <f>tblSalaries[[#This Row],[clean Salary (in local currency)]]*VLOOKUP(tblSalaries[[#This Row],[Currency]],tblXrate[],2,FALSE)</f>
        <v>41000</v>
      </c>
      <c r="H758" t="s">
        <v>207</v>
      </c>
      <c r="I758" t="s">
        <v>20</v>
      </c>
      <c r="J758" t="s">
        <v>15</v>
      </c>
      <c r="K758" t="str">
        <f>VLOOKUP(tblSalaries[[#This Row],[Where do you work]],tblCountries[[Actual]:[Mapping]],2,FALSE)</f>
        <v>USA</v>
      </c>
      <c r="L758" t="s">
        <v>13</v>
      </c>
      <c r="M758">
        <v>4</v>
      </c>
    </row>
    <row r="759" spans="2:13" ht="15" hidden="1" customHeight="1" x14ac:dyDescent="0.25">
      <c r="B759" t="s">
        <v>2762</v>
      </c>
      <c r="C759" s="1">
        <v>41055.730509259258</v>
      </c>
      <c r="D759" s="4" t="s">
        <v>884</v>
      </c>
      <c r="E759">
        <v>95000</v>
      </c>
      <c r="F759" t="s">
        <v>82</v>
      </c>
      <c r="G759">
        <f>tblSalaries[[#This Row],[clean Salary (in local currency)]]*VLOOKUP(tblSalaries[[#This Row],[Currency]],tblXrate[],2,FALSE)</f>
        <v>96891.417358250401</v>
      </c>
      <c r="H759" t="s">
        <v>885</v>
      </c>
      <c r="I759" t="s">
        <v>20</v>
      </c>
      <c r="J759" t="s">
        <v>84</v>
      </c>
      <c r="K759" t="str">
        <f>VLOOKUP(tblSalaries[[#This Row],[Where do you work]],tblCountries[[Actual]:[Mapping]],2,FALSE)</f>
        <v>Australia</v>
      </c>
      <c r="L759" t="s">
        <v>18</v>
      </c>
      <c r="M759">
        <v>11</v>
      </c>
    </row>
    <row r="760" spans="2:13" ht="15" hidden="1" customHeight="1" x14ac:dyDescent="0.25">
      <c r="B760" t="s">
        <v>2763</v>
      </c>
      <c r="C760" s="1">
        <v>41055.739282407405</v>
      </c>
      <c r="D760" s="4" t="s">
        <v>886</v>
      </c>
      <c r="E760">
        <v>1200000</v>
      </c>
      <c r="F760" t="s">
        <v>40</v>
      </c>
      <c r="G760">
        <f>tblSalaries[[#This Row],[clean Salary (in local currency)]]*VLOOKUP(tblSalaries[[#This Row],[Currency]],tblXrate[],2,FALSE)</f>
        <v>21369.500024931083</v>
      </c>
      <c r="H760" t="s">
        <v>887</v>
      </c>
      <c r="I760" t="s">
        <v>52</v>
      </c>
      <c r="J760" t="s">
        <v>8</v>
      </c>
      <c r="K760" t="str">
        <f>VLOOKUP(tblSalaries[[#This Row],[Where do you work]],tblCountries[[Actual]:[Mapping]],2,FALSE)</f>
        <v>India</v>
      </c>
      <c r="L760" t="s">
        <v>13</v>
      </c>
      <c r="M760">
        <v>14</v>
      </c>
    </row>
    <row r="761" spans="2:13" ht="15" hidden="1" customHeight="1" x14ac:dyDescent="0.25">
      <c r="B761" t="s">
        <v>2764</v>
      </c>
      <c r="C761" s="1">
        <v>41055.740972222222</v>
      </c>
      <c r="D761" s="4">
        <v>205000</v>
      </c>
      <c r="E761">
        <v>205000</v>
      </c>
      <c r="F761" t="s">
        <v>40</v>
      </c>
      <c r="G761">
        <f>tblSalaries[[#This Row],[clean Salary (in local currency)]]*VLOOKUP(tblSalaries[[#This Row],[Currency]],tblXrate[],2,FALSE)</f>
        <v>3650.6229209257262</v>
      </c>
      <c r="H761" t="s">
        <v>888</v>
      </c>
      <c r="I761" t="s">
        <v>310</v>
      </c>
      <c r="J761" t="s">
        <v>8</v>
      </c>
      <c r="K761" t="str">
        <f>VLOOKUP(tblSalaries[[#This Row],[Where do you work]],tblCountries[[Actual]:[Mapping]],2,FALSE)</f>
        <v>India</v>
      </c>
      <c r="L761" t="s">
        <v>13</v>
      </c>
      <c r="M761">
        <v>10</v>
      </c>
    </row>
    <row r="762" spans="2:13" ht="15" hidden="1" customHeight="1" x14ac:dyDescent="0.25">
      <c r="B762" t="s">
        <v>2765</v>
      </c>
      <c r="C762" s="1">
        <v>41055.741087962961</v>
      </c>
      <c r="D762" s="4" t="s">
        <v>889</v>
      </c>
      <c r="E762">
        <v>19068</v>
      </c>
      <c r="F762" t="s">
        <v>6</v>
      </c>
      <c r="G762">
        <f>tblSalaries[[#This Row],[clean Salary (in local currency)]]*VLOOKUP(tblSalaries[[#This Row],[Currency]],tblXrate[],2,FALSE)</f>
        <v>19068</v>
      </c>
      <c r="H762" t="s">
        <v>890</v>
      </c>
      <c r="I762" t="s">
        <v>310</v>
      </c>
      <c r="J762" t="s">
        <v>347</v>
      </c>
      <c r="K762" t="str">
        <f>VLOOKUP(tblSalaries[[#This Row],[Where do you work]],tblCountries[[Actual]:[Mapping]],2,FALSE)</f>
        <v>Philippines</v>
      </c>
      <c r="L762" t="s">
        <v>13</v>
      </c>
      <c r="M762">
        <v>20</v>
      </c>
    </row>
    <row r="763" spans="2:13" ht="15" hidden="1" customHeight="1" x14ac:dyDescent="0.25">
      <c r="B763" t="s">
        <v>2766</v>
      </c>
      <c r="C763" s="1">
        <v>41055.74255787037</v>
      </c>
      <c r="D763" s="4" t="s">
        <v>534</v>
      </c>
      <c r="E763">
        <v>300000</v>
      </c>
      <c r="F763" t="s">
        <v>40</v>
      </c>
      <c r="G763">
        <f>tblSalaries[[#This Row],[clean Salary (in local currency)]]*VLOOKUP(tblSalaries[[#This Row],[Currency]],tblXrate[],2,FALSE)</f>
        <v>5342.3750062327708</v>
      </c>
      <c r="H763" t="s">
        <v>891</v>
      </c>
      <c r="I763" t="s">
        <v>488</v>
      </c>
      <c r="J763" t="s">
        <v>8</v>
      </c>
      <c r="K763" t="str">
        <f>VLOOKUP(tblSalaries[[#This Row],[Where do you work]],tblCountries[[Actual]:[Mapping]],2,FALSE)</f>
        <v>India</v>
      </c>
      <c r="L763" t="s">
        <v>13</v>
      </c>
      <c r="M763">
        <v>4</v>
      </c>
    </row>
    <row r="764" spans="2:13" ht="15" hidden="1" customHeight="1" x14ac:dyDescent="0.25">
      <c r="B764" t="s">
        <v>2767</v>
      </c>
      <c r="C764" s="1">
        <v>41055.744062500002</v>
      </c>
      <c r="D764" s="4">
        <v>48000</v>
      </c>
      <c r="E764">
        <v>48000</v>
      </c>
      <c r="F764" t="s">
        <v>6</v>
      </c>
      <c r="G764">
        <f>tblSalaries[[#This Row],[clean Salary (in local currency)]]*VLOOKUP(tblSalaries[[#This Row],[Currency]],tblXrate[],2,FALSE)</f>
        <v>48000</v>
      </c>
      <c r="H764" t="s">
        <v>356</v>
      </c>
      <c r="I764" t="s">
        <v>356</v>
      </c>
      <c r="J764" t="s">
        <v>171</v>
      </c>
      <c r="K764" t="str">
        <f>VLOOKUP(tblSalaries[[#This Row],[Where do you work]],tblCountries[[Actual]:[Mapping]],2,FALSE)</f>
        <v>Singapore</v>
      </c>
      <c r="L764" t="s">
        <v>13</v>
      </c>
      <c r="M764">
        <v>3</v>
      </c>
    </row>
    <row r="765" spans="2:13" ht="15" hidden="1" customHeight="1" x14ac:dyDescent="0.25">
      <c r="B765" t="s">
        <v>2768</v>
      </c>
      <c r="C765" s="1">
        <v>41055.763761574075</v>
      </c>
      <c r="D765" s="4" t="s">
        <v>892</v>
      </c>
      <c r="E765">
        <v>220000</v>
      </c>
      <c r="F765" t="s">
        <v>40</v>
      </c>
      <c r="G765">
        <f>tblSalaries[[#This Row],[clean Salary (in local currency)]]*VLOOKUP(tblSalaries[[#This Row],[Currency]],tblXrate[],2,FALSE)</f>
        <v>3917.7416712373652</v>
      </c>
      <c r="H765" t="s">
        <v>893</v>
      </c>
      <c r="I765" t="s">
        <v>279</v>
      </c>
      <c r="J765" t="s">
        <v>8</v>
      </c>
      <c r="K765" t="str">
        <f>VLOOKUP(tblSalaries[[#This Row],[Where do you work]],tblCountries[[Actual]:[Mapping]],2,FALSE)</f>
        <v>India</v>
      </c>
      <c r="L765" t="s">
        <v>9</v>
      </c>
      <c r="M765">
        <v>2</v>
      </c>
    </row>
    <row r="766" spans="2:13" ht="15" hidden="1" customHeight="1" x14ac:dyDescent="0.25">
      <c r="B766" t="s">
        <v>2769</v>
      </c>
      <c r="C766" s="1">
        <v>41055.770208333335</v>
      </c>
      <c r="D766" s="4">
        <v>13500</v>
      </c>
      <c r="E766">
        <v>13500</v>
      </c>
      <c r="F766" t="s">
        <v>6</v>
      </c>
      <c r="G766">
        <f>tblSalaries[[#This Row],[clean Salary (in local currency)]]*VLOOKUP(tblSalaries[[#This Row],[Currency]],tblXrate[],2,FALSE)</f>
        <v>13500</v>
      </c>
      <c r="H766" t="s">
        <v>360</v>
      </c>
      <c r="I766" t="s">
        <v>3999</v>
      </c>
      <c r="J766" t="s">
        <v>8</v>
      </c>
      <c r="K766" t="str">
        <f>VLOOKUP(tblSalaries[[#This Row],[Where do you work]],tblCountries[[Actual]:[Mapping]],2,FALSE)</f>
        <v>India</v>
      </c>
      <c r="L766" t="s">
        <v>13</v>
      </c>
      <c r="M766">
        <v>2.5</v>
      </c>
    </row>
    <row r="767" spans="2:13" ht="15" hidden="1" customHeight="1" x14ac:dyDescent="0.25">
      <c r="B767" t="s">
        <v>2770</v>
      </c>
      <c r="C767" s="1">
        <v>41055.774537037039</v>
      </c>
      <c r="D767" s="4" t="s">
        <v>894</v>
      </c>
      <c r="E767">
        <v>45000</v>
      </c>
      <c r="F767" t="s">
        <v>6</v>
      </c>
      <c r="G767">
        <f>tblSalaries[[#This Row],[clean Salary (in local currency)]]*VLOOKUP(tblSalaries[[#This Row],[Currency]],tblXrate[],2,FALSE)</f>
        <v>45000</v>
      </c>
      <c r="H767" t="s">
        <v>49</v>
      </c>
      <c r="I767" t="s">
        <v>52</v>
      </c>
      <c r="J767" t="s">
        <v>8</v>
      </c>
      <c r="K767" t="str">
        <f>VLOOKUP(tblSalaries[[#This Row],[Where do you work]],tblCountries[[Actual]:[Mapping]],2,FALSE)</f>
        <v>India</v>
      </c>
      <c r="L767" t="s">
        <v>25</v>
      </c>
      <c r="M767">
        <v>15</v>
      </c>
    </row>
    <row r="768" spans="2:13" ht="15" hidden="1" customHeight="1" x14ac:dyDescent="0.25">
      <c r="B768" t="s">
        <v>2771</v>
      </c>
      <c r="C768" s="1">
        <v>41055.776863425926</v>
      </c>
      <c r="D768" s="4">
        <v>55000</v>
      </c>
      <c r="E768">
        <v>55000</v>
      </c>
      <c r="F768" t="s">
        <v>22</v>
      </c>
      <c r="G768">
        <f>tblSalaries[[#This Row],[clean Salary (in local currency)]]*VLOOKUP(tblSalaries[[#This Row],[Currency]],tblXrate[],2,FALSE)</f>
        <v>69871.969144538423</v>
      </c>
      <c r="H768" t="s">
        <v>29</v>
      </c>
      <c r="I768" t="s">
        <v>4001</v>
      </c>
      <c r="J768" t="s">
        <v>895</v>
      </c>
      <c r="K768" t="str">
        <f>VLOOKUP(tblSalaries[[#This Row],[Where do you work]],tblCountries[[Actual]:[Mapping]],2,FALSE)</f>
        <v>italy</v>
      </c>
      <c r="L768" t="s">
        <v>18</v>
      </c>
      <c r="M768">
        <v>18</v>
      </c>
    </row>
    <row r="769" spans="2:13" ht="15" hidden="1" customHeight="1" x14ac:dyDescent="0.25">
      <c r="B769" t="s">
        <v>2772</v>
      </c>
      <c r="C769" s="1">
        <v>41055.778831018521</v>
      </c>
      <c r="D769" s="4" t="s">
        <v>896</v>
      </c>
      <c r="E769">
        <v>480000</v>
      </c>
      <c r="F769" t="s">
        <v>40</v>
      </c>
      <c r="G769">
        <f>tblSalaries[[#This Row],[clean Salary (in local currency)]]*VLOOKUP(tblSalaries[[#This Row],[Currency]],tblXrate[],2,FALSE)</f>
        <v>8547.8000099724322</v>
      </c>
      <c r="H769" t="s">
        <v>897</v>
      </c>
      <c r="I769" t="s">
        <v>52</v>
      </c>
      <c r="J769" t="s">
        <v>8</v>
      </c>
      <c r="K769" t="str">
        <f>VLOOKUP(tblSalaries[[#This Row],[Where do you work]],tblCountries[[Actual]:[Mapping]],2,FALSE)</f>
        <v>India</v>
      </c>
      <c r="L769" t="s">
        <v>9</v>
      </c>
      <c r="M769">
        <v>11</v>
      </c>
    </row>
    <row r="770" spans="2:13" ht="15" hidden="1" customHeight="1" x14ac:dyDescent="0.25">
      <c r="B770" t="s">
        <v>2773</v>
      </c>
      <c r="C770" s="1">
        <v>41055.780555555553</v>
      </c>
      <c r="D770" s="4" t="s">
        <v>898</v>
      </c>
      <c r="E770">
        <v>33600</v>
      </c>
      <c r="F770" t="s">
        <v>358</v>
      </c>
      <c r="G770">
        <f>tblSalaries[[#This Row],[clean Salary (in local currency)]]*VLOOKUP(tblSalaries[[#This Row],[Currency]],tblXrate[],2,FALSE)</f>
        <v>9146.5655463031271</v>
      </c>
      <c r="H770" t="s">
        <v>310</v>
      </c>
      <c r="I770" t="s">
        <v>310</v>
      </c>
      <c r="J770" t="s">
        <v>359</v>
      </c>
      <c r="K770" t="str">
        <f>VLOOKUP(tblSalaries[[#This Row],[Where do you work]],tblCountries[[Actual]:[Mapping]],2,FALSE)</f>
        <v>Dubai</v>
      </c>
      <c r="L770" t="s">
        <v>25</v>
      </c>
      <c r="M770">
        <v>7</v>
      </c>
    </row>
    <row r="771" spans="2:13" ht="15" hidden="1" customHeight="1" x14ac:dyDescent="0.25">
      <c r="B771" t="s">
        <v>2774</v>
      </c>
      <c r="C771" s="1">
        <v>41055.789490740739</v>
      </c>
      <c r="D771" s="4">
        <v>570000</v>
      </c>
      <c r="E771">
        <v>570000</v>
      </c>
      <c r="F771" t="s">
        <v>40</v>
      </c>
      <c r="G771">
        <f>tblSalaries[[#This Row],[clean Salary (in local currency)]]*VLOOKUP(tblSalaries[[#This Row],[Currency]],tblXrate[],2,FALSE)</f>
        <v>10150.512511842264</v>
      </c>
      <c r="H771" t="s">
        <v>20</v>
      </c>
      <c r="I771" t="s">
        <v>20</v>
      </c>
      <c r="J771" t="s">
        <v>8</v>
      </c>
      <c r="K771" t="str">
        <f>VLOOKUP(tblSalaries[[#This Row],[Where do you work]],tblCountries[[Actual]:[Mapping]],2,FALSE)</f>
        <v>India</v>
      </c>
      <c r="L771" t="s">
        <v>13</v>
      </c>
      <c r="M771">
        <v>2.4</v>
      </c>
    </row>
    <row r="772" spans="2:13" ht="15" hidden="1" customHeight="1" x14ac:dyDescent="0.25">
      <c r="B772" t="s">
        <v>2775</v>
      </c>
      <c r="C772" s="1">
        <v>41055.797164351854</v>
      </c>
      <c r="D772" s="4">
        <v>636000</v>
      </c>
      <c r="E772">
        <v>636000</v>
      </c>
      <c r="F772" t="s">
        <v>40</v>
      </c>
      <c r="G772">
        <f>tblSalaries[[#This Row],[clean Salary (in local currency)]]*VLOOKUP(tblSalaries[[#This Row],[Currency]],tblXrate[],2,FALSE)</f>
        <v>11325.835013213473</v>
      </c>
      <c r="H772" t="s">
        <v>564</v>
      </c>
      <c r="I772" t="s">
        <v>52</v>
      </c>
      <c r="J772" t="s">
        <v>8</v>
      </c>
      <c r="K772" t="str">
        <f>VLOOKUP(tblSalaries[[#This Row],[Where do you work]],tblCountries[[Actual]:[Mapping]],2,FALSE)</f>
        <v>India</v>
      </c>
      <c r="L772" t="s">
        <v>9</v>
      </c>
      <c r="M772">
        <v>7</v>
      </c>
    </row>
    <row r="773" spans="2:13" ht="15" hidden="1" customHeight="1" x14ac:dyDescent="0.25">
      <c r="B773" t="s">
        <v>2776</v>
      </c>
      <c r="C773" s="1">
        <v>41055.801145833335</v>
      </c>
      <c r="D773" s="4" t="s">
        <v>899</v>
      </c>
      <c r="E773">
        <v>180000</v>
      </c>
      <c r="F773" t="s">
        <v>32</v>
      </c>
      <c r="G773">
        <f>tblSalaries[[#This Row],[clean Salary (in local currency)]]*VLOOKUP(tblSalaries[[#This Row],[Currency]],tblXrate[],2,FALSE)</f>
        <v>1910.5359690238436</v>
      </c>
      <c r="H773" t="s">
        <v>900</v>
      </c>
      <c r="I773" t="s">
        <v>3999</v>
      </c>
      <c r="J773" t="s">
        <v>17</v>
      </c>
      <c r="K773" t="str">
        <f>VLOOKUP(tblSalaries[[#This Row],[Where do you work]],tblCountries[[Actual]:[Mapping]],2,FALSE)</f>
        <v>Pakistan</v>
      </c>
      <c r="L773" t="s">
        <v>13</v>
      </c>
      <c r="M773">
        <v>7</v>
      </c>
    </row>
    <row r="774" spans="2:13" ht="15" hidden="1" customHeight="1" x14ac:dyDescent="0.25">
      <c r="B774" t="s">
        <v>2777</v>
      </c>
      <c r="C774" s="1">
        <v>41055.807557870372</v>
      </c>
      <c r="D774" s="4" t="s">
        <v>901</v>
      </c>
      <c r="E774">
        <v>36000</v>
      </c>
      <c r="F774" t="s">
        <v>6</v>
      </c>
      <c r="G774">
        <f>tblSalaries[[#This Row],[clean Salary (in local currency)]]*VLOOKUP(tblSalaries[[#This Row],[Currency]],tblXrate[],2,FALSE)</f>
        <v>36000</v>
      </c>
      <c r="H774" t="s">
        <v>902</v>
      </c>
      <c r="I774" t="s">
        <v>52</v>
      </c>
      <c r="J774" t="s">
        <v>84</v>
      </c>
      <c r="K774" t="str">
        <f>VLOOKUP(tblSalaries[[#This Row],[Where do you work]],tblCountries[[Actual]:[Mapping]],2,FALSE)</f>
        <v>Australia</v>
      </c>
      <c r="L774" t="s">
        <v>18</v>
      </c>
      <c r="M774">
        <v>12</v>
      </c>
    </row>
    <row r="775" spans="2:13" ht="15" hidden="1" customHeight="1" x14ac:dyDescent="0.25">
      <c r="B775" t="s">
        <v>2778</v>
      </c>
      <c r="C775" s="1">
        <v>41055.812071759261</v>
      </c>
      <c r="D775" s="4" t="s">
        <v>903</v>
      </c>
      <c r="E775">
        <v>2250000</v>
      </c>
      <c r="F775" t="s">
        <v>40</v>
      </c>
      <c r="G775">
        <f>tblSalaries[[#This Row],[clean Salary (in local currency)]]*VLOOKUP(tblSalaries[[#This Row],[Currency]],tblXrate[],2,FALSE)</f>
        <v>40067.812546745779</v>
      </c>
      <c r="H775" t="s">
        <v>904</v>
      </c>
      <c r="I775" t="s">
        <v>310</v>
      </c>
      <c r="J775" t="s">
        <v>8</v>
      </c>
      <c r="K775" t="str">
        <f>VLOOKUP(tblSalaries[[#This Row],[Where do you work]],tblCountries[[Actual]:[Mapping]],2,FALSE)</f>
        <v>India</v>
      </c>
      <c r="L775" t="s">
        <v>25</v>
      </c>
      <c r="M775">
        <v>5</v>
      </c>
    </row>
    <row r="776" spans="2:13" ht="15" hidden="1" customHeight="1" x14ac:dyDescent="0.25">
      <c r="B776" t="s">
        <v>2779</v>
      </c>
      <c r="C776" s="1">
        <v>41055.812199074076</v>
      </c>
      <c r="D776" s="4">
        <v>16000</v>
      </c>
      <c r="E776">
        <v>16000</v>
      </c>
      <c r="F776" t="s">
        <v>6</v>
      </c>
      <c r="G776">
        <f>tblSalaries[[#This Row],[clean Salary (in local currency)]]*VLOOKUP(tblSalaries[[#This Row],[Currency]],tblXrate[],2,FALSE)</f>
        <v>16000</v>
      </c>
      <c r="H776" t="s">
        <v>905</v>
      </c>
      <c r="I776" t="s">
        <v>3999</v>
      </c>
      <c r="J776" t="s">
        <v>8</v>
      </c>
      <c r="K776" t="str">
        <f>VLOOKUP(tblSalaries[[#This Row],[Where do you work]],tblCountries[[Actual]:[Mapping]],2,FALSE)</f>
        <v>India</v>
      </c>
      <c r="L776" t="s">
        <v>13</v>
      </c>
      <c r="M776">
        <v>1</v>
      </c>
    </row>
    <row r="777" spans="2:13" ht="15" hidden="1" customHeight="1" x14ac:dyDescent="0.25">
      <c r="B777" t="s">
        <v>2780</v>
      </c>
      <c r="C777" s="1">
        <v>41055.815416666665</v>
      </c>
      <c r="D777" s="4">
        <v>240000</v>
      </c>
      <c r="E777">
        <v>240000</v>
      </c>
      <c r="F777" t="s">
        <v>40</v>
      </c>
      <c r="G777">
        <f>tblSalaries[[#This Row],[clean Salary (in local currency)]]*VLOOKUP(tblSalaries[[#This Row],[Currency]],tblXrate[],2,FALSE)</f>
        <v>4273.9000049862161</v>
      </c>
      <c r="H777" t="s">
        <v>20</v>
      </c>
      <c r="I777" t="s">
        <v>20</v>
      </c>
      <c r="J777" t="s">
        <v>8</v>
      </c>
      <c r="K777" t="str">
        <f>VLOOKUP(tblSalaries[[#This Row],[Where do you work]],tblCountries[[Actual]:[Mapping]],2,FALSE)</f>
        <v>India</v>
      </c>
      <c r="L777" t="s">
        <v>13</v>
      </c>
      <c r="M777">
        <v>4</v>
      </c>
    </row>
    <row r="778" spans="2:13" ht="15" hidden="1" customHeight="1" x14ac:dyDescent="0.25">
      <c r="B778" t="s">
        <v>2781</v>
      </c>
      <c r="C778" s="1">
        <v>41055.821944444448</v>
      </c>
      <c r="D778" s="4" t="s">
        <v>906</v>
      </c>
      <c r="E778">
        <v>400000</v>
      </c>
      <c r="F778" t="s">
        <v>40</v>
      </c>
      <c r="G778">
        <f>tblSalaries[[#This Row],[clean Salary (in local currency)]]*VLOOKUP(tblSalaries[[#This Row],[Currency]],tblXrate[],2,FALSE)</f>
        <v>7123.1666749770275</v>
      </c>
      <c r="H778" t="s">
        <v>622</v>
      </c>
      <c r="I778" t="s">
        <v>52</v>
      </c>
      <c r="J778" t="s">
        <v>8</v>
      </c>
      <c r="K778" t="str">
        <f>VLOOKUP(tblSalaries[[#This Row],[Where do you work]],tblCountries[[Actual]:[Mapping]],2,FALSE)</f>
        <v>India</v>
      </c>
      <c r="L778" t="s">
        <v>9</v>
      </c>
      <c r="M778">
        <v>7</v>
      </c>
    </row>
    <row r="779" spans="2:13" ht="15" hidden="1" customHeight="1" x14ac:dyDescent="0.25">
      <c r="B779" t="s">
        <v>2782</v>
      </c>
      <c r="C779" s="1">
        <v>41055.839131944442</v>
      </c>
      <c r="D779" s="4">
        <v>10000</v>
      </c>
      <c r="E779">
        <v>10000</v>
      </c>
      <c r="F779" t="s">
        <v>6</v>
      </c>
      <c r="G779">
        <f>tblSalaries[[#This Row],[clean Salary (in local currency)]]*VLOOKUP(tblSalaries[[#This Row],[Currency]],tblXrate[],2,FALSE)</f>
        <v>10000</v>
      </c>
      <c r="H779" t="s">
        <v>907</v>
      </c>
      <c r="I779" t="s">
        <v>52</v>
      </c>
      <c r="J779" t="s">
        <v>8</v>
      </c>
      <c r="K779" t="str">
        <f>VLOOKUP(tblSalaries[[#This Row],[Where do you work]],tblCountries[[Actual]:[Mapping]],2,FALSE)</f>
        <v>India</v>
      </c>
      <c r="L779" t="s">
        <v>25</v>
      </c>
      <c r="M779">
        <v>12</v>
      </c>
    </row>
    <row r="780" spans="2:13" ht="15" hidden="1" customHeight="1" x14ac:dyDescent="0.25">
      <c r="B780" t="s">
        <v>2783</v>
      </c>
      <c r="C780" s="1">
        <v>41055.844768518517</v>
      </c>
      <c r="D780" s="4" t="s">
        <v>908</v>
      </c>
      <c r="E780">
        <v>66000</v>
      </c>
      <c r="F780" t="s">
        <v>86</v>
      </c>
      <c r="G780">
        <f>tblSalaries[[#This Row],[clean Salary (in local currency)]]*VLOOKUP(tblSalaries[[#This Row],[Currency]],tblXrate[],2,FALSE)</f>
        <v>64901.860520001574</v>
      </c>
      <c r="H780" t="s">
        <v>909</v>
      </c>
      <c r="I780" t="s">
        <v>20</v>
      </c>
      <c r="J780" t="s">
        <v>88</v>
      </c>
      <c r="K780" t="str">
        <f>VLOOKUP(tblSalaries[[#This Row],[Where do you work]],tblCountries[[Actual]:[Mapping]],2,FALSE)</f>
        <v>Canada</v>
      </c>
      <c r="L780" t="s">
        <v>18</v>
      </c>
      <c r="M780">
        <v>20</v>
      </c>
    </row>
    <row r="781" spans="2:13" ht="15" hidden="1" customHeight="1" x14ac:dyDescent="0.25">
      <c r="B781" t="s">
        <v>2784</v>
      </c>
      <c r="C781" s="1">
        <v>41055.846944444442</v>
      </c>
      <c r="D781" s="4">
        <v>65000</v>
      </c>
      <c r="E781">
        <v>65000</v>
      </c>
      <c r="F781" t="s">
        <v>6</v>
      </c>
      <c r="G781">
        <f>tblSalaries[[#This Row],[clean Salary (in local currency)]]*VLOOKUP(tblSalaries[[#This Row],[Currency]],tblXrate[],2,FALSE)</f>
        <v>65000</v>
      </c>
      <c r="H781" t="s">
        <v>910</v>
      </c>
      <c r="I781" t="s">
        <v>20</v>
      </c>
      <c r="J781" t="s">
        <v>15</v>
      </c>
      <c r="K781" t="str">
        <f>VLOOKUP(tblSalaries[[#This Row],[Where do you work]],tblCountries[[Actual]:[Mapping]],2,FALSE)</f>
        <v>USA</v>
      </c>
      <c r="L781" t="s">
        <v>18</v>
      </c>
      <c r="M781">
        <v>10</v>
      </c>
    </row>
    <row r="782" spans="2:13" ht="15" hidden="1" customHeight="1" x14ac:dyDescent="0.25">
      <c r="B782" t="s">
        <v>2785</v>
      </c>
      <c r="C782" s="1">
        <v>41055.847615740742</v>
      </c>
      <c r="D782" s="4" t="s">
        <v>911</v>
      </c>
      <c r="E782">
        <v>450000</v>
      </c>
      <c r="F782" t="s">
        <v>40</v>
      </c>
      <c r="G782">
        <f>tblSalaries[[#This Row],[clean Salary (in local currency)]]*VLOOKUP(tblSalaries[[#This Row],[Currency]],tblXrate[],2,FALSE)</f>
        <v>8013.5625093491553</v>
      </c>
      <c r="H782" t="s">
        <v>912</v>
      </c>
      <c r="I782" t="s">
        <v>52</v>
      </c>
      <c r="J782" t="s">
        <v>8</v>
      </c>
      <c r="K782" t="str">
        <f>VLOOKUP(tblSalaries[[#This Row],[Where do you work]],tblCountries[[Actual]:[Mapping]],2,FALSE)</f>
        <v>India</v>
      </c>
      <c r="L782" t="s">
        <v>13</v>
      </c>
      <c r="M782">
        <v>1.5</v>
      </c>
    </row>
    <row r="783" spans="2:13" ht="15" hidden="1" customHeight="1" x14ac:dyDescent="0.25">
      <c r="B783" t="s">
        <v>2786</v>
      </c>
      <c r="C783" s="1">
        <v>41055.852303240739</v>
      </c>
      <c r="D783" s="4">
        <v>100000</v>
      </c>
      <c r="E783">
        <v>100000</v>
      </c>
      <c r="F783" t="s">
        <v>86</v>
      </c>
      <c r="G783">
        <f>tblSalaries[[#This Row],[clean Salary (in local currency)]]*VLOOKUP(tblSalaries[[#This Row],[Currency]],tblXrate[],2,FALSE)</f>
        <v>98336.152303032693</v>
      </c>
      <c r="H783" t="s">
        <v>913</v>
      </c>
      <c r="I783" t="s">
        <v>4001</v>
      </c>
      <c r="J783" t="s">
        <v>88</v>
      </c>
      <c r="K783" t="str">
        <f>VLOOKUP(tblSalaries[[#This Row],[Where do you work]],tblCountries[[Actual]:[Mapping]],2,FALSE)</f>
        <v>Canada</v>
      </c>
      <c r="L783" t="s">
        <v>9</v>
      </c>
      <c r="M783">
        <v>5</v>
      </c>
    </row>
    <row r="784" spans="2:13" ht="15" hidden="1" customHeight="1" x14ac:dyDescent="0.25">
      <c r="B784" t="s">
        <v>2787</v>
      </c>
      <c r="C784" s="1">
        <v>41055.855208333334</v>
      </c>
      <c r="D784" s="4" t="s">
        <v>914</v>
      </c>
      <c r="E784">
        <v>150000</v>
      </c>
      <c r="F784" t="s">
        <v>40</v>
      </c>
      <c r="G784">
        <f>tblSalaries[[#This Row],[clean Salary (in local currency)]]*VLOOKUP(tblSalaries[[#This Row],[Currency]],tblXrate[],2,FALSE)</f>
        <v>2671.1875031163854</v>
      </c>
      <c r="H784" t="s">
        <v>915</v>
      </c>
      <c r="I784" t="s">
        <v>20</v>
      </c>
      <c r="J784" t="s">
        <v>8</v>
      </c>
      <c r="K784" t="str">
        <f>VLOOKUP(tblSalaries[[#This Row],[Where do you work]],tblCountries[[Actual]:[Mapping]],2,FALSE)</f>
        <v>India</v>
      </c>
      <c r="L784" t="s">
        <v>9</v>
      </c>
      <c r="M784">
        <v>2</v>
      </c>
    </row>
    <row r="785" spans="2:13" ht="15" hidden="1" customHeight="1" x14ac:dyDescent="0.25">
      <c r="B785" t="s">
        <v>2788</v>
      </c>
      <c r="C785" s="1">
        <v>41055.868136574078</v>
      </c>
      <c r="D785" s="4">
        <v>96000</v>
      </c>
      <c r="E785">
        <v>96000</v>
      </c>
      <c r="F785" t="s">
        <v>6</v>
      </c>
      <c r="G785">
        <f>tblSalaries[[#This Row],[clean Salary (in local currency)]]*VLOOKUP(tblSalaries[[#This Row],[Currency]],tblXrate[],2,FALSE)</f>
        <v>96000</v>
      </c>
      <c r="H785" t="s">
        <v>721</v>
      </c>
      <c r="I785" t="s">
        <v>3999</v>
      </c>
      <c r="J785" t="s">
        <v>8</v>
      </c>
      <c r="K785" t="str">
        <f>VLOOKUP(tblSalaries[[#This Row],[Where do you work]],tblCountries[[Actual]:[Mapping]],2,FALSE)</f>
        <v>India</v>
      </c>
      <c r="L785" t="s">
        <v>13</v>
      </c>
      <c r="M785">
        <v>8</v>
      </c>
    </row>
    <row r="786" spans="2:13" ht="15" hidden="1" customHeight="1" x14ac:dyDescent="0.25">
      <c r="B786" t="s">
        <v>2789</v>
      </c>
      <c r="C786" s="1">
        <v>41055.873067129629</v>
      </c>
      <c r="D786" s="4" t="s">
        <v>916</v>
      </c>
      <c r="E786">
        <v>1152000</v>
      </c>
      <c r="F786" t="s">
        <v>40</v>
      </c>
      <c r="G786">
        <f>tblSalaries[[#This Row],[clean Salary (in local currency)]]*VLOOKUP(tblSalaries[[#This Row],[Currency]],tblXrate[],2,FALSE)</f>
        <v>20514.720023933838</v>
      </c>
      <c r="H786" t="s">
        <v>917</v>
      </c>
      <c r="I786" t="s">
        <v>310</v>
      </c>
      <c r="J786" t="s">
        <v>8</v>
      </c>
      <c r="K786" t="str">
        <f>VLOOKUP(tblSalaries[[#This Row],[Where do you work]],tblCountries[[Actual]:[Mapping]],2,FALSE)</f>
        <v>India</v>
      </c>
      <c r="L786" t="s">
        <v>9</v>
      </c>
      <c r="M786">
        <v>6</v>
      </c>
    </row>
    <row r="787" spans="2:13" ht="15" hidden="1" customHeight="1" x14ac:dyDescent="0.25">
      <c r="B787" t="s">
        <v>2790</v>
      </c>
      <c r="C787" s="1">
        <v>41055.873113425929</v>
      </c>
      <c r="D787" s="4">
        <v>15000</v>
      </c>
      <c r="E787">
        <v>15000</v>
      </c>
      <c r="F787" t="s">
        <v>22</v>
      </c>
      <c r="G787">
        <f>tblSalaries[[#This Row],[clean Salary (in local currency)]]*VLOOKUP(tblSalaries[[#This Row],[Currency]],tblXrate[],2,FALSE)</f>
        <v>19055.991584874118</v>
      </c>
      <c r="H787" t="s">
        <v>918</v>
      </c>
      <c r="I787" t="s">
        <v>20</v>
      </c>
      <c r="J787" t="s">
        <v>608</v>
      </c>
      <c r="K787" t="str">
        <f>VLOOKUP(tblSalaries[[#This Row],[Where do you work]],tblCountries[[Actual]:[Mapping]],2,FALSE)</f>
        <v>Spain</v>
      </c>
      <c r="L787" t="s">
        <v>18</v>
      </c>
      <c r="M787">
        <v>10</v>
      </c>
    </row>
    <row r="788" spans="2:13" ht="15" hidden="1" customHeight="1" x14ac:dyDescent="0.25">
      <c r="B788" t="s">
        <v>2791</v>
      </c>
      <c r="C788" s="1">
        <v>41055.875462962962</v>
      </c>
      <c r="D788" s="4" t="s">
        <v>919</v>
      </c>
      <c r="E788">
        <v>65000</v>
      </c>
      <c r="F788" t="s">
        <v>82</v>
      </c>
      <c r="G788">
        <f>tblSalaries[[#This Row],[clean Salary (in local currency)]]*VLOOKUP(tblSalaries[[#This Row],[Currency]],tblXrate[],2,FALSE)</f>
        <v>66294.12766617132</v>
      </c>
      <c r="H788" t="s">
        <v>920</v>
      </c>
      <c r="I788" t="s">
        <v>20</v>
      </c>
      <c r="J788" t="s">
        <v>84</v>
      </c>
      <c r="K788" t="str">
        <f>VLOOKUP(tblSalaries[[#This Row],[Where do you work]],tblCountries[[Actual]:[Mapping]],2,FALSE)</f>
        <v>Australia</v>
      </c>
      <c r="L788" t="s">
        <v>13</v>
      </c>
      <c r="M788">
        <v>10</v>
      </c>
    </row>
    <row r="789" spans="2:13" ht="15" hidden="1" customHeight="1" x14ac:dyDescent="0.25">
      <c r="B789" t="s">
        <v>2792</v>
      </c>
      <c r="C789" s="1">
        <v>41055.878877314812</v>
      </c>
      <c r="D789" s="4" t="s">
        <v>921</v>
      </c>
      <c r="E789">
        <v>377000</v>
      </c>
      <c r="F789" t="s">
        <v>40</v>
      </c>
      <c r="G789">
        <f>tblSalaries[[#This Row],[clean Salary (in local currency)]]*VLOOKUP(tblSalaries[[#This Row],[Currency]],tblXrate[],2,FALSE)</f>
        <v>6713.584591165848</v>
      </c>
      <c r="H789" t="s">
        <v>922</v>
      </c>
      <c r="I789" t="s">
        <v>20</v>
      </c>
      <c r="J789" t="s">
        <v>8</v>
      </c>
      <c r="K789" t="str">
        <f>VLOOKUP(tblSalaries[[#This Row],[Where do you work]],tblCountries[[Actual]:[Mapping]],2,FALSE)</f>
        <v>India</v>
      </c>
      <c r="L789" t="s">
        <v>25</v>
      </c>
      <c r="M789">
        <v>7</v>
      </c>
    </row>
    <row r="790" spans="2:13" ht="15" hidden="1" customHeight="1" x14ac:dyDescent="0.25">
      <c r="B790" t="s">
        <v>2793</v>
      </c>
      <c r="C790" s="1">
        <v>41055.880023148151</v>
      </c>
      <c r="D790" s="4" t="s">
        <v>400</v>
      </c>
      <c r="E790">
        <v>29000</v>
      </c>
      <c r="F790" t="s">
        <v>69</v>
      </c>
      <c r="G790">
        <f>tblSalaries[[#This Row],[clean Salary (in local currency)]]*VLOOKUP(tblSalaries[[#This Row],[Currency]],tblXrate[],2,FALSE)</f>
        <v>45709.169889951241</v>
      </c>
      <c r="H790" t="s">
        <v>923</v>
      </c>
      <c r="I790" t="s">
        <v>3999</v>
      </c>
      <c r="J790" t="s">
        <v>71</v>
      </c>
      <c r="K790" t="str">
        <f>VLOOKUP(tblSalaries[[#This Row],[Where do you work]],tblCountries[[Actual]:[Mapping]],2,FALSE)</f>
        <v>UK</v>
      </c>
      <c r="L790" t="s">
        <v>18</v>
      </c>
      <c r="M790">
        <v>15</v>
      </c>
    </row>
    <row r="791" spans="2:13" ht="15" hidden="1" customHeight="1" x14ac:dyDescent="0.25">
      <c r="B791" t="s">
        <v>2794</v>
      </c>
      <c r="C791" s="1">
        <v>41055.882175925923</v>
      </c>
      <c r="D791" s="4">
        <v>48500</v>
      </c>
      <c r="E791">
        <v>48500</v>
      </c>
      <c r="F791" t="s">
        <v>6</v>
      </c>
      <c r="G791">
        <f>tblSalaries[[#This Row],[clean Salary (in local currency)]]*VLOOKUP(tblSalaries[[#This Row],[Currency]],tblXrate[],2,FALSE)</f>
        <v>48500</v>
      </c>
      <c r="H791" t="s">
        <v>924</v>
      </c>
      <c r="I791" t="s">
        <v>52</v>
      </c>
      <c r="J791" t="s">
        <v>15</v>
      </c>
      <c r="K791" t="str">
        <f>VLOOKUP(tblSalaries[[#This Row],[Where do you work]],tblCountries[[Actual]:[Mapping]],2,FALSE)</f>
        <v>USA</v>
      </c>
      <c r="L791" t="s">
        <v>18</v>
      </c>
      <c r="M791">
        <v>10</v>
      </c>
    </row>
    <row r="792" spans="2:13" ht="15" hidden="1" customHeight="1" x14ac:dyDescent="0.25">
      <c r="B792" t="s">
        <v>2795</v>
      </c>
      <c r="C792" s="1">
        <v>41055.884050925924</v>
      </c>
      <c r="D792" s="4">
        <v>600000</v>
      </c>
      <c r="E792">
        <v>600000</v>
      </c>
      <c r="F792" t="s">
        <v>40</v>
      </c>
      <c r="G792">
        <f>tblSalaries[[#This Row],[clean Salary (in local currency)]]*VLOOKUP(tblSalaries[[#This Row],[Currency]],tblXrate[],2,FALSE)</f>
        <v>10684.750012465542</v>
      </c>
      <c r="H792" t="s">
        <v>7</v>
      </c>
      <c r="I792" t="s">
        <v>20</v>
      </c>
      <c r="J792" t="s">
        <v>8</v>
      </c>
      <c r="K792" t="str">
        <f>VLOOKUP(tblSalaries[[#This Row],[Where do you work]],tblCountries[[Actual]:[Mapping]],2,FALSE)</f>
        <v>India</v>
      </c>
      <c r="L792" t="s">
        <v>13</v>
      </c>
      <c r="M792">
        <v>4</v>
      </c>
    </row>
    <row r="793" spans="2:13" ht="15" hidden="1" customHeight="1" x14ac:dyDescent="0.25">
      <c r="B793" t="s">
        <v>2796</v>
      </c>
      <c r="C793" s="1">
        <v>41055.884618055556</v>
      </c>
      <c r="D793" s="4">
        <v>33900</v>
      </c>
      <c r="E793">
        <v>33900</v>
      </c>
      <c r="F793" t="s">
        <v>6</v>
      </c>
      <c r="G793">
        <f>tblSalaries[[#This Row],[clean Salary (in local currency)]]*VLOOKUP(tblSalaries[[#This Row],[Currency]],tblXrate[],2,FALSE)</f>
        <v>33900</v>
      </c>
      <c r="H793" t="s">
        <v>263</v>
      </c>
      <c r="I793" t="s">
        <v>20</v>
      </c>
      <c r="J793" t="s">
        <v>15</v>
      </c>
      <c r="K793" t="str">
        <f>VLOOKUP(tblSalaries[[#This Row],[Where do you work]],tblCountries[[Actual]:[Mapping]],2,FALSE)</f>
        <v>USA</v>
      </c>
      <c r="L793" t="s">
        <v>18</v>
      </c>
      <c r="M793">
        <v>10</v>
      </c>
    </row>
    <row r="794" spans="2:13" ht="15" customHeight="1" x14ac:dyDescent="0.25">
      <c r="B794" t="s">
        <v>2797</v>
      </c>
      <c r="C794" s="1">
        <v>41055.892118055555</v>
      </c>
      <c r="D794" s="4" t="s">
        <v>925</v>
      </c>
      <c r="E794">
        <v>900000</v>
      </c>
      <c r="F794" t="s">
        <v>585</v>
      </c>
      <c r="G794">
        <f>tblSalaries[[#This Row],[clean Salary (in local currency)]]*VLOOKUP(tblSalaries[[#This Row],[Currency]],tblXrate[],2,FALSE)</f>
        <v>109729.60187662003</v>
      </c>
      <c r="H794" t="s">
        <v>207</v>
      </c>
      <c r="I794" t="s">
        <v>20</v>
      </c>
      <c r="J794" t="s">
        <v>48</v>
      </c>
      <c r="K794" t="str">
        <f>VLOOKUP(tblSalaries[[#This Row],[Where do you work]],tblCountries[[Actual]:[Mapping]],2,FALSE)</f>
        <v>South Africa</v>
      </c>
      <c r="L794" t="s">
        <v>13</v>
      </c>
      <c r="M794">
        <v>40</v>
      </c>
    </row>
    <row r="795" spans="2:13" ht="15" hidden="1" customHeight="1" x14ac:dyDescent="0.25">
      <c r="B795" t="s">
        <v>2798</v>
      </c>
      <c r="C795" s="1">
        <v>41055.893761574072</v>
      </c>
      <c r="D795" s="4">
        <v>850000</v>
      </c>
      <c r="E795">
        <v>850000</v>
      </c>
      <c r="F795" t="s">
        <v>40</v>
      </c>
      <c r="G795">
        <f>tblSalaries[[#This Row],[clean Salary (in local currency)]]*VLOOKUP(tblSalaries[[#This Row],[Currency]],tblXrate[],2,FALSE)</f>
        <v>15136.729184326183</v>
      </c>
      <c r="H795" t="s">
        <v>926</v>
      </c>
      <c r="I795" t="s">
        <v>20</v>
      </c>
      <c r="J795" t="s">
        <v>8</v>
      </c>
      <c r="K795" t="str">
        <f>VLOOKUP(tblSalaries[[#This Row],[Where do you work]],tblCountries[[Actual]:[Mapping]],2,FALSE)</f>
        <v>India</v>
      </c>
      <c r="L795" t="s">
        <v>9</v>
      </c>
      <c r="M795">
        <v>2</v>
      </c>
    </row>
    <row r="796" spans="2:13" ht="15" hidden="1" customHeight="1" x14ac:dyDescent="0.25">
      <c r="B796" t="s">
        <v>2799</v>
      </c>
      <c r="C796" s="1">
        <v>41055.893946759257</v>
      </c>
      <c r="D796" s="4">
        <v>85000</v>
      </c>
      <c r="E796">
        <v>85000</v>
      </c>
      <c r="F796" t="s">
        <v>6</v>
      </c>
      <c r="G796">
        <f>tblSalaries[[#This Row],[clean Salary (in local currency)]]*VLOOKUP(tblSalaries[[#This Row],[Currency]],tblXrate[],2,FALSE)</f>
        <v>85000</v>
      </c>
      <c r="H796" t="s">
        <v>927</v>
      </c>
      <c r="I796" t="s">
        <v>4001</v>
      </c>
      <c r="J796" t="s">
        <v>15</v>
      </c>
      <c r="K796" t="str">
        <f>VLOOKUP(tblSalaries[[#This Row],[Where do you work]],tblCountries[[Actual]:[Mapping]],2,FALSE)</f>
        <v>USA</v>
      </c>
      <c r="L796" t="s">
        <v>9</v>
      </c>
      <c r="M796">
        <v>15</v>
      </c>
    </row>
    <row r="797" spans="2:13" ht="15" hidden="1" customHeight="1" x14ac:dyDescent="0.25">
      <c r="B797" t="s">
        <v>2800</v>
      </c>
      <c r="C797" s="1">
        <v>41055.903344907405</v>
      </c>
      <c r="D797" s="4" t="s">
        <v>928</v>
      </c>
      <c r="E797">
        <v>450000</v>
      </c>
      <c r="F797" t="s">
        <v>40</v>
      </c>
      <c r="G797">
        <f>tblSalaries[[#This Row],[clean Salary (in local currency)]]*VLOOKUP(tblSalaries[[#This Row],[Currency]],tblXrate[],2,FALSE)</f>
        <v>8013.5625093491553</v>
      </c>
      <c r="H797" t="s">
        <v>929</v>
      </c>
      <c r="I797" t="s">
        <v>52</v>
      </c>
      <c r="J797" t="s">
        <v>8</v>
      </c>
      <c r="K797" t="str">
        <f>VLOOKUP(tblSalaries[[#This Row],[Where do you work]],tblCountries[[Actual]:[Mapping]],2,FALSE)</f>
        <v>India</v>
      </c>
      <c r="L797" t="s">
        <v>9</v>
      </c>
      <c r="M797">
        <v>6</v>
      </c>
    </row>
    <row r="798" spans="2:13" ht="15" hidden="1" customHeight="1" x14ac:dyDescent="0.25">
      <c r="B798" t="s">
        <v>2801</v>
      </c>
      <c r="C798" s="1">
        <v>41055.905486111114</v>
      </c>
      <c r="D798" s="4">
        <v>48000</v>
      </c>
      <c r="E798">
        <v>48000</v>
      </c>
      <c r="F798" t="s">
        <v>6</v>
      </c>
      <c r="G798">
        <f>tblSalaries[[#This Row],[clean Salary (in local currency)]]*VLOOKUP(tblSalaries[[#This Row],[Currency]],tblXrate[],2,FALSE)</f>
        <v>48000</v>
      </c>
      <c r="H798" t="s">
        <v>930</v>
      </c>
      <c r="I798" t="s">
        <v>52</v>
      </c>
      <c r="J798" t="s">
        <v>15</v>
      </c>
      <c r="K798" t="str">
        <f>VLOOKUP(tblSalaries[[#This Row],[Where do you work]],tblCountries[[Actual]:[Mapping]],2,FALSE)</f>
        <v>USA</v>
      </c>
      <c r="L798" t="s">
        <v>18</v>
      </c>
      <c r="M798">
        <v>16</v>
      </c>
    </row>
    <row r="799" spans="2:13" ht="15" hidden="1" customHeight="1" x14ac:dyDescent="0.25">
      <c r="B799" t="s">
        <v>2802</v>
      </c>
      <c r="C799" s="1">
        <v>41055.914305555554</v>
      </c>
      <c r="D799" s="4">
        <v>170000</v>
      </c>
      <c r="E799">
        <v>170000</v>
      </c>
      <c r="F799" t="s">
        <v>40</v>
      </c>
      <c r="G799">
        <f>tblSalaries[[#This Row],[clean Salary (in local currency)]]*VLOOKUP(tblSalaries[[#This Row],[Currency]],tblXrate[],2,FALSE)</f>
        <v>3027.3458368652364</v>
      </c>
      <c r="H799" t="s">
        <v>931</v>
      </c>
      <c r="I799" t="s">
        <v>3999</v>
      </c>
      <c r="J799" t="s">
        <v>8</v>
      </c>
      <c r="K799" t="str">
        <f>VLOOKUP(tblSalaries[[#This Row],[Where do you work]],tblCountries[[Actual]:[Mapping]],2,FALSE)</f>
        <v>India</v>
      </c>
      <c r="L799" t="s">
        <v>9</v>
      </c>
      <c r="M799">
        <v>2</v>
      </c>
    </row>
    <row r="800" spans="2:13" ht="15" hidden="1" customHeight="1" x14ac:dyDescent="0.25">
      <c r="B800" t="s">
        <v>2803</v>
      </c>
      <c r="C800" s="1">
        <v>41055.914456018516</v>
      </c>
      <c r="D800" s="4">
        <v>13100</v>
      </c>
      <c r="E800">
        <v>13100</v>
      </c>
      <c r="F800" t="s">
        <v>6</v>
      </c>
      <c r="G800">
        <f>tblSalaries[[#This Row],[clean Salary (in local currency)]]*VLOOKUP(tblSalaries[[#This Row],[Currency]],tblXrate[],2,FALSE)</f>
        <v>13100</v>
      </c>
      <c r="H800" t="s">
        <v>932</v>
      </c>
      <c r="I800" t="s">
        <v>310</v>
      </c>
      <c r="J800" t="s">
        <v>8</v>
      </c>
      <c r="K800" t="str">
        <f>VLOOKUP(tblSalaries[[#This Row],[Where do you work]],tblCountries[[Actual]:[Mapping]],2,FALSE)</f>
        <v>India</v>
      </c>
      <c r="L800" t="s">
        <v>18</v>
      </c>
      <c r="M800">
        <v>5</v>
      </c>
    </row>
    <row r="801" spans="2:13" ht="15" hidden="1" customHeight="1" x14ac:dyDescent="0.25">
      <c r="B801" t="s">
        <v>2804</v>
      </c>
      <c r="C801" s="1">
        <v>41055.918668981481</v>
      </c>
      <c r="D801" s="4">
        <v>5000</v>
      </c>
      <c r="E801">
        <v>60000</v>
      </c>
      <c r="F801" t="s">
        <v>6</v>
      </c>
      <c r="G801">
        <f>tblSalaries[[#This Row],[clean Salary (in local currency)]]*VLOOKUP(tblSalaries[[#This Row],[Currency]],tblXrate[],2,FALSE)</f>
        <v>60000</v>
      </c>
      <c r="H801" t="s">
        <v>815</v>
      </c>
      <c r="I801" t="s">
        <v>52</v>
      </c>
      <c r="J801" t="s">
        <v>179</v>
      </c>
      <c r="K801" t="str">
        <f>VLOOKUP(tblSalaries[[#This Row],[Where do you work]],tblCountries[[Actual]:[Mapping]],2,FALSE)</f>
        <v>UAE</v>
      </c>
      <c r="L801" t="s">
        <v>18</v>
      </c>
      <c r="M801">
        <v>15</v>
      </c>
    </row>
    <row r="802" spans="2:13" ht="15" hidden="1" customHeight="1" x14ac:dyDescent="0.25">
      <c r="B802" t="s">
        <v>2805</v>
      </c>
      <c r="C802" s="1">
        <v>41055.921979166669</v>
      </c>
      <c r="D802" s="4" t="s">
        <v>933</v>
      </c>
      <c r="E802">
        <v>24000</v>
      </c>
      <c r="F802" t="s">
        <v>6</v>
      </c>
      <c r="G802">
        <f>tblSalaries[[#This Row],[clean Salary (in local currency)]]*VLOOKUP(tblSalaries[[#This Row],[Currency]],tblXrate[],2,FALSE)</f>
        <v>24000</v>
      </c>
      <c r="H802" t="s">
        <v>934</v>
      </c>
      <c r="I802" t="s">
        <v>52</v>
      </c>
      <c r="J802" t="s">
        <v>935</v>
      </c>
      <c r="K802" t="str">
        <f>VLOOKUP(tblSalaries[[#This Row],[Where do you work]],tblCountries[[Actual]:[Mapping]],2,FALSE)</f>
        <v>Croatia</v>
      </c>
      <c r="L802" t="s">
        <v>18</v>
      </c>
      <c r="M802">
        <v>5</v>
      </c>
    </row>
    <row r="803" spans="2:13" ht="15" hidden="1" customHeight="1" x14ac:dyDescent="0.25">
      <c r="B803" t="s">
        <v>2806</v>
      </c>
      <c r="C803" s="1">
        <v>41055.92287037037</v>
      </c>
      <c r="D803" s="4" t="s">
        <v>936</v>
      </c>
      <c r="E803">
        <v>240000</v>
      </c>
      <c r="F803" t="s">
        <v>40</v>
      </c>
      <c r="G803">
        <f>tblSalaries[[#This Row],[clean Salary (in local currency)]]*VLOOKUP(tblSalaries[[#This Row],[Currency]],tblXrate[],2,FALSE)</f>
        <v>4273.9000049862161</v>
      </c>
      <c r="H803" t="s">
        <v>755</v>
      </c>
      <c r="I803" t="s">
        <v>52</v>
      </c>
      <c r="J803" t="s">
        <v>8</v>
      </c>
      <c r="K803" t="str">
        <f>VLOOKUP(tblSalaries[[#This Row],[Where do you work]],tblCountries[[Actual]:[Mapping]],2,FALSE)</f>
        <v>India</v>
      </c>
      <c r="L803" t="s">
        <v>18</v>
      </c>
      <c r="M803">
        <v>3</v>
      </c>
    </row>
    <row r="804" spans="2:13" ht="15" hidden="1" customHeight="1" x14ac:dyDescent="0.25">
      <c r="B804" t="s">
        <v>2807</v>
      </c>
      <c r="C804" s="1">
        <v>41055.927893518521</v>
      </c>
      <c r="D804" s="4" t="s">
        <v>937</v>
      </c>
      <c r="E804">
        <v>650000</v>
      </c>
      <c r="F804" t="s">
        <v>40</v>
      </c>
      <c r="G804">
        <f>tblSalaries[[#This Row],[clean Salary (in local currency)]]*VLOOKUP(tblSalaries[[#This Row],[Currency]],tblXrate[],2,FALSE)</f>
        <v>11575.14584683767</v>
      </c>
      <c r="H804" t="s">
        <v>938</v>
      </c>
      <c r="I804" t="s">
        <v>52</v>
      </c>
      <c r="J804" t="s">
        <v>8</v>
      </c>
      <c r="K804" t="str">
        <f>VLOOKUP(tblSalaries[[#This Row],[Where do you work]],tblCountries[[Actual]:[Mapping]],2,FALSE)</f>
        <v>India</v>
      </c>
      <c r="L804" t="s">
        <v>18</v>
      </c>
      <c r="M804">
        <v>5</v>
      </c>
    </row>
    <row r="805" spans="2:13" ht="15" hidden="1" customHeight="1" x14ac:dyDescent="0.25">
      <c r="B805" t="s">
        <v>2808</v>
      </c>
      <c r="C805" s="1">
        <v>41055.932615740741</v>
      </c>
      <c r="D805" s="4">
        <v>95000</v>
      </c>
      <c r="E805">
        <v>95000</v>
      </c>
      <c r="F805" t="s">
        <v>6</v>
      </c>
      <c r="G805">
        <f>tblSalaries[[#This Row],[clean Salary (in local currency)]]*VLOOKUP(tblSalaries[[#This Row],[Currency]],tblXrate[],2,FALSE)</f>
        <v>95000</v>
      </c>
      <c r="H805" t="s">
        <v>207</v>
      </c>
      <c r="I805" t="s">
        <v>20</v>
      </c>
      <c r="J805" t="s">
        <v>15</v>
      </c>
      <c r="K805" t="str">
        <f>VLOOKUP(tblSalaries[[#This Row],[Where do you work]],tblCountries[[Actual]:[Mapping]],2,FALSE)</f>
        <v>USA</v>
      </c>
      <c r="L805" t="s">
        <v>18</v>
      </c>
      <c r="M805">
        <v>13</v>
      </c>
    </row>
    <row r="806" spans="2:13" ht="15" hidden="1" customHeight="1" x14ac:dyDescent="0.25">
      <c r="B806" t="s">
        <v>2809</v>
      </c>
      <c r="C806" s="1">
        <v>41055.933078703703</v>
      </c>
      <c r="D806" s="4">
        <v>516000</v>
      </c>
      <c r="E806">
        <v>516000</v>
      </c>
      <c r="F806" t="s">
        <v>40</v>
      </c>
      <c r="G806">
        <f>tblSalaries[[#This Row],[clean Salary (in local currency)]]*VLOOKUP(tblSalaries[[#This Row],[Currency]],tblXrate[],2,FALSE)</f>
        <v>9188.8850107203652</v>
      </c>
      <c r="H806" t="s">
        <v>939</v>
      </c>
      <c r="I806" t="s">
        <v>52</v>
      </c>
      <c r="J806" t="s">
        <v>8</v>
      </c>
      <c r="K806" t="str">
        <f>VLOOKUP(tblSalaries[[#This Row],[Where do you work]],tblCountries[[Actual]:[Mapping]],2,FALSE)</f>
        <v>India</v>
      </c>
      <c r="L806" t="s">
        <v>9</v>
      </c>
      <c r="M806">
        <v>0</v>
      </c>
    </row>
    <row r="807" spans="2:13" ht="15" hidden="1" customHeight="1" x14ac:dyDescent="0.25">
      <c r="B807" t="s">
        <v>2810</v>
      </c>
      <c r="C807" s="1">
        <v>41055.936990740738</v>
      </c>
      <c r="D807" s="4" t="s">
        <v>940</v>
      </c>
      <c r="E807">
        <v>504000</v>
      </c>
      <c r="F807" t="s">
        <v>40</v>
      </c>
      <c r="G807">
        <f>tblSalaries[[#This Row],[clean Salary (in local currency)]]*VLOOKUP(tblSalaries[[#This Row],[Currency]],tblXrate[],2,FALSE)</f>
        <v>8975.1900104710548</v>
      </c>
      <c r="H807" t="s">
        <v>941</v>
      </c>
      <c r="I807" t="s">
        <v>52</v>
      </c>
      <c r="J807" t="s">
        <v>8</v>
      </c>
      <c r="K807" t="str">
        <f>VLOOKUP(tblSalaries[[#This Row],[Where do you work]],tblCountries[[Actual]:[Mapping]],2,FALSE)</f>
        <v>India</v>
      </c>
      <c r="L807" t="s">
        <v>13</v>
      </c>
      <c r="M807">
        <v>3</v>
      </c>
    </row>
    <row r="808" spans="2:13" ht="15" hidden="1" customHeight="1" x14ac:dyDescent="0.25">
      <c r="B808" t="s">
        <v>2811</v>
      </c>
      <c r="C808" s="1">
        <v>41055.937048611115</v>
      </c>
      <c r="D808" s="4">
        <v>144000</v>
      </c>
      <c r="E808">
        <v>144000</v>
      </c>
      <c r="F808" t="s">
        <v>40</v>
      </c>
      <c r="G808">
        <f>tblSalaries[[#This Row],[clean Salary (in local currency)]]*VLOOKUP(tblSalaries[[#This Row],[Currency]],tblXrate[],2,FALSE)</f>
        <v>2564.3400029917298</v>
      </c>
      <c r="H808" t="s">
        <v>942</v>
      </c>
      <c r="I808" t="s">
        <v>20</v>
      </c>
      <c r="J808" t="s">
        <v>8</v>
      </c>
      <c r="K808" t="str">
        <f>VLOOKUP(tblSalaries[[#This Row],[Where do you work]],tblCountries[[Actual]:[Mapping]],2,FALSE)</f>
        <v>India</v>
      </c>
      <c r="L808" t="s">
        <v>13</v>
      </c>
      <c r="M808">
        <v>1</v>
      </c>
    </row>
    <row r="809" spans="2:13" ht="15" hidden="1" customHeight="1" x14ac:dyDescent="0.25">
      <c r="B809" t="s">
        <v>2812</v>
      </c>
      <c r="C809" s="1">
        <v>41055.946655092594</v>
      </c>
      <c r="D809" s="4" t="s">
        <v>943</v>
      </c>
      <c r="E809">
        <v>55000</v>
      </c>
      <c r="F809" t="s">
        <v>69</v>
      </c>
      <c r="G809">
        <f>tblSalaries[[#This Row],[clean Salary (in local currency)]]*VLOOKUP(tblSalaries[[#This Row],[Currency]],tblXrate[],2,FALSE)</f>
        <v>86689.804963700633</v>
      </c>
      <c r="H809" t="s">
        <v>944</v>
      </c>
      <c r="I809" t="s">
        <v>488</v>
      </c>
      <c r="J809" t="s">
        <v>71</v>
      </c>
      <c r="K809" t="str">
        <f>VLOOKUP(tblSalaries[[#This Row],[Where do you work]],tblCountries[[Actual]:[Mapping]],2,FALSE)</f>
        <v>UK</v>
      </c>
      <c r="L809" t="s">
        <v>9</v>
      </c>
      <c r="M809">
        <v>12</v>
      </c>
    </row>
    <row r="810" spans="2:13" ht="15" hidden="1" customHeight="1" x14ac:dyDescent="0.25">
      <c r="B810" t="s">
        <v>2813</v>
      </c>
      <c r="C810" s="1">
        <v>41055.946666666663</v>
      </c>
      <c r="D810" s="4">
        <v>15500</v>
      </c>
      <c r="E810">
        <v>15500</v>
      </c>
      <c r="F810" t="s">
        <v>6</v>
      </c>
      <c r="G810">
        <f>tblSalaries[[#This Row],[clean Salary (in local currency)]]*VLOOKUP(tblSalaries[[#This Row],[Currency]],tblXrate[],2,FALSE)</f>
        <v>15500</v>
      </c>
      <c r="H810" t="s">
        <v>279</v>
      </c>
      <c r="I810" t="s">
        <v>279</v>
      </c>
      <c r="J810" t="s">
        <v>8</v>
      </c>
      <c r="K810" t="str">
        <f>VLOOKUP(tblSalaries[[#This Row],[Where do you work]],tblCountries[[Actual]:[Mapping]],2,FALSE)</f>
        <v>India</v>
      </c>
      <c r="L810" t="s">
        <v>25</v>
      </c>
      <c r="M810">
        <v>3</v>
      </c>
    </row>
    <row r="811" spans="2:13" ht="15" hidden="1" customHeight="1" x14ac:dyDescent="0.25">
      <c r="B811" t="s">
        <v>2814</v>
      </c>
      <c r="C811" s="1">
        <v>41055.948078703703</v>
      </c>
      <c r="D811" s="4" t="s">
        <v>945</v>
      </c>
      <c r="E811">
        <v>300000</v>
      </c>
      <c r="F811" t="s">
        <v>3900</v>
      </c>
      <c r="G811">
        <f>tblSalaries[[#This Row],[clean Salary (in local currency)]]*VLOOKUP(tblSalaries[[#This Row],[Currency]],tblXrate[],2,FALSE)</f>
        <v>148284.35006969364</v>
      </c>
      <c r="H811" t="s">
        <v>946</v>
      </c>
      <c r="I811" t="s">
        <v>20</v>
      </c>
      <c r="J811" t="s">
        <v>143</v>
      </c>
      <c r="K811" t="str">
        <f>VLOOKUP(tblSalaries[[#This Row],[Where do you work]],tblCountries[[Actual]:[Mapping]],2,FALSE)</f>
        <v>Brazil</v>
      </c>
      <c r="L811" t="s">
        <v>13</v>
      </c>
      <c r="M811">
        <v>3</v>
      </c>
    </row>
    <row r="812" spans="2:13" ht="15" hidden="1" customHeight="1" x14ac:dyDescent="0.25">
      <c r="B812" t="s">
        <v>2815</v>
      </c>
      <c r="C812" s="1">
        <v>41055.950127314813</v>
      </c>
      <c r="D812" s="4">
        <v>600000</v>
      </c>
      <c r="E812">
        <v>600000</v>
      </c>
      <c r="F812" t="s">
        <v>40</v>
      </c>
      <c r="G812">
        <f>tblSalaries[[#This Row],[clean Salary (in local currency)]]*VLOOKUP(tblSalaries[[#This Row],[Currency]],tblXrate[],2,FALSE)</f>
        <v>10684.750012465542</v>
      </c>
      <c r="H812" t="s">
        <v>855</v>
      </c>
      <c r="I812" t="s">
        <v>20</v>
      </c>
      <c r="J812" t="s">
        <v>8</v>
      </c>
      <c r="K812" t="str">
        <f>VLOOKUP(tblSalaries[[#This Row],[Where do you work]],tblCountries[[Actual]:[Mapping]],2,FALSE)</f>
        <v>India</v>
      </c>
      <c r="L812" t="s">
        <v>13</v>
      </c>
      <c r="M812">
        <v>5</v>
      </c>
    </row>
    <row r="813" spans="2:13" ht="15" hidden="1" customHeight="1" x14ac:dyDescent="0.25">
      <c r="B813" t="s">
        <v>2816</v>
      </c>
      <c r="C813" s="1">
        <v>41055.95108796296</v>
      </c>
      <c r="D813" s="4">
        <v>75000</v>
      </c>
      <c r="E813">
        <v>75000</v>
      </c>
      <c r="F813" t="s">
        <v>6</v>
      </c>
      <c r="G813">
        <f>tblSalaries[[#This Row],[clean Salary (in local currency)]]*VLOOKUP(tblSalaries[[#This Row],[Currency]],tblXrate[],2,FALSE)</f>
        <v>75000</v>
      </c>
      <c r="H813" t="s">
        <v>947</v>
      </c>
      <c r="I813" t="s">
        <v>20</v>
      </c>
      <c r="J813" t="s">
        <v>15</v>
      </c>
      <c r="K813" t="str">
        <f>VLOOKUP(tblSalaries[[#This Row],[Where do you work]],tblCountries[[Actual]:[Mapping]],2,FALSE)</f>
        <v>USA</v>
      </c>
      <c r="L813" t="s">
        <v>18</v>
      </c>
      <c r="M813">
        <v>27</v>
      </c>
    </row>
    <row r="814" spans="2:13" ht="15" hidden="1" customHeight="1" x14ac:dyDescent="0.25">
      <c r="B814" t="s">
        <v>2817</v>
      </c>
      <c r="C814" s="1">
        <v>41055.953877314816</v>
      </c>
      <c r="D814" s="4" t="s">
        <v>948</v>
      </c>
      <c r="E814">
        <v>12000</v>
      </c>
      <c r="F814" t="s">
        <v>6</v>
      </c>
      <c r="G814">
        <f>tblSalaries[[#This Row],[clean Salary (in local currency)]]*VLOOKUP(tblSalaries[[#This Row],[Currency]],tblXrate[],2,FALSE)</f>
        <v>12000</v>
      </c>
      <c r="H814" t="s">
        <v>949</v>
      </c>
      <c r="I814" t="s">
        <v>52</v>
      </c>
      <c r="J814" t="s">
        <v>27</v>
      </c>
      <c r="K814" t="str">
        <f>VLOOKUP(tblSalaries[[#This Row],[Where do you work]],tblCountries[[Actual]:[Mapping]],2,FALSE)</f>
        <v>Ukraine</v>
      </c>
      <c r="L814" t="s">
        <v>9</v>
      </c>
      <c r="M814">
        <v>5</v>
      </c>
    </row>
    <row r="815" spans="2:13" ht="15" hidden="1" customHeight="1" x14ac:dyDescent="0.25">
      <c r="B815" t="s">
        <v>2818</v>
      </c>
      <c r="C815" s="1">
        <v>41055.959722222222</v>
      </c>
      <c r="D815" s="4" t="s">
        <v>950</v>
      </c>
      <c r="E815">
        <v>1700000</v>
      </c>
      <c r="F815" t="s">
        <v>40</v>
      </c>
      <c r="G815">
        <f>tblSalaries[[#This Row],[clean Salary (in local currency)]]*VLOOKUP(tblSalaries[[#This Row],[Currency]],tblXrate[],2,FALSE)</f>
        <v>30273.458368652366</v>
      </c>
      <c r="H815" t="s">
        <v>951</v>
      </c>
      <c r="I815" t="s">
        <v>52</v>
      </c>
      <c r="J815" t="s">
        <v>8</v>
      </c>
      <c r="K815" t="str">
        <f>VLOOKUP(tblSalaries[[#This Row],[Where do you work]],tblCountries[[Actual]:[Mapping]],2,FALSE)</f>
        <v>India</v>
      </c>
      <c r="L815" t="s">
        <v>13</v>
      </c>
      <c r="M815">
        <v>1.1000000000000001</v>
      </c>
    </row>
    <row r="816" spans="2:13" ht="15" hidden="1" customHeight="1" x14ac:dyDescent="0.25">
      <c r="B816" t="s">
        <v>2819</v>
      </c>
      <c r="C816" s="1">
        <v>41055.960659722223</v>
      </c>
      <c r="D816" s="4" t="s">
        <v>952</v>
      </c>
      <c r="E816">
        <v>30000</v>
      </c>
      <c r="F816" t="s">
        <v>6</v>
      </c>
      <c r="G816">
        <f>tblSalaries[[#This Row],[clean Salary (in local currency)]]*VLOOKUP(tblSalaries[[#This Row],[Currency]],tblXrate[],2,FALSE)</f>
        <v>30000</v>
      </c>
      <c r="H816" t="s">
        <v>953</v>
      </c>
      <c r="I816" t="s">
        <v>488</v>
      </c>
      <c r="J816" t="s">
        <v>954</v>
      </c>
      <c r="K816" t="str">
        <f>VLOOKUP(tblSalaries[[#This Row],[Where do you work]],tblCountries[[Actual]:[Mapping]],2,FALSE)</f>
        <v>Indonesia</v>
      </c>
      <c r="L816" t="s">
        <v>9</v>
      </c>
      <c r="M816">
        <v>7</v>
      </c>
    </row>
    <row r="817" spans="2:13" ht="15" hidden="1" customHeight="1" x14ac:dyDescent="0.25">
      <c r="B817" t="s">
        <v>2820</v>
      </c>
      <c r="C817" s="1">
        <v>41055.961099537039</v>
      </c>
      <c r="D817" s="4" t="s">
        <v>419</v>
      </c>
      <c r="E817">
        <v>360000</v>
      </c>
      <c r="F817" t="s">
        <v>40</v>
      </c>
      <c r="G817">
        <f>tblSalaries[[#This Row],[clean Salary (in local currency)]]*VLOOKUP(tblSalaries[[#This Row],[Currency]],tblXrate[],2,FALSE)</f>
        <v>6410.8500074793246</v>
      </c>
      <c r="H817" t="s">
        <v>955</v>
      </c>
      <c r="I817" t="s">
        <v>20</v>
      </c>
      <c r="J817" t="s">
        <v>8</v>
      </c>
      <c r="K817" t="str">
        <f>VLOOKUP(tblSalaries[[#This Row],[Where do you work]],tblCountries[[Actual]:[Mapping]],2,FALSE)</f>
        <v>India</v>
      </c>
      <c r="L817" t="s">
        <v>13</v>
      </c>
      <c r="M817">
        <v>4</v>
      </c>
    </row>
    <row r="818" spans="2:13" ht="15" hidden="1" customHeight="1" x14ac:dyDescent="0.25">
      <c r="B818" t="s">
        <v>2821</v>
      </c>
      <c r="C818" s="1">
        <v>41055.961134259262</v>
      </c>
      <c r="D818" s="4">
        <v>100000</v>
      </c>
      <c r="E818">
        <v>100000</v>
      </c>
      <c r="F818" t="s">
        <v>6</v>
      </c>
      <c r="G818">
        <f>tblSalaries[[#This Row],[clean Salary (in local currency)]]*VLOOKUP(tblSalaries[[#This Row],[Currency]],tblXrate[],2,FALSE)</f>
        <v>100000</v>
      </c>
      <c r="H818" t="s">
        <v>456</v>
      </c>
      <c r="I818" t="s">
        <v>4001</v>
      </c>
      <c r="J818" t="s">
        <v>15</v>
      </c>
      <c r="K818" t="str">
        <f>VLOOKUP(tblSalaries[[#This Row],[Where do you work]],tblCountries[[Actual]:[Mapping]],2,FALSE)</f>
        <v>USA</v>
      </c>
      <c r="L818" t="s">
        <v>9</v>
      </c>
      <c r="M818">
        <v>10</v>
      </c>
    </row>
    <row r="819" spans="2:13" ht="15" hidden="1" customHeight="1" x14ac:dyDescent="0.25">
      <c r="B819" t="s">
        <v>2822</v>
      </c>
      <c r="C819" s="1">
        <v>41055.961724537039</v>
      </c>
      <c r="D819" s="4">
        <v>42000</v>
      </c>
      <c r="E819">
        <v>42000</v>
      </c>
      <c r="F819" t="s">
        <v>22</v>
      </c>
      <c r="G819">
        <f>tblSalaries[[#This Row],[clean Salary (in local currency)]]*VLOOKUP(tblSalaries[[#This Row],[Currency]],tblXrate[],2,FALSE)</f>
        <v>53356.776437647524</v>
      </c>
      <c r="H819" t="s">
        <v>43</v>
      </c>
      <c r="I819" t="s">
        <v>279</v>
      </c>
      <c r="J819" t="s">
        <v>96</v>
      </c>
      <c r="K819" t="str">
        <f>VLOOKUP(tblSalaries[[#This Row],[Where do you work]],tblCountries[[Actual]:[Mapping]],2,FALSE)</f>
        <v>Netherlands</v>
      </c>
      <c r="L819" t="s">
        <v>9</v>
      </c>
      <c r="M819">
        <v>2</v>
      </c>
    </row>
    <row r="820" spans="2:13" ht="15" hidden="1" customHeight="1" x14ac:dyDescent="0.25">
      <c r="B820" t="s">
        <v>2823</v>
      </c>
      <c r="C820" s="1">
        <v>41055.96197916667</v>
      </c>
      <c r="D820" s="4">
        <v>40000</v>
      </c>
      <c r="E820">
        <v>40000</v>
      </c>
      <c r="F820" t="s">
        <v>6</v>
      </c>
      <c r="G820">
        <f>tblSalaries[[#This Row],[clean Salary (in local currency)]]*VLOOKUP(tblSalaries[[#This Row],[Currency]],tblXrate[],2,FALSE)</f>
        <v>40000</v>
      </c>
      <c r="H820" t="s">
        <v>956</v>
      </c>
      <c r="I820" t="s">
        <v>52</v>
      </c>
      <c r="J820" t="s">
        <v>15</v>
      </c>
      <c r="K820" t="str">
        <f>VLOOKUP(tblSalaries[[#This Row],[Where do you work]],tblCountries[[Actual]:[Mapping]],2,FALSE)</f>
        <v>USA</v>
      </c>
      <c r="L820" t="s">
        <v>18</v>
      </c>
      <c r="M820">
        <v>20</v>
      </c>
    </row>
    <row r="821" spans="2:13" ht="15" hidden="1" customHeight="1" x14ac:dyDescent="0.25">
      <c r="B821" t="s">
        <v>2824</v>
      </c>
      <c r="C821" s="1">
        <v>41055.968726851854</v>
      </c>
      <c r="D821" s="4" t="s">
        <v>957</v>
      </c>
      <c r="E821">
        <v>550000</v>
      </c>
      <c r="F821" t="s">
        <v>40</v>
      </c>
      <c r="G821">
        <f>tblSalaries[[#This Row],[clean Salary (in local currency)]]*VLOOKUP(tblSalaries[[#This Row],[Currency]],tblXrate[],2,FALSE)</f>
        <v>9794.354178093412</v>
      </c>
      <c r="H821" t="s">
        <v>537</v>
      </c>
      <c r="I821" t="s">
        <v>20</v>
      </c>
      <c r="J821" t="s">
        <v>8</v>
      </c>
      <c r="K821" t="str">
        <f>VLOOKUP(tblSalaries[[#This Row],[Where do you work]],tblCountries[[Actual]:[Mapping]],2,FALSE)</f>
        <v>India</v>
      </c>
      <c r="L821" t="s">
        <v>9</v>
      </c>
      <c r="M821">
        <v>1</v>
      </c>
    </row>
    <row r="822" spans="2:13" ht="15" hidden="1" customHeight="1" x14ac:dyDescent="0.25">
      <c r="B822" t="s">
        <v>2825</v>
      </c>
      <c r="C822" s="1">
        <v>41055.968958333331</v>
      </c>
      <c r="D822" s="4" t="s">
        <v>958</v>
      </c>
      <c r="E822">
        <v>65000</v>
      </c>
      <c r="F822" t="s">
        <v>959</v>
      </c>
      <c r="G822">
        <f>tblSalaries[[#This Row],[clean Salary (in local currency)]]*VLOOKUP(tblSalaries[[#This Row],[Currency]],tblXrate[],2,FALSE)</f>
        <v>18499.860539512854</v>
      </c>
      <c r="H822" t="s">
        <v>960</v>
      </c>
      <c r="I822" t="s">
        <v>67</v>
      </c>
      <c r="J822" t="s">
        <v>73</v>
      </c>
      <c r="K822" t="str">
        <f>VLOOKUP(tblSalaries[[#This Row],[Where do you work]],tblCountries[[Actual]:[Mapping]],2,FALSE)</f>
        <v>Romania</v>
      </c>
      <c r="L822" t="s">
        <v>9</v>
      </c>
      <c r="M822">
        <v>6</v>
      </c>
    </row>
    <row r="823" spans="2:13" ht="15" hidden="1" customHeight="1" x14ac:dyDescent="0.25">
      <c r="B823" t="s">
        <v>2826</v>
      </c>
      <c r="C823" s="1">
        <v>41055.970243055555</v>
      </c>
      <c r="D823" s="4" t="s">
        <v>961</v>
      </c>
      <c r="E823">
        <v>15600</v>
      </c>
      <c r="F823" t="s">
        <v>22</v>
      </c>
      <c r="G823">
        <f>tblSalaries[[#This Row],[clean Salary (in local currency)]]*VLOOKUP(tblSalaries[[#This Row],[Currency]],tblXrate[],2,FALSE)</f>
        <v>19818.231248269083</v>
      </c>
      <c r="H823" t="s">
        <v>962</v>
      </c>
      <c r="I823" t="s">
        <v>488</v>
      </c>
      <c r="J823" t="s">
        <v>30</v>
      </c>
      <c r="K823" t="str">
        <f>VLOOKUP(tblSalaries[[#This Row],[Where do you work]],tblCountries[[Actual]:[Mapping]],2,FALSE)</f>
        <v>Portugal</v>
      </c>
      <c r="L823" t="s">
        <v>9</v>
      </c>
      <c r="M823">
        <v>5</v>
      </c>
    </row>
    <row r="824" spans="2:13" ht="15" hidden="1" customHeight="1" x14ac:dyDescent="0.25">
      <c r="B824" t="s">
        <v>2827</v>
      </c>
      <c r="C824" s="1">
        <v>41055.973576388889</v>
      </c>
      <c r="D824" s="4" t="s">
        <v>963</v>
      </c>
      <c r="E824">
        <v>600000</v>
      </c>
      <c r="F824" t="s">
        <v>40</v>
      </c>
      <c r="G824">
        <f>tblSalaries[[#This Row],[clean Salary (in local currency)]]*VLOOKUP(tblSalaries[[#This Row],[Currency]],tblXrate[],2,FALSE)</f>
        <v>10684.750012465542</v>
      </c>
      <c r="H824" t="s">
        <v>964</v>
      </c>
      <c r="I824" t="s">
        <v>52</v>
      </c>
      <c r="J824" t="s">
        <v>8</v>
      </c>
      <c r="K824" t="str">
        <f>VLOOKUP(tblSalaries[[#This Row],[Where do you work]],tblCountries[[Actual]:[Mapping]],2,FALSE)</f>
        <v>India</v>
      </c>
      <c r="L824" t="s">
        <v>13</v>
      </c>
      <c r="M824">
        <v>20</v>
      </c>
    </row>
    <row r="825" spans="2:13" ht="15" hidden="1" customHeight="1" x14ac:dyDescent="0.25">
      <c r="B825" t="s">
        <v>2828</v>
      </c>
      <c r="C825" s="1">
        <v>41055.983495370368</v>
      </c>
      <c r="D825" s="4" t="s">
        <v>965</v>
      </c>
      <c r="E825">
        <v>600000</v>
      </c>
      <c r="F825" t="s">
        <v>40</v>
      </c>
      <c r="G825">
        <f>tblSalaries[[#This Row],[clean Salary (in local currency)]]*VLOOKUP(tblSalaries[[#This Row],[Currency]],tblXrate[],2,FALSE)</f>
        <v>10684.750012465542</v>
      </c>
      <c r="H825" t="s">
        <v>201</v>
      </c>
      <c r="I825" t="s">
        <v>52</v>
      </c>
      <c r="J825" t="s">
        <v>8</v>
      </c>
      <c r="K825" t="str">
        <f>VLOOKUP(tblSalaries[[#This Row],[Where do you work]],tblCountries[[Actual]:[Mapping]],2,FALSE)</f>
        <v>India</v>
      </c>
      <c r="L825" t="s">
        <v>18</v>
      </c>
      <c r="M825">
        <v>18</v>
      </c>
    </row>
    <row r="826" spans="2:13" ht="15" hidden="1" customHeight="1" x14ac:dyDescent="0.25">
      <c r="B826" t="s">
        <v>2829</v>
      </c>
      <c r="C826" s="1">
        <v>41055.985000000001</v>
      </c>
      <c r="D826" s="4">
        <v>1000000</v>
      </c>
      <c r="E826">
        <v>1000000</v>
      </c>
      <c r="F826" t="s">
        <v>40</v>
      </c>
      <c r="G826">
        <f>tblSalaries[[#This Row],[clean Salary (in local currency)]]*VLOOKUP(tblSalaries[[#This Row],[Currency]],tblXrate[],2,FALSE)</f>
        <v>17807.916687442568</v>
      </c>
      <c r="H826" t="s">
        <v>966</v>
      </c>
      <c r="I826" t="s">
        <v>20</v>
      </c>
      <c r="J826" t="s">
        <v>8</v>
      </c>
      <c r="K826" t="str">
        <f>VLOOKUP(tblSalaries[[#This Row],[Where do you work]],tblCountries[[Actual]:[Mapping]],2,FALSE)</f>
        <v>India</v>
      </c>
      <c r="L826" t="s">
        <v>9</v>
      </c>
      <c r="M826">
        <v>10</v>
      </c>
    </row>
    <row r="827" spans="2:13" ht="15" hidden="1" customHeight="1" x14ac:dyDescent="0.25">
      <c r="B827" t="s">
        <v>2830</v>
      </c>
      <c r="C827" s="1">
        <v>41055.991365740738</v>
      </c>
      <c r="D827" s="4" t="s">
        <v>967</v>
      </c>
      <c r="E827">
        <v>13000</v>
      </c>
      <c r="F827" t="s">
        <v>6</v>
      </c>
      <c r="G827">
        <f>tblSalaries[[#This Row],[clean Salary (in local currency)]]*VLOOKUP(tblSalaries[[#This Row],[Currency]],tblXrate[],2,FALSE)</f>
        <v>13000</v>
      </c>
      <c r="H827" t="s">
        <v>207</v>
      </c>
      <c r="I827" t="s">
        <v>20</v>
      </c>
      <c r="J827" t="s">
        <v>8</v>
      </c>
      <c r="K827" t="str">
        <f>VLOOKUP(tblSalaries[[#This Row],[Where do you work]],tblCountries[[Actual]:[Mapping]],2,FALSE)</f>
        <v>India</v>
      </c>
      <c r="L827" t="s">
        <v>13</v>
      </c>
      <c r="M827">
        <v>6</v>
      </c>
    </row>
    <row r="828" spans="2:13" ht="15" hidden="1" customHeight="1" x14ac:dyDescent="0.25">
      <c r="B828" t="s">
        <v>2831</v>
      </c>
      <c r="C828" s="1">
        <v>41055.999224537038</v>
      </c>
      <c r="D828" s="4" t="s">
        <v>968</v>
      </c>
      <c r="E828">
        <v>900000</v>
      </c>
      <c r="F828" t="s">
        <v>40</v>
      </c>
      <c r="G828">
        <f>tblSalaries[[#This Row],[clean Salary (in local currency)]]*VLOOKUP(tblSalaries[[#This Row],[Currency]],tblXrate[],2,FALSE)</f>
        <v>16027.125018698311</v>
      </c>
      <c r="H828" t="s">
        <v>938</v>
      </c>
      <c r="I828" t="s">
        <v>52</v>
      </c>
      <c r="J828" t="s">
        <v>8</v>
      </c>
      <c r="K828" t="str">
        <f>VLOOKUP(tblSalaries[[#This Row],[Where do you work]],tblCountries[[Actual]:[Mapping]],2,FALSE)</f>
        <v>India</v>
      </c>
      <c r="L828" t="s">
        <v>25</v>
      </c>
      <c r="M828">
        <v>9</v>
      </c>
    </row>
    <row r="829" spans="2:13" ht="15" hidden="1" customHeight="1" x14ac:dyDescent="0.25">
      <c r="B829" t="s">
        <v>2832</v>
      </c>
      <c r="C829" s="1">
        <v>41056.001909722225</v>
      </c>
      <c r="D829" s="4">
        <v>85000</v>
      </c>
      <c r="E829">
        <v>85000</v>
      </c>
      <c r="F829" t="s">
        <v>6</v>
      </c>
      <c r="G829">
        <f>tblSalaries[[#This Row],[clean Salary (in local currency)]]*VLOOKUP(tblSalaries[[#This Row],[Currency]],tblXrate[],2,FALSE)</f>
        <v>85000</v>
      </c>
      <c r="H829" t="s">
        <v>969</v>
      </c>
      <c r="I829" t="s">
        <v>310</v>
      </c>
      <c r="J829" t="s">
        <v>15</v>
      </c>
      <c r="K829" t="str">
        <f>VLOOKUP(tblSalaries[[#This Row],[Where do you work]],tblCountries[[Actual]:[Mapping]],2,FALSE)</f>
        <v>USA</v>
      </c>
      <c r="L829" t="s">
        <v>13</v>
      </c>
      <c r="M829">
        <v>1</v>
      </c>
    </row>
    <row r="830" spans="2:13" ht="15" hidden="1" customHeight="1" x14ac:dyDescent="0.25">
      <c r="B830" t="s">
        <v>2833</v>
      </c>
      <c r="C830" s="1">
        <v>41056.005462962959</v>
      </c>
      <c r="D830" s="4">
        <v>6000</v>
      </c>
      <c r="E830">
        <v>6000</v>
      </c>
      <c r="F830" t="s">
        <v>6</v>
      </c>
      <c r="G830">
        <f>tblSalaries[[#This Row],[clean Salary (in local currency)]]*VLOOKUP(tblSalaries[[#This Row],[Currency]],tblXrate[],2,FALSE)</f>
        <v>6000</v>
      </c>
      <c r="H830" t="s">
        <v>970</v>
      </c>
      <c r="I830" t="s">
        <v>20</v>
      </c>
      <c r="J830" t="s">
        <v>971</v>
      </c>
      <c r="K830" t="str">
        <f>VLOOKUP(tblSalaries[[#This Row],[Where do you work]],tblCountries[[Actual]:[Mapping]],2,FALSE)</f>
        <v>Colombia</v>
      </c>
      <c r="L830" t="s">
        <v>25</v>
      </c>
      <c r="M830">
        <v>10</v>
      </c>
    </row>
    <row r="831" spans="2:13" ht="15" hidden="1" customHeight="1" x14ac:dyDescent="0.25">
      <c r="B831" t="s">
        <v>2834</v>
      </c>
      <c r="C831" s="1">
        <v>41056.008946759262</v>
      </c>
      <c r="D831" s="4">
        <v>30000</v>
      </c>
      <c r="E831">
        <v>30000</v>
      </c>
      <c r="F831" t="s">
        <v>6</v>
      </c>
      <c r="G831">
        <f>tblSalaries[[#This Row],[clean Salary (in local currency)]]*VLOOKUP(tblSalaries[[#This Row],[Currency]],tblXrate[],2,FALSE)</f>
        <v>30000</v>
      </c>
      <c r="H831" t="s">
        <v>721</v>
      </c>
      <c r="I831" t="s">
        <v>3999</v>
      </c>
      <c r="J831" t="s">
        <v>8</v>
      </c>
      <c r="K831" t="str">
        <f>VLOOKUP(tblSalaries[[#This Row],[Where do you work]],tblCountries[[Actual]:[Mapping]],2,FALSE)</f>
        <v>India</v>
      </c>
      <c r="L831" t="s">
        <v>9</v>
      </c>
      <c r="M831">
        <v>2</v>
      </c>
    </row>
    <row r="832" spans="2:13" ht="15" hidden="1" customHeight="1" x14ac:dyDescent="0.25">
      <c r="B832" t="s">
        <v>2835</v>
      </c>
      <c r="C832" s="1">
        <v>41056.013240740744</v>
      </c>
      <c r="D832" s="4">
        <v>100000</v>
      </c>
      <c r="E832">
        <v>100000</v>
      </c>
      <c r="F832" t="s">
        <v>69</v>
      </c>
      <c r="G832">
        <f>tblSalaries[[#This Row],[clean Salary (in local currency)]]*VLOOKUP(tblSalaries[[#This Row],[Currency]],tblXrate[],2,FALSE)</f>
        <v>157617.8272067284</v>
      </c>
      <c r="H832" t="s">
        <v>181</v>
      </c>
      <c r="I832" t="s">
        <v>488</v>
      </c>
      <c r="J832" t="s">
        <v>71</v>
      </c>
      <c r="K832" t="str">
        <f>VLOOKUP(tblSalaries[[#This Row],[Where do you work]],tblCountries[[Actual]:[Mapping]],2,FALSE)</f>
        <v>UK</v>
      </c>
      <c r="L832" t="s">
        <v>18</v>
      </c>
      <c r="M832">
        <v>20</v>
      </c>
    </row>
    <row r="833" spans="2:13" ht="15" hidden="1" customHeight="1" x14ac:dyDescent="0.25">
      <c r="B833" t="s">
        <v>2836</v>
      </c>
      <c r="C833" s="1">
        <v>41056.022986111115</v>
      </c>
      <c r="D833" s="4" t="s">
        <v>972</v>
      </c>
      <c r="E833">
        <v>1200000</v>
      </c>
      <c r="F833" t="s">
        <v>40</v>
      </c>
      <c r="G833">
        <f>tblSalaries[[#This Row],[clean Salary (in local currency)]]*VLOOKUP(tblSalaries[[#This Row],[Currency]],tblXrate[],2,FALSE)</f>
        <v>21369.500024931083</v>
      </c>
      <c r="H833" t="s">
        <v>204</v>
      </c>
      <c r="I833" t="s">
        <v>52</v>
      </c>
      <c r="J833" t="s">
        <v>8</v>
      </c>
      <c r="K833" t="str">
        <f>VLOOKUP(tblSalaries[[#This Row],[Where do you work]],tblCountries[[Actual]:[Mapping]],2,FALSE)</f>
        <v>India</v>
      </c>
      <c r="L833" t="s">
        <v>25</v>
      </c>
      <c r="M833">
        <v>18</v>
      </c>
    </row>
    <row r="834" spans="2:13" ht="15" hidden="1" customHeight="1" x14ac:dyDescent="0.25">
      <c r="B834" t="s">
        <v>2837</v>
      </c>
      <c r="C834" s="1">
        <v>41056.037037037036</v>
      </c>
      <c r="D834" s="4" t="s">
        <v>973</v>
      </c>
      <c r="E834">
        <v>200000</v>
      </c>
      <c r="F834" t="s">
        <v>40</v>
      </c>
      <c r="G834">
        <f>tblSalaries[[#This Row],[clean Salary (in local currency)]]*VLOOKUP(tblSalaries[[#This Row],[Currency]],tblXrate[],2,FALSE)</f>
        <v>3561.5833374885137</v>
      </c>
      <c r="H834" t="s">
        <v>974</v>
      </c>
      <c r="I834" t="s">
        <v>3999</v>
      </c>
      <c r="J834" t="s">
        <v>8</v>
      </c>
      <c r="K834" t="str">
        <f>VLOOKUP(tblSalaries[[#This Row],[Where do you work]],tblCountries[[Actual]:[Mapping]],2,FALSE)</f>
        <v>India</v>
      </c>
      <c r="L834" t="s">
        <v>9</v>
      </c>
      <c r="M834">
        <v>1</v>
      </c>
    </row>
    <row r="835" spans="2:13" ht="15" hidden="1" customHeight="1" x14ac:dyDescent="0.25">
      <c r="B835" t="s">
        <v>2838</v>
      </c>
      <c r="C835" s="1">
        <v>41056.044976851852</v>
      </c>
      <c r="D835" s="4">
        <v>5000</v>
      </c>
      <c r="E835">
        <v>5000</v>
      </c>
      <c r="F835" t="s">
        <v>6</v>
      </c>
      <c r="G835">
        <f>tblSalaries[[#This Row],[clean Salary (in local currency)]]*VLOOKUP(tblSalaries[[#This Row],[Currency]],tblXrate[],2,FALSE)</f>
        <v>5000</v>
      </c>
      <c r="H835" t="s">
        <v>975</v>
      </c>
      <c r="I835" t="s">
        <v>52</v>
      </c>
      <c r="J835" t="s">
        <v>8</v>
      </c>
      <c r="K835" t="str">
        <f>VLOOKUP(tblSalaries[[#This Row],[Where do you work]],tblCountries[[Actual]:[Mapping]],2,FALSE)</f>
        <v>India</v>
      </c>
      <c r="L835" t="s">
        <v>9</v>
      </c>
      <c r="M835">
        <v>1</v>
      </c>
    </row>
    <row r="836" spans="2:13" ht="15" hidden="1" customHeight="1" x14ac:dyDescent="0.25">
      <c r="B836" t="s">
        <v>2839</v>
      </c>
      <c r="C836" s="1">
        <v>41056.057013888887</v>
      </c>
      <c r="D836" s="4" t="s">
        <v>976</v>
      </c>
      <c r="E836">
        <v>200000</v>
      </c>
      <c r="F836" t="s">
        <v>40</v>
      </c>
      <c r="G836">
        <f>tblSalaries[[#This Row],[clean Salary (in local currency)]]*VLOOKUP(tblSalaries[[#This Row],[Currency]],tblXrate[],2,FALSE)</f>
        <v>3561.5833374885137</v>
      </c>
      <c r="H836" t="s">
        <v>108</v>
      </c>
      <c r="I836" t="s">
        <v>20</v>
      </c>
      <c r="J836" t="s">
        <v>8</v>
      </c>
      <c r="K836" t="str">
        <f>VLOOKUP(tblSalaries[[#This Row],[Where do you work]],tblCountries[[Actual]:[Mapping]],2,FALSE)</f>
        <v>India</v>
      </c>
      <c r="L836" t="s">
        <v>9</v>
      </c>
      <c r="M836">
        <v>2</v>
      </c>
    </row>
    <row r="837" spans="2:13" ht="15" hidden="1" customHeight="1" x14ac:dyDescent="0.25">
      <c r="B837" t="s">
        <v>2840</v>
      </c>
      <c r="C837" s="1">
        <v>41056.063136574077</v>
      </c>
      <c r="D837" s="4" t="s">
        <v>977</v>
      </c>
      <c r="E837">
        <v>30000</v>
      </c>
      <c r="F837" t="s">
        <v>22</v>
      </c>
      <c r="G837">
        <f>tblSalaries[[#This Row],[clean Salary (in local currency)]]*VLOOKUP(tblSalaries[[#This Row],[Currency]],tblXrate[],2,FALSE)</f>
        <v>38111.983169748237</v>
      </c>
      <c r="H837" t="s">
        <v>978</v>
      </c>
      <c r="I837" t="s">
        <v>310</v>
      </c>
      <c r="J837" t="s">
        <v>979</v>
      </c>
      <c r="K837" t="str">
        <f>VLOOKUP(tblSalaries[[#This Row],[Where do you work]],tblCountries[[Actual]:[Mapping]],2,FALSE)</f>
        <v>Portugal</v>
      </c>
      <c r="L837" t="s">
        <v>13</v>
      </c>
      <c r="M837">
        <v>8</v>
      </c>
    </row>
    <row r="838" spans="2:13" ht="15" hidden="1" customHeight="1" x14ac:dyDescent="0.25">
      <c r="B838" t="s">
        <v>2841</v>
      </c>
      <c r="C838" s="1">
        <v>41056.0702662037</v>
      </c>
      <c r="D838" s="4" t="s">
        <v>980</v>
      </c>
      <c r="E838">
        <v>1000000</v>
      </c>
      <c r="F838" t="s">
        <v>40</v>
      </c>
      <c r="G838">
        <f>tblSalaries[[#This Row],[clean Salary (in local currency)]]*VLOOKUP(tblSalaries[[#This Row],[Currency]],tblXrate[],2,FALSE)</f>
        <v>17807.916687442568</v>
      </c>
      <c r="H838" t="s">
        <v>379</v>
      </c>
      <c r="I838" t="s">
        <v>20</v>
      </c>
      <c r="J838" t="s">
        <v>8</v>
      </c>
      <c r="K838" t="str">
        <f>VLOOKUP(tblSalaries[[#This Row],[Where do you work]],tblCountries[[Actual]:[Mapping]],2,FALSE)</f>
        <v>India</v>
      </c>
      <c r="L838" t="s">
        <v>9</v>
      </c>
      <c r="M838">
        <v>6.5</v>
      </c>
    </row>
    <row r="839" spans="2:13" ht="15" hidden="1" customHeight="1" x14ac:dyDescent="0.25">
      <c r="B839" t="s">
        <v>2842</v>
      </c>
      <c r="C839" s="1">
        <v>41056.073611111111</v>
      </c>
      <c r="D839" s="4">
        <v>650000</v>
      </c>
      <c r="E839">
        <v>650000</v>
      </c>
      <c r="F839" t="s">
        <v>40</v>
      </c>
      <c r="G839">
        <f>tblSalaries[[#This Row],[clean Salary (in local currency)]]*VLOOKUP(tblSalaries[[#This Row],[Currency]],tblXrate[],2,FALSE)</f>
        <v>11575.14584683767</v>
      </c>
      <c r="H839" t="s">
        <v>981</v>
      </c>
      <c r="I839" t="s">
        <v>20</v>
      </c>
      <c r="J839" t="s">
        <v>8</v>
      </c>
      <c r="K839" t="str">
        <f>VLOOKUP(tblSalaries[[#This Row],[Where do you work]],tblCountries[[Actual]:[Mapping]],2,FALSE)</f>
        <v>India</v>
      </c>
      <c r="L839" t="s">
        <v>13</v>
      </c>
      <c r="M839">
        <v>3.5</v>
      </c>
    </row>
    <row r="840" spans="2:13" ht="15" hidden="1" customHeight="1" x14ac:dyDescent="0.25">
      <c r="B840" t="s">
        <v>2843</v>
      </c>
      <c r="C840" s="1">
        <v>41056.106504629628</v>
      </c>
      <c r="D840" s="4">
        <v>100000</v>
      </c>
      <c r="E840">
        <v>100000</v>
      </c>
      <c r="F840" t="s">
        <v>86</v>
      </c>
      <c r="G840">
        <f>tblSalaries[[#This Row],[clean Salary (in local currency)]]*VLOOKUP(tblSalaries[[#This Row],[Currency]],tblXrate[],2,FALSE)</f>
        <v>98336.152303032693</v>
      </c>
      <c r="H840" t="s">
        <v>982</v>
      </c>
      <c r="I840" t="s">
        <v>52</v>
      </c>
      <c r="J840" t="s">
        <v>88</v>
      </c>
      <c r="K840" t="str">
        <f>VLOOKUP(tblSalaries[[#This Row],[Where do you work]],tblCountries[[Actual]:[Mapping]],2,FALSE)</f>
        <v>Canada</v>
      </c>
      <c r="L840" t="s">
        <v>18</v>
      </c>
      <c r="M840">
        <v>10</v>
      </c>
    </row>
    <row r="841" spans="2:13" ht="15" hidden="1" customHeight="1" x14ac:dyDescent="0.25">
      <c r="B841" t="s">
        <v>2844</v>
      </c>
      <c r="C841" s="1">
        <v>41056.129189814812</v>
      </c>
      <c r="D841" s="4">
        <v>92500</v>
      </c>
      <c r="E841">
        <v>92500</v>
      </c>
      <c r="F841" t="s">
        <v>6</v>
      </c>
      <c r="G841">
        <f>tblSalaries[[#This Row],[clean Salary (in local currency)]]*VLOOKUP(tblSalaries[[#This Row],[Currency]],tblXrate[],2,FALSE)</f>
        <v>92500</v>
      </c>
      <c r="H841" t="s">
        <v>984</v>
      </c>
      <c r="I841" t="s">
        <v>20</v>
      </c>
      <c r="J841" t="s">
        <v>15</v>
      </c>
      <c r="K841" t="str">
        <f>VLOOKUP(tblSalaries[[#This Row],[Where do you work]],tblCountries[[Actual]:[Mapping]],2,FALSE)</f>
        <v>USA</v>
      </c>
      <c r="L841" t="s">
        <v>18</v>
      </c>
      <c r="M841">
        <v>15</v>
      </c>
    </row>
    <row r="842" spans="2:13" ht="15" hidden="1" customHeight="1" x14ac:dyDescent="0.25">
      <c r="B842" t="s">
        <v>2845</v>
      </c>
      <c r="C842" s="1">
        <v>41056.13616898148</v>
      </c>
      <c r="D842" s="4" t="s">
        <v>985</v>
      </c>
      <c r="E842">
        <v>550000</v>
      </c>
      <c r="F842" t="s">
        <v>40</v>
      </c>
      <c r="G842">
        <f>tblSalaries[[#This Row],[clean Salary (in local currency)]]*VLOOKUP(tblSalaries[[#This Row],[Currency]],tblXrate[],2,FALSE)</f>
        <v>9794.354178093412</v>
      </c>
      <c r="H842" t="s">
        <v>20</v>
      </c>
      <c r="I842" t="s">
        <v>20</v>
      </c>
      <c r="J842" t="s">
        <v>8</v>
      </c>
      <c r="K842" t="str">
        <f>VLOOKUP(tblSalaries[[#This Row],[Where do you work]],tblCountries[[Actual]:[Mapping]],2,FALSE)</f>
        <v>India</v>
      </c>
      <c r="L842" t="s">
        <v>9</v>
      </c>
      <c r="M842">
        <v>1</v>
      </c>
    </row>
    <row r="843" spans="2:13" ht="15" hidden="1" customHeight="1" x14ac:dyDescent="0.25">
      <c r="B843" t="s">
        <v>2846</v>
      </c>
      <c r="C843" s="1">
        <v>41056.13853009259</v>
      </c>
      <c r="D843" s="4">
        <v>32000</v>
      </c>
      <c r="E843">
        <v>32000</v>
      </c>
      <c r="F843" t="s">
        <v>6</v>
      </c>
      <c r="G843">
        <f>tblSalaries[[#This Row],[clean Salary (in local currency)]]*VLOOKUP(tblSalaries[[#This Row],[Currency]],tblXrate[],2,FALSE)</f>
        <v>32000</v>
      </c>
      <c r="H843" t="s">
        <v>986</v>
      </c>
      <c r="I843" t="s">
        <v>52</v>
      </c>
      <c r="J843" t="s">
        <v>15</v>
      </c>
      <c r="K843" t="str">
        <f>VLOOKUP(tblSalaries[[#This Row],[Where do you work]],tblCountries[[Actual]:[Mapping]],2,FALSE)</f>
        <v>USA</v>
      </c>
      <c r="L843" t="s">
        <v>9</v>
      </c>
      <c r="M843">
        <v>1</v>
      </c>
    </row>
    <row r="844" spans="2:13" ht="15" hidden="1" customHeight="1" x14ac:dyDescent="0.25">
      <c r="B844" t="s">
        <v>2847</v>
      </c>
      <c r="C844" s="1">
        <v>41056.142418981479</v>
      </c>
      <c r="D844" s="4">
        <v>55000</v>
      </c>
      <c r="E844">
        <v>55000</v>
      </c>
      <c r="F844" t="s">
        <v>6</v>
      </c>
      <c r="G844">
        <f>tblSalaries[[#This Row],[clean Salary (in local currency)]]*VLOOKUP(tblSalaries[[#This Row],[Currency]],tblXrate[],2,FALSE)</f>
        <v>55000</v>
      </c>
      <c r="H844" t="s">
        <v>20</v>
      </c>
      <c r="I844" t="s">
        <v>20</v>
      </c>
      <c r="J844" t="s">
        <v>15</v>
      </c>
      <c r="K844" t="str">
        <f>VLOOKUP(tblSalaries[[#This Row],[Where do you work]],tblCountries[[Actual]:[Mapping]],2,FALSE)</f>
        <v>USA</v>
      </c>
      <c r="L844" t="s">
        <v>9</v>
      </c>
      <c r="M844">
        <v>10</v>
      </c>
    </row>
    <row r="845" spans="2:13" ht="15" hidden="1" customHeight="1" x14ac:dyDescent="0.25">
      <c r="B845" t="s">
        <v>2848</v>
      </c>
      <c r="C845" s="1">
        <v>41056.142974537041</v>
      </c>
      <c r="D845" s="4">
        <v>40000</v>
      </c>
      <c r="E845">
        <v>40000</v>
      </c>
      <c r="F845" t="s">
        <v>6</v>
      </c>
      <c r="G845">
        <f>tblSalaries[[#This Row],[clean Salary (in local currency)]]*VLOOKUP(tblSalaries[[#This Row],[Currency]],tblXrate[],2,FALSE)</f>
        <v>40000</v>
      </c>
      <c r="H845" t="s">
        <v>987</v>
      </c>
      <c r="I845" t="s">
        <v>20</v>
      </c>
      <c r="J845" t="s">
        <v>15</v>
      </c>
      <c r="K845" t="str">
        <f>VLOOKUP(tblSalaries[[#This Row],[Where do you work]],tblCountries[[Actual]:[Mapping]],2,FALSE)</f>
        <v>USA</v>
      </c>
      <c r="L845" t="s">
        <v>13</v>
      </c>
      <c r="M845">
        <v>4</v>
      </c>
    </row>
    <row r="846" spans="2:13" ht="15" hidden="1" customHeight="1" x14ac:dyDescent="0.25">
      <c r="B846" t="s">
        <v>2849</v>
      </c>
      <c r="C846" s="1">
        <v>41056.151064814818</v>
      </c>
      <c r="D846" s="4" t="s">
        <v>797</v>
      </c>
      <c r="E846">
        <v>3000</v>
      </c>
      <c r="F846" t="s">
        <v>6</v>
      </c>
      <c r="G846">
        <f>tblSalaries[[#This Row],[clean Salary (in local currency)]]*VLOOKUP(tblSalaries[[#This Row],[Currency]],tblXrate[],2,FALSE)</f>
        <v>3000</v>
      </c>
      <c r="H846" t="s">
        <v>130</v>
      </c>
      <c r="I846" t="s">
        <v>20</v>
      </c>
      <c r="J846" t="s">
        <v>17</v>
      </c>
      <c r="K846" t="str">
        <f>VLOOKUP(tblSalaries[[#This Row],[Where do you work]],tblCountries[[Actual]:[Mapping]],2,FALSE)</f>
        <v>Pakistan</v>
      </c>
      <c r="L846" t="s">
        <v>18</v>
      </c>
      <c r="M846">
        <v>2</v>
      </c>
    </row>
    <row r="847" spans="2:13" ht="15" hidden="1" customHeight="1" x14ac:dyDescent="0.25">
      <c r="B847" t="s">
        <v>2850</v>
      </c>
      <c r="C847" s="1">
        <v>41056.15111111111</v>
      </c>
      <c r="D847" s="4">
        <v>43600</v>
      </c>
      <c r="E847">
        <v>43600</v>
      </c>
      <c r="F847" t="s">
        <v>6</v>
      </c>
      <c r="G847">
        <f>tblSalaries[[#This Row],[clean Salary (in local currency)]]*VLOOKUP(tblSalaries[[#This Row],[Currency]],tblXrate[],2,FALSE)</f>
        <v>43600</v>
      </c>
      <c r="H847" t="s">
        <v>153</v>
      </c>
      <c r="I847" t="s">
        <v>20</v>
      </c>
      <c r="J847" t="s">
        <v>15</v>
      </c>
      <c r="K847" t="str">
        <f>VLOOKUP(tblSalaries[[#This Row],[Where do you work]],tblCountries[[Actual]:[Mapping]],2,FALSE)</f>
        <v>USA</v>
      </c>
      <c r="L847" t="s">
        <v>9</v>
      </c>
      <c r="M847">
        <v>5</v>
      </c>
    </row>
    <row r="848" spans="2:13" ht="15" hidden="1" customHeight="1" x14ac:dyDescent="0.25">
      <c r="B848" t="s">
        <v>2851</v>
      </c>
      <c r="C848" s="1">
        <v>41056.166828703703</v>
      </c>
      <c r="D848" s="4" t="s">
        <v>988</v>
      </c>
      <c r="E848">
        <v>540000</v>
      </c>
      <c r="F848" t="s">
        <v>40</v>
      </c>
      <c r="G848">
        <f>tblSalaries[[#This Row],[clean Salary (in local currency)]]*VLOOKUP(tblSalaries[[#This Row],[Currency]],tblXrate[],2,FALSE)</f>
        <v>9616.275011218986</v>
      </c>
      <c r="H848" t="s">
        <v>251</v>
      </c>
      <c r="I848" t="s">
        <v>20</v>
      </c>
      <c r="J848" t="s">
        <v>8</v>
      </c>
      <c r="K848" t="str">
        <f>VLOOKUP(tblSalaries[[#This Row],[Where do you work]],tblCountries[[Actual]:[Mapping]],2,FALSE)</f>
        <v>India</v>
      </c>
      <c r="L848" t="s">
        <v>13</v>
      </c>
      <c r="M848">
        <v>8</v>
      </c>
    </row>
    <row r="849" spans="2:13" ht="15" hidden="1" customHeight="1" x14ac:dyDescent="0.25">
      <c r="B849" t="s">
        <v>2852</v>
      </c>
      <c r="C849" s="1">
        <v>41056.17046296296</v>
      </c>
      <c r="D849" s="4">
        <v>35000</v>
      </c>
      <c r="E849">
        <v>35000</v>
      </c>
      <c r="F849" t="s">
        <v>6</v>
      </c>
      <c r="G849">
        <f>tblSalaries[[#This Row],[clean Salary (in local currency)]]*VLOOKUP(tblSalaries[[#This Row],[Currency]],tblXrate[],2,FALSE)</f>
        <v>35000</v>
      </c>
      <c r="H849" t="s">
        <v>707</v>
      </c>
      <c r="I849" t="s">
        <v>52</v>
      </c>
      <c r="J849" t="s">
        <v>989</v>
      </c>
      <c r="K849" t="str">
        <f>VLOOKUP(tblSalaries[[#This Row],[Where do you work]],tblCountries[[Actual]:[Mapping]],2,FALSE)</f>
        <v>Uruguay</v>
      </c>
      <c r="L849" t="s">
        <v>13</v>
      </c>
      <c r="M849">
        <v>10</v>
      </c>
    </row>
    <row r="850" spans="2:13" ht="15" hidden="1" customHeight="1" x14ac:dyDescent="0.25">
      <c r="B850" t="s">
        <v>2853</v>
      </c>
      <c r="C850" s="1">
        <v>41056.1716087963</v>
      </c>
      <c r="D850" s="4">
        <v>12000</v>
      </c>
      <c r="E850">
        <v>12000</v>
      </c>
      <c r="F850" t="s">
        <v>6</v>
      </c>
      <c r="G850">
        <f>tblSalaries[[#This Row],[clean Salary (in local currency)]]*VLOOKUP(tblSalaries[[#This Row],[Currency]],tblXrate[],2,FALSE)</f>
        <v>12000</v>
      </c>
      <c r="H850" t="s">
        <v>990</v>
      </c>
      <c r="I850" t="s">
        <v>356</v>
      </c>
      <c r="J850" t="s">
        <v>608</v>
      </c>
      <c r="K850" t="str">
        <f>VLOOKUP(tblSalaries[[#This Row],[Where do you work]],tblCountries[[Actual]:[Mapping]],2,FALSE)</f>
        <v>Spain</v>
      </c>
      <c r="L850" t="s">
        <v>18</v>
      </c>
      <c r="M850">
        <v>15</v>
      </c>
    </row>
    <row r="851" spans="2:13" ht="15" hidden="1" customHeight="1" x14ac:dyDescent="0.25">
      <c r="B851" t="s">
        <v>2854</v>
      </c>
      <c r="C851" s="1">
        <v>41056.175046296295</v>
      </c>
      <c r="D851" s="4">
        <v>5000</v>
      </c>
      <c r="E851">
        <v>5000</v>
      </c>
      <c r="F851" t="s">
        <v>6</v>
      </c>
      <c r="G851">
        <f>tblSalaries[[#This Row],[clean Salary (in local currency)]]*VLOOKUP(tblSalaries[[#This Row],[Currency]],tblXrate[],2,FALSE)</f>
        <v>5000</v>
      </c>
      <c r="H851" t="s">
        <v>991</v>
      </c>
      <c r="I851" t="s">
        <v>356</v>
      </c>
      <c r="J851" t="s">
        <v>992</v>
      </c>
      <c r="K851" t="str">
        <f>VLOOKUP(tblSalaries[[#This Row],[Where do you work]],tblCountries[[Actual]:[Mapping]],2,FALSE)</f>
        <v>Aruba</v>
      </c>
      <c r="L851" t="s">
        <v>25</v>
      </c>
      <c r="M851">
        <v>13</v>
      </c>
    </row>
    <row r="852" spans="2:13" ht="15" hidden="1" customHeight="1" x14ac:dyDescent="0.25">
      <c r="B852" t="s">
        <v>2855</v>
      </c>
      <c r="C852" s="1">
        <v>41056.188287037039</v>
      </c>
      <c r="D852" s="4" t="s">
        <v>993</v>
      </c>
      <c r="E852">
        <v>134000</v>
      </c>
      <c r="F852" t="s">
        <v>585</v>
      </c>
      <c r="G852">
        <f>tblSalaries[[#This Row],[clean Salary (in local currency)]]*VLOOKUP(tblSalaries[[#This Row],[Currency]],tblXrate[],2,FALSE)</f>
        <v>16337.518501630093</v>
      </c>
      <c r="H852" t="s">
        <v>153</v>
      </c>
      <c r="I852" t="s">
        <v>20</v>
      </c>
      <c r="J852" t="s">
        <v>48</v>
      </c>
      <c r="K852" t="str">
        <f>VLOOKUP(tblSalaries[[#This Row],[Where do you work]],tblCountries[[Actual]:[Mapping]],2,FALSE)</f>
        <v>South Africa</v>
      </c>
      <c r="L852" t="s">
        <v>9</v>
      </c>
      <c r="M852">
        <v>2</v>
      </c>
    </row>
    <row r="853" spans="2:13" ht="15" hidden="1" customHeight="1" x14ac:dyDescent="0.25">
      <c r="B853" t="s">
        <v>2856</v>
      </c>
      <c r="C853" s="1">
        <v>41056.194826388892</v>
      </c>
      <c r="D853" s="4">
        <v>65000</v>
      </c>
      <c r="E853">
        <v>65000</v>
      </c>
      <c r="F853" t="s">
        <v>6</v>
      </c>
      <c r="G853">
        <f>tblSalaries[[#This Row],[clean Salary (in local currency)]]*VLOOKUP(tblSalaries[[#This Row],[Currency]],tblXrate[],2,FALSE)</f>
        <v>65000</v>
      </c>
      <c r="H853" t="s">
        <v>994</v>
      </c>
      <c r="I853" t="s">
        <v>20</v>
      </c>
      <c r="J853" t="s">
        <v>15</v>
      </c>
      <c r="K853" t="str">
        <f>VLOOKUP(tblSalaries[[#This Row],[Where do you work]],tblCountries[[Actual]:[Mapping]],2,FALSE)</f>
        <v>USA</v>
      </c>
      <c r="L853" t="s">
        <v>25</v>
      </c>
      <c r="M853">
        <v>8</v>
      </c>
    </row>
    <row r="854" spans="2:13" ht="15" hidden="1" customHeight="1" x14ac:dyDescent="0.25">
      <c r="B854" t="s">
        <v>2857</v>
      </c>
      <c r="C854" s="1">
        <v>41056.262280092589</v>
      </c>
      <c r="D854" s="4">
        <v>40000</v>
      </c>
      <c r="E854">
        <v>40000</v>
      </c>
      <c r="F854" t="s">
        <v>6</v>
      </c>
      <c r="G854">
        <f>tblSalaries[[#This Row],[clean Salary (in local currency)]]*VLOOKUP(tblSalaries[[#This Row],[Currency]],tblXrate[],2,FALSE)</f>
        <v>40000</v>
      </c>
      <c r="H854" t="s">
        <v>995</v>
      </c>
      <c r="I854" t="s">
        <v>20</v>
      </c>
      <c r="J854" t="s">
        <v>15</v>
      </c>
      <c r="K854" t="str">
        <f>VLOOKUP(tblSalaries[[#This Row],[Where do you work]],tblCountries[[Actual]:[Mapping]],2,FALSE)</f>
        <v>USA</v>
      </c>
      <c r="L854" t="s">
        <v>13</v>
      </c>
      <c r="M854">
        <v>2</v>
      </c>
    </row>
    <row r="855" spans="2:13" ht="15" hidden="1" customHeight="1" x14ac:dyDescent="0.25">
      <c r="B855" t="s">
        <v>2858</v>
      </c>
      <c r="C855" s="1">
        <v>41056.27584490741</v>
      </c>
      <c r="D855" s="4">
        <v>98000</v>
      </c>
      <c r="E855">
        <v>98000</v>
      </c>
      <c r="F855" t="s">
        <v>6</v>
      </c>
      <c r="G855">
        <f>tblSalaries[[#This Row],[clean Salary (in local currency)]]*VLOOKUP(tblSalaries[[#This Row],[Currency]],tblXrate[],2,FALSE)</f>
        <v>98000</v>
      </c>
      <c r="H855" t="s">
        <v>996</v>
      </c>
      <c r="I855" t="s">
        <v>52</v>
      </c>
      <c r="J855" t="s">
        <v>997</v>
      </c>
      <c r="K855" t="str">
        <f>VLOOKUP(tblSalaries[[#This Row],[Where do you work]],tblCountries[[Actual]:[Mapping]],2,FALSE)</f>
        <v>Indonesia</v>
      </c>
      <c r="L855" t="s">
        <v>18</v>
      </c>
      <c r="M855">
        <v>14</v>
      </c>
    </row>
    <row r="856" spans="2:13" ht="15" hidden="1" customHeight="1" x14ac:dyDescent="0.25">
      <c r="B856" t="s">
        <v>2859</v>
      </c>
      <c r="C856" s="1">
        <v>41056.275868055556</v>
      </c>
      <c r="D856" s="4">
        <v>50000</v>
      </c>
      <c r="E856">
        <v>50000</v>
      </c>
      <c r="F856" t="s">
        <v>6</v>
      </c>
      <c r="G856">
        <f>tblSalaries[[#This Row],[clean Salary (in local currency)]]*VLOOKUP(tblSalaries[[#This Row],[Currency]],tblXrate[],2,FALSE)</f>
        <v>50000</v>
      </c>
      <c r="H856" t="s">
        <v>998</v>
      </c>
      <c r="I856" t="s">
        <v>4001</v>
      </c>
      <c r="J856" t="s">
        <v>15</v>
      </c>
      <c r="K856" t="str">
        <f>VLOOKUP(tblSalaries[[#This Row],[Where do you work]],tblCountries[[Actual]:[Mapping]],2,FALSE)</f>
        <v>USA</v>
      </c>
      <c r="L856" t="s">
        <v>13</v>
      </c>
      <c r="M856">
        <v>15</v>
      </c>
    </row>
    <row r="857" spans="2:13" ht="15" hidden="1" customHeight="1" x14ac:dyDescent="0.25">
      <c r="B857" t="s">
        <v>2860</v>
      </c>
      <c r="C857" s="1">
        <v>41056.305023148147</v>
      </c>
      <c r="D857" s="4">
        <v>135000</v>
      </c>
      <c r="E857">
        <v>135000</v>
      </c>
      <c r="F857" t="s">
        <v>6</v>
      </c>
      <c r="G857">
        <f>tblSalaries[[#This Row],[clean Salary (in local currency)]]*VLOOKUP(tblSalaries[[#This Row],[Currency]],tblXrate[],2,FALSE)</f>
        <v>135000</v>
      </c>
      <c r="H857" t="s">
        <v>999</v>
      </c>
      <c r="I857" t="s">
        <v>4001</v>
      </c>
      <c r="J857" t="s">
        <v>15</v>
      </c>
      <c r="K857" t="str">
        <f>VLOOKUP(tblSalaries[[#This Row],[Where do you work]],tblCountries[[Actual]:[Mapping]],2,FALSE)</f>
        <v>USA</v>
      </c>
      <c r="L857" t="s">
        <v>9</v>
      </c>
      <c r="M857">
        <v>25</v>
      </c>
    </row>
    <row r="858" spans="2:13" ht="15" hidden="1" customHeight="1" x14ac:dyDescent="0.25">
      <c r="B858" t="s">
        <v>2861</v>
      </c>
      <c r="C858" s="1">
        <v>41056.33865740741</v>
      </c>
      <c r="D858" s="4" t="s">
        <v>1000</v>
      </c>
      <c r="E858">
        <v>125000</v>
      </c>
      <c r="F858" t="s">
        <v>6</v>
      </c>
      <c r="G858">
        <f>tblSalaries[[#This Row],[clean Salary (in local currency)]]*VLOOKUP(tblSalaries[[#This Row],[Currency]],tblXrate[],2,FALSE)</f>
        <v>125000</v>
      </c>
      <c r="H858" t="s">
        <v>1001</v>
      </c>
      <c r="I858" t="s">
        <v>52</v>
      </c>
      <c r="J858" t="s">
        <v>583</v>
      </c>
      <c r="K858" t="str">
        <f>VLOOKUP(tblSalaries[[#This Row],[Where do you work]],tblCountries[[Actual]:[Mapping]],2,FALSE)</f>
        <v>Norway</v>
      </c>
      <c r="L858" t="s">
        <v>9</v>
      </c>
      <c r="M858">
        <v>6</v>
      </c>
    </row>
    <row r="859" spans="2:13" ht="15" hidden="1" customHeight="1" x14ac:dyDescent="0.25">
      <c r="B859" t="s">
        <v>2862</v>
      </c>
      <c r="C859" s="1">
        <v>41056.371157407404</v>
      </c>
      <c r="D859" s="4">
        <v>4500</v>
      </c>
      <c r="E859">
        <v>4500</v>
      </c>
      <c r="F859" t="s">
        <v>6</v>
      </c>
      <c r="G859">
        <f>tblSalaries[[#This Row],[clean Salary (in local currency)]]*VLOOKUP(tblSalaries[[#This Row],[Currency]],tblXrate[],2,FALSE)</f>
        <v>4500</v>
      </c>
      <c r="H859" t="s">
        <v>1002</v>
      </c>
      <c r="I859" t="s">
        <v>20</v>
      </c>
      <c r="J859" t="s">
        <v>997</v>
      </c>
      <c r="K859" t="str">
        <f>VLOOKUP(tblSalaries[[#This Row],[Where do you work]],tblCountries[[Actual]:[Mapping]],2,FALSE)</f>
        <v>Indonesia</v>
      </c>
      <c r="L859" t="s">
        <v>18</v>
      </c>
      <c r="M859">
        <v>4</v>
      </c>
    </row>
    <row r="860" spans="2:13" ht="15" hidden="1" customHeight="1" x14ac:dyDescent="0.25">
      <c r="B860" t="s">
        <v>2863</v>
      </c>
      <c r="C860" s="1">
        <v>41056.371944444443</v>
      </c>
      <c r="D860" s="4">
        <v>115000</v>
      </c>
      <c r="E860">
        <v>115000</v>
      </c>
      <c r="F860" t="s">
        <v>6</v>
      </c>
      <c r="G860">
        <f>tblSalaries[[#This Row],[clean Salary (in local currency)]]*VLOOKUP(tblSalaries[[#This Row],[Currency]],tblXrate[],2,FALSE)</f>
        <v>115000</v>
      </c>
      <c r="H860" t="s">
        <v>1003</v>
      </c>
      <c r="I860" t="s">
        <v>20</v>
      </c>
      <c r="J860" t="s">
        <v>15</v>
      </c>
      <c r="K860" t="str">
        <f>VLOOKUP(tblSalaries[[#This Row],[Where do you work]],tblCountries[[Actual]:[Mapping]],2,FALSE)</f>
        <v>USA</v>
      </c>
      <c r="L860" t="s">
        <v>9</v>
      </c>
      <c r="M860">
        <v>10</v>
      </c>
    </row>
    <row r="861" spans="2:13" ht="15" hidden="1" customHeight="1" x14ac:dyDescent="0.25">
      <c r="B861" t="s">
        <v>2864</v>
      </c>
      <c r="C861" s="1">
        <v>41056.387349537035</v>
      </c>
      <c r="D861" s="4">
        <v>70000</v>
      </c>
      <c r="E861">
        <v>70000</v>
      </c>
      <c r="F861" t="s">
        <v>6</v>
      </c>
      <c r="G861">
        <f>tblSalaries[[#This Row],[clean Salary (in local currency)]]*VLOOKUP(tblSalaries[[#This Row],[Currency]],tblXrate[],2,FALSE)</f>
        <v>70000</v>
      </c>
      <c r="H861" t="s">
        <v>14</v>
      </c>
      <c r="I861" t="s">
        <v>20</v>
      </c>
      <c r="J861" t="s">
        <v>15</v>
      </c>
      <c r="K861" t="str">
        <f>VLOOKUP(tblSalaries[[#This Row],[Where do you work]],tblCountries[[Actual]:[Mapping]],2,FALSE)</f>
        <v>USA</v>
      </c>
      <c r="L861" t="s">
        <v>13</v>
      </c>
      <c r="M861">
        <v>15</v>
      </c>
    </row>
    <row r="862" spans="2:13" ht="15" hidden="1" customHeight="1" x14ac:dyDescent="0.25">
      <c r="B862" t="s">
        <v>2865</v>
      </c>
      <c r="C862" s="1">
        <v>41056.409375000003</v>
      </c>
      <c r="D862" s="4">
        <v>5000</v>
      </c>
      <c r="E862">
        <v>60000</v>
      </c>
      <c r="F862" t="s">
        <v>6</v>
      </c>
      <c r="G862">
        <f>tblSalaries[[#This Row],[clean Salary (in local currency)]]*VLOOKUP(tblSalaries[[#This Row],[Currency]],tblXrate[],2,FALSE)</f>
        <v>60000</v>
      </c>
      <c r="H862" t="s">
        <v>1004</v>
      </c>
      <c r="I862" t="s">
        <v>20</v>
      </c>
      <c r="J862" t="s">
        <v>15</v>
      </c>
      <c r="K862" t="str">
        <f>VLOOKUP(tblSalaries[[#This Row],[Where do you work]],tblCountries[[Actual]:[Mapping]],2,FALSE)</f>
        <v>USA</v>
      </c>
      <c r="L862" t="s">
        <v>18</v>
      </c>
      <c r="M862">
        <v>8</v>
      </c>
    </row>
    <row r="863" spans="2:13" ht="15" hidden="1" customHeight="1" x14ac:dyDescent="0.25">
      <c r="B863" t="s">
        <v>2866</v>
      </c>
      <c r="C863" s="1">
        <v>41056.426006944443</v>
      </c>
      <c r="D863" s="4">
        <v>87456</v>
      </c>
      <c r="E863">
        <v>87456</v>
      </c>
      <c r="F863" t="s">
        <v>6</v>
      </c>
      <c r="G863">
        <f>tblSalaries[[#This Row],[clean Salary (in local currency)]]*VLOOKUP(tblSalaries[[#This Row],[Currency]],tblXrate[],2,FALSE)</f>
        <v>87456</v>
      </c>
      <c r="H863" t="s">
        <v>1005</v>
      </c>
      <c r="I863" t="s">
        <v>52</v>
      </c>
      <c r="J863" t="s">
        <v>15</v>
      </c>
      <c r="K863" t="str">
        <f>VLOOKUP(tblSalaries[[#This Row],[Where do you work]],tblCountries[[Actual]:[Mapping]],2,FALSE)</f>
        <v>USA</v>
      </c>
      <c r="L863" t="s">
        <v>18</v>
      </c>
      <c r="M863">
        <v>12</v>
      </c>
    </row>
    <row r="864" spans="2:13" ht="15" hidden="1" customHeight="1" x14ac:dyDescent="0.25">
      <c r="B864" t="s">
        <v>2867</v>
      </c>
      <c r="C864" s="1">
        <v>41056.480752314812</v>
      </c>
      <c r="D864" s="4">
        <v>26400</v>
      </c>
      <c r="E864">
        <v>26400</v>
      </c>
      <c r="F864" t="s">
        <v>6</v>
      </c>
      <c r="G864">
        <f>tblSalaries[[#This Row],[clean Salary (in local currency)]]*VLOOKUP(tblSalaries[[#This Row],[Currency]],tblXrate[],2,FALSE)</f>
        <v>26400</v>
      </c>
      <c r="H864" t="s">
        <v>1006</v>
      </c>
      <c r="I864" t="s">
        <v>20</v>
      </c>
      <c r="J864" t="s">
        <v>179</v>
      </c>
      <c r="K864" t="str">
        <f>VLOOKUP(tblSalaries[[#This Row],[Where do you work]],tblCountries[[Actual]:[Mapping]],2,FALSE)</f>
        <v>UAE</v>
      </c>
      <c r="L864" t="s">
        <v>13</v>
      </c>
      <c r="M864">
        <v>6</v>
      </c>
    </row>
    <row r="865" spans="2:13" ht="15" hidden="1" customHeight="1" x14ac:dyDescent="0.25">
      <c r="B865" t="s">
        <v>2868</v>
      </c>
      <c r="C865" s="1">
        <v>41056.49324074074</v>
      </c>
      <c r="D865" s="4">
        <v>1000</v>
      </c>
      <c r="E865">
        <v>12000</v>
      </c>
      <c r="F865" t="s">
        <v>6</v>
      </c>
      <c r="G865">
        <f>tblSalaries[[#This Row],[clean Salary (in local currency)]]*VLOOKUP(tblSalaries[[#This Row],[Currency]],tblXrate[],2,FALSE)</f>
        <v>12000</v>
      </c>
      <c r="H865" t="s">
        <v>1007</v>
      </c>
      <c r="I865" t="s">
        <v>52</v>
      </c>
      <c r="J865" t="s">
        <v>179</v>
      </c>
      <c r="K865" t="str">
        <f>VLOOKUP(tblSalaries[[#This Row],[Where do you work]],tblCountries[[Actual]:[Mapping]],2,FALSE)</f>
        <v>UAE</v>
      </c>
      <c r="L865" t="s">
        <v>13</v>
      </c>
      <c r="M865">
        <v>18</v>
      </c>
    </row>
    <row r="866" spans="2:13" ht="15" hidden="1" customHeight="1" x14ac:dyDescent="0.25">
      <c r="B866" t="s">
        <v>2869</v>
      </c>
      <c r="C866" s="1">
        <v>41056.50267361111</v>
      </c>
      <c r="D866" s="4">
        <v>144000</v>
      </c>
      <c r="E866">
        <v>144000</v>
      </c>
      <c r="F866" t="s">
        <v>40</v>
      </c>
      <c r="G866">
        <f>tblSalaries[[#This Row],[clean Salary (in local currency)]]*VLOOKUP(tblSalaries[[#This Row],[Currency]],tblXrate[],2,FALSE)</f>
        <v>2564.3400029917298</v>
      </c>
      <c r="H866" t="s">
        <v>1008</v>
      </c>
      <c r="I866" t="s">
        <v>20</v>
      </c>
      <c r="J866" t="s">
        <v>8</v>
      </c>
      <c r="K866" t="str">
        <f>VLOOKUP(tblSalaries[[#This Row],[Where do you work]],tblCountries[[Actual]:[Mapping]],2,FALSE)</f>
        <v>India</v>
      </c>
      <c r="L866" t="s">
        <v>9</v>
      </c>
      <c r="M866">
        <v>1</v>
      </c>
    </row>
    <row r="867" spans="2:13" ht="15" hidden="1" customHeight="1" x14ac:dyDescent="0.25">
      <c r="B867" t="s">
        <v>2870</v>
      </c>
      <c r="C867" s="1">
        <v>41056.522743055553</v>
      </c>
      <c r="D867" s="4" t="s">
        <v>1009</v>
      </c>
      <c r="E867">
        <v>62000</v>
      </c>
      <c r="F867" t="s">
        <v>6</v>
      </c>
      <c r="G867">
        <f>tblSalaries[[#This Row],[clean Salary (in local currency)]]*VLOOKUP(tblSalaries[[#This Row],[Currency]],tblXrate[],2,FALSE)</f>
        <v>62000</v>
      </c>
      <c r="H867" t="s">
        <v>1010</v>
      </c>
      <c r="I867" t="s">
        <v>52</v>
      </c>
      <c r="J867" t="s">
        <v>1011</v>
      </c>
      <c r="K867" t="str">
        <f>VLOOKUP(tblSalaries[[#This Row],[Where do you work]],tblCountries[[Actual]:[Mapping]],2,FALSE)</f>
        <v>Qatar</v>
      </c>
      <c r="L867" t="s">
        <v>13</v>
      </c>
      <c r="M867">
        <v>11</v>
      </c>
    </row>
    <row r="868" spans="2:13" ht="15" hidden="1" customHeight="1" x14ac:dyDescent="0.25">
      <c r="B868" t="s">
        <v>2871</v>
      </c>
      <c r="C868" s="1">
        <v>41056.52447916667</v>
      </c>
      <c r="D868" s="4" t="s">
        <v>1012</v>
      </c>
      <c r="E868">
        <v>300000</v>
      </c>
      <c r="F868" t="s">
        <v>40</v>
      </c>
      <c r="G868">
        <f>tblSalaries[[#This Row],[clean Salary (in local currency)]]*VLOOKUP(tblSalaries[[#This Row],[Currency]],tblXrate[],2,FALSE)</f>
        <v>5342.3750062327708</v>
      </c>
      <c r="H868" t="s">
        <v>1013</v>
      </c>
      <c r="I868" t="s">
        <v>20</v>
      </c>
      <c r="J868" t="s">
        <v>8</v>
      </c>
      <c r="K868" t="str">
        <f>VLOOKUP(tblSalaries[[#This Row],[Where do you work]],tblCountries[[Actual]:[Mapping]],2,FALSE)</f>
        <v>India</v>
      </c>
      <c r="L868" t="s">
        <v>25</v>
      </c>
      <c r="M868">
        <v>10</v>
      </c>
    </row>
    <row r="869" spans="2:13" ht="15" hidden="1" customHeight="1" x14ac:dyDescent="0.25">
      <c r="B869" t="s">
        <v>2872</v>
      </c>
      <c r="C869" s="1">
        <v>41056.525717592594</v>
      </c>
      <c r="D869" s="4">
        <v>40000</v>
      </c>
      <c r="E869">
        <v>40000</v>
      </c>
      <c r="F869" t="s">
        <v>22</v>
      </c>
      <c r="G869">
        <f>tblSalaries[[#This Row],[clean Salary (in local currency)]]*VLOOKUP(tblSalaries[[#This Row],[Currency]],tblXrate[],2,FALSE)</f>
        <v>50815.977559664309</v>
      </c>
      <c r="H869" t="s">
        <v>1014</v>
      </c>
      <c r="I869" t="s">
        <v>20</v>
      </c>
      <c r="J869" t="s">
        <v>628</v>
      </c>
      <c r="K869" t="str">
        <f>VLOOKUP(tblSalaries[[#This Row],[Where do you work]],tblCountries[[Actual]:[Mapping]],2,FALSE)</f>
        <v>Netherlands</v>
      </c>
      <c r="L869" t="s">
        <v>9</v>
      </c>
      <c r="M869">
        <v>4</v>
      </c>
    </row>
    <row r="870" spans="2:13" ht="15" hidden="1" customHeight="1" x14ac:dyDescent="0.25">
      <c r="B870" t="s">
        <v>2873</v>
      </c>
      <c r="C870" s="1">
        <v>41056.528807870367</v>
      </c>
      <c r="D870" s="4" t="s">
        <v>1015</v>
      </c>
      <c r="E870">
        <v>25560</v>
      </c>
      <c r="F870" t="s">
        <v>6</v>
      </c>
      <c r="G870">
        <f>tblSalaries[[#This Row],[clean Salary (in local currency)]]*VLOOKUP(tblSalaries[[#This Row],[Currency]],tblXrate[],2,FALSE)</f>
        <v>25560</v>
      </c>
      <c r="H870" t="s">
        <v>1016</v>
      </c>
      <c r="I870" t="s">
        <v>52</v>
      </c>
      <c r="J870" t="s">
        <v>1017</v>
      </c>
      <c r="K870" t="str">
        <f>VLOOKUP(tblSalaries[[#This Row],[Where do you work]],tblCountries[[Actual]:[Mapping]],2,FALSE)</f>
        <v>Saudi Arabia</v>
      </c>
      <c r="L870" t="s">
        <v>9</v>
      </c>
      <c r="M870">
        <v>3</v>
      </c>
    </row>
    <row r="871" spans="2:13" ht="15" hidden="1" customHeight="1" x14ac:dyDescent="0.25">
      <c r="B871" t="s">
        <v>2874</v>
      </c>
      <c r="C871" s="1">
        <v>41056.540173611109</v>
      </c>
      <c r="D871" s="4" t="s">
        <v>1018</v>
      </c>
      <c r="E871">
        <v>720000</v>
      </c>
      <c r="F871" t="s">
        <v>40</v>
      </c>
      <c r="G871">
        <f>tblSalaries[[#This Row],[clean Salary (in local currency)]]*VLOOKUP(tblSalaries[[#This Row],[Currency]],tblXrate[],2,FALSE)</f>
        <v>12821.700014958649</v>
      </c>
      <c r="H871" t="s">
        <v>1019</v>
      </c>
      <c r="I871" t="s">
        <v>310</v>
      </c>
      <c r="J871" t="s">
        <v>8</v>
      </c>
      <c r="K871" t="str">
        <f>VLOOKUP(tblSalaries[[#This Row],[Where do you work]],tblCountries[[Actual]:[Mapping]],2,FALSE)</f>
        <v>India</v>
      </c>
      <c r="L871" t="s">
        <v>9</v>
      </c>
      <c r="M871">
        <v>3</v>
      </c>
    </row>
    <row r="872" spans="2:13" ht="15" hidden="1" customHeight="1" x14ac:dyDescent="0.25">
      <c r="B872" t="s">
        <v>2875</v>
      </c>
      <c r="C872" s="1">
        <v>41056.546412037038</v>
      </c>
      <c r="D872" s="4">
        <v>600000</v>
      </c>
      <c r="E872">
        <v>600000</v>
      </c>
      <c r="F872" t="s">
        <v>40</v>
      </c>
      <c r="G872">
        <f>tblSalaries[[#This Row],[clean Salary (in local currency)]]*VLOOKUP(tblSalaries[[#This Row],[Currency]],tblXrate[],2,FALSE)</f>
        <v>10684.750012465542</v>
      </c>
      <c r="H872" t="s">
        <v>1020</v>
      </c>
      <c r="I872" t="s">
        <v>52</v>
      </c>
      <c r="J872" t="s">
        <v>8</v>
      </c>
      <c r="K872" t="str">
        <f>VLOOKUP(tblSalaries[[#This Row],[Where do you work]],tblCountries[[Actual]:[Mapping]],2,FALSE)</f>
        <v>India</v>
      </c>
      <c r="L872" t="s">
        <v>13</v>
      </c>
      <c r="M872">
        <v>5</v>
      </c>
    </row>
    <row r="873" spans="2:13" ht="15" hidden="1" customHeight="1" x14ac:dyDescent="0.25">
      <c r="B873" t="s">
        <v>2876</v>
      </c>
      <c r="C873" s="1">
        <v>41056.560636574075</v>
      </c>
      <c r="D873" s="4" t="s">
        <v>1021</v>
      </c>
      <c r="E873">
        <v>420000</v>
      </c>
      <c r="F873" t="s">
        <v>32</v>
      </c>
      <c r="G873">
        <f>tblSalaries[[#This Row],[clean Salary (in local currency)]]*VLOOKUP(tblSalaries[[#This Row],[Currency]],tblXrate[],2,FALSE)</f>
        <v>4457.9172610556352</v>
      </c>
      <c r="H873" t="s">
        <v>1022</v>
      </c>
      <c r="I873" t="s">
        <v>52</v>
      </c>
      <c r="J873" t="s">
        <v>17</v>
      </c>
      <c r="K873" t="str">
        <f>VLOOKUP(tblSalaries[[#This Row],[Where do you work]],tblCountries[[Actual]:[Mapping]],2,FALSE)</f>
        <v>Pakistan</v>
      </c>
      <c r="L873" t="s">
        <v>13</v>
      </c>
      <c r="M873">
        <v>4</v>
      </c>
    </row>
    <row r="874" spans="2:13" ht="15" hidden="1" customHeight="1" x14ac:dyDescent="0.25">
      <c r="B874" t="s">
        <v>2877</v>
      </c>
      <c r="C874" s="1">
        <v>41056.562407407408</v>
      </c>
      <c r="D874" s="4" t="s">
        <v>1023</v>
      </c>
      <c r="E874">
        <v>125000</v>
      </c>
      <c r="F874" t="s">
        <v>6</v>
      </c>
      <c r="G874">
        <f>tblSalaries[[#This Row],[clean Salary (in local currency)]]*VLOOKUP(tblSalaries[[#This Row],[Currency]],tblXrate[],2,FALSE)</f>
        <v>125000</v>
      </c>
      <c r="H874" t="s">
        <v>1024</v>
      </c>
      <c r="I874" t="s">
        <v>4001</v>
      </c>
      <c r="J874" t="s">
        <v>48</v>
      </c>
      <c r="K874" t="str">
        <f>VLOOKUP(tblSalaries[[#This Row],[Where do you work]],tblCountries[[Actual]:[Mapping]],2,FALSE)</f>
        <v>South Africa</v>
      </c>
      <c r="L874" t="s">
        <v>9</v>
      </c>
      <c r="M874">
        <v>20</v>
      </c>
    </row>
    <row r="875" spans="2:13" ht="15" hidden="1" customHeight="1" x14ac:dyDescent="0.25">
      <c r="B875" t="s">
        <v>2878</v>
      </c>
      <c r="C875" s="1">
        <v>41056.565416666665</v>
      </c>
      <c r="D875" s="4">
        <v>43000</v>
      </c>
      <c r="E875">
        <v>43000</v>
      </c>
      <c r="F875" t="s">
        <v>6</v>
      </c>
      <c r="G875">
        <f>tblSalaries[[#This Row],[clean Salary (in local currency)]]*VLOOKUP(tblSalaries[[#This Row],[Currency]],tblXrate[],2,FALSE)</f>
        <v>43000</v>
      </c>
      <c r="H875" t="s">
        <v>14</v>
      </c>
      <c r="I875" t="s">
        <v>20</v>
      </c>
      <c r="J875" t="s">
        <v>15</v>
      </c>
      <c r="K875" t="str">
        <f>VLOOKUP(tblSalaries[[#This Row],[Where do you work]],tblCountries[[Actual]:[Mapping]],2,FALSE)</f>
        <v>USA</v>
      </c>
      <c r="L875" t="s">
        <v>9</v>
      </c>
      <c r="M875">
        <v>1</v>
      </c>
    </row>
    <row r="876" spans="2:13" ht="15" hidden="1" customHeight="1" x14ac:dyDescent="0.25">
      <c r="B876" t="s">
        <v>2879</v>
      </c>
      <c r="C876" s="1">
        <v>41056.570185185185</v>
      </c>
      <c r="D876" s="4" t="s">
        <v>1025</v>
      </c>
      <c r="E876">
        <v>400000</v>
      </c>
      <c r="F876" t="s">
        <v>40</v>
      </c>
      <c r="G876">
        <f>tblSalaries[[#This Row],[clean Salary (in local currency)]]*VLOOKUP(tblSalaries[[#This Row],[Currency]],tblXrate[],2,FALSE)</f>
        <v>7123.1666749770275</v>
      </c>
      <c r="H876" t="s">
        <v>522</v>
      </c>
      <c r="I876" t="s">
        <v>279</v>
      </c>
      <c r="J876" t="s">
        <v>8</v>
      </c>
      <c r="K876" t="str">
        <f>VLOOKUP(tblSalaries[[#This Row],[Where do you work]],tblCountries[[Actual]:[Mapping]],2,FALSE)</f>
        <v>India</v>
      </c>
      <c r="L876" t="s">
        <v>18</v>
      </c>
      <c r="M876">
        <v>6</v>
      </c>
    </row>
    <row r="877" spans="2:13" ht="15" hidden="1" customHeight="1" x14ac:dyDescent="0.25">
      <c r="B877" t="s">
        <v>2880</v>
      </c>
      <c r="C877" s="1">
        <v>41056.570196759261</v>
      </c>
      <c r="D877" s="4">
        <v>10000</v>
      </c>
      <c r="E877">
        <v>10000</v>
      </c>
      <c r="F877" t="s">
        <v>6</v>
      </c>
      <c r="G877">
        <f>tblSalaries[[#This Row],[clean Salary (in local currency)]]*VLOOKUP(tblSalaries[[#This Row],[Currency]],tblXrate[],2,FALSE)</f>
        <v>10000</v>
      </c>
      <c r="H877" t="s">
        <v>1026</v>
      </c>
      <c r="I877" t="s">
        <v>310</v>
      </c>
      <c r="J877" t="s">
        <v>1027</v>
      </c>
      <c r="K877" t="str">
        <f>VLOOKUP(tblSalaries[[#This Row],[Where do you work]],tblCountries[[Actual]:[Mapping]],2,FALSE)</f>
        <v>Viet Nam</v>
      </c>
      <c r="L877" t="s">
        <v>9</v>
      </c>
      <c r="M877">
        <v>4</v>
      </c>
    </row>
    <row r="878" spans="2:13" ht="15" hidden="1" customHeight="1" x14ac:dyDescent="0.25">
      <c r="B878" t="s">
        <v>2881</v>
      </c>
      <c r="C878" s="1">
        <v>41056.571006944447</v>
      </c>
      <c r="D878" s="4" t="s">
        <v>1028</v>
      </c>
      <c r="E878">
        <v>500000</v>
      </c>
      <c r="F878" t="s">
        <v>40</v>
      </c>
      <c r="G878">
        <f>tblSalaries[[#This Row],[clean Salary (in local currency)]]*VLOOKUP(tblSalaries[[#This Row],[Currency]],tblXrate[],2,FALSE)</f>
        <v>8903.9583437212841</v>
      </c>
      <c r="H878" t="s">
        <v>1029</v>
      </c>
      <c r="I878" t="s">
        <v>52</v>
      </c>
      <c r="J878" t="s">
        <v>8</v>
      </c>
      <c r="K878" t="str">
        <f>VLOOKUP(tblSalaries[[#This Row],[Where do you work]],tblCountries[[Actual]:[Mapping]],2,FALSE)</f>
        <v>India</v>
      </c>
      <c r="L878" t="s">
        <v>25</v>
      </c>
      <c r="M878">
        <v>5</v>
      </c>
    </row>
    <row r="879" spans="2:13" ht="15" hidden="1" customHeight="1" x14ac:dyDescent="0.25">
      <c r="B879" t="s">
        <v>2882</v>
      </c>
      <c r="C879" s="1">
        <v>41056.573460648149</v>
      </c>
      <c r="D879" s="4">
        <v>36500</v>
      </c>
      <c r="E879">
        <v>36500</v>
      </c>
      <c r="F879" t="s">
        <v>6</v>
      </c>
      <c r="G879">
        <f>tblSalaries[[#This Row],[clean Salary (in local currency)]]*VLOOKUP(tblSalaries[[#This Row],[Currency]],tblXrate[],2,FALSE)</f>
        <v>36500</v>
      </c>
      <c r="H879" t="s">
        <v>310</v>
      </c>
      <c r="I879" t="s">
        <v>310</v>
      </c>
      <c r="J879" t="s">
        <v>133</v>
      </c>
      <c r="K879" t="str">
        <f>VLOOKUP(tblSalaries[[#This Row],[Where do you work]],tblCountries[[Actual]:[Mapping]],2,FALSE)</f>
        <v>Saudi Arabia</v>
      </c>
      <c r="L879" t="s">
        <v>9</v>
      </c>
      <c r="M879">
        <v>15</v>
      </c>
    </row>
    <row r="880" spans="2:13" ht="15" hidden="1" customHeight="1" x14ac:dyDescent="0.25">
      <c r="B880" t="s">
        <v>2883</v>
      </c>
      <c r="C880" s="1">
        <v>41056.5783912037</v>
      </c>
      <c r="D880" s="4" t="s">
        <v>1030</v>
      </c>
      <c r="E880">
        <v>100000</v>
      </c>
      <c r="F880" t="s">
        <v>6</v>
      </c>
      <c r="G880">
        <f>tblSalaries[[#This Row],[clean Salary (in local currency)]]*VLOOKUP(tblSalaries[[#This Row],[Currency]],tblXrate[],2,FALSE)</f>
        <v>100000</v>
      </c>
      <c r="H880" t="s">
        <v>139</v>
      </c>
      <c r="I880" t="s">
        <v>4001</v>
      </c>
      <c r="J880" t="s">
        <v>1031</v>
      </c>
      <c r="K880" t="str">
        <f>VLOOKUP(tblSalaries[[#This Row],[Where do you work]],tblCountries[[Actual]:[Mapping]],2,FALSE)</f>
        <v>Mexico</v>
      </c>
      <c r="L880" t="s">
        <v>13</v>
      </c>
      <c r="M880">
        <v>10</v>
      </c>
    </row>
    <row r="881" spans="2:13" ht="15" hidden="1" customHeight="1" x14ac:dyDescent="0.25">
      <c r="B881" t="s">
        <v>2884</v>
      </c>
      <c r="C881" s="1">
        <v>41056.586469907408</v>
      </c>
      <c r="D881" s="4" t="s">
        <v>80</v>
      </c>
      <c r="E881">
        <v>400000</v>
      </c>
      <c r="F881" t="s">
        <v>40</v>
      </c>
      <c r="G881">
        <f>tblSalaries[[#This Row],[clean Salary (in local currency)]]*VLOOKUP(tblSalaries[[#This Row],[Currency]],tblXrate[],2,FALSE)</f>
        <v>7123.1666749770275</v>
      </c>
      <c r="H881" t="s">
        <v>1032</v>
      </c>
      <c r="I881" t="s">
        <v>310</v>
      </c>
      <c r="J881" t="s">
        <v>8</v>
      </c>
      <c r="K881" t="str">
        <f>VLOOKUP(tblSalaries[[#This Row],[Where do you work]],tblCountries[[Actual]:[Mapping]],2,FALSE)</f>
        <v>India</v>
      </c>
      <c r="L881" t="s">
        <v>18</v>
      </c>
      <c r="M881">
        <v>8</v>
      </c>
    </row>
    <row r="882" spans="2:13" ht="15" hidden="1" customHeight="1" x14ac:dyDescent="0.25">
      <c r="B882" t="s">
        <v>2885</v>
      </c>
      <c r="C882" s="1">
        <v>41056.598738425928</v>
      </c>
      <c r="D882" s="4" t="s">
        <v>1033</v>
      </c>
      <c r="E882">
        <v>2300000</v>
      </c>
      <c r="F882" t="s">
        <v>40</v>
      </c>
      <c r="G882">
        <f>tblSalaries[[#This Row],[clean Salary (in local currency)]]*VLOOKUP(tblSalaries[[#This Row],[Currency]],tblXrate[],2,FALSE)</f>
        <v>40958.208381117904</v>
      </c>
      <c r="H882" t="s">
        <v>1034</v>
      </c>
      <c r="I882" t="s">
        <v>52</v>
      </c>
      <c r="J882" t="s">
        <v>8</v>
      </c>
      <c r="K882" t="str">
        <f>VLOOKUP(tblSalaries[[#This Row],[Where do you work]],tblCountries[[Actual]:[Mapping]],2,FALSE)</f>
        <v>India</v>
      </c>
      <c r="L882" t="s">
        <v>18</v>
      </c>
      <c r="M882">
        <v>8</v>
      </c>
    </row>
    <row r="883" spans="2:13" ht="15" hidden="1" customHeight="1" x14ac:dyDescent="0.25">
      <c r="B883" t="s">
        <v>2886</v>
      </c>
      <c r="C883" s="1">
        <v>41056.602465277778</v>
      </c>
      <c r="D883" s="4" t="s">
        <v>1035</v>
      </c>
      <c r="E883">
        <v>1200000</v>
      </c>
      <c r="F883" t="s">
        <v>40</v>
      </c>
      <c r="G883">
        <f>tblSalaries[[#This Row],[clean Salary (in local currency)]]*VLOOKUP(tblSalaries[[#This Row],[Currency]],tblXrate[],2,FALSE)</f>
        <v>21369.500024931083</v>
      </c>
      <c r="H883" t="s">
        <v>1036</v>
      </c>
      <c r="I883" t="s">
        <v>4001</v>
      </c>
      <c r="J883" t="s">
        <v>8</v>
      </c>
      <c r="K883" t="str">
        <f>VLOOKUP(tblSalaries[[#This Row],[Where do you work]],tblCountries[[Actual]:[Mapping]],2,FALSE)</f>
        <v>India</v>
      </c>
      <c r="L883" t="s">
        <v>9</v>
      </c>
      <c r="M883">
        <v>17</v>
      </c>
    </row>
    <row r="884" spans="2:13" ht="15" hidden="1" customHeight="1" x14ac:dyDescent="0.25">
      <c r="B884" t="s">
        <v>2887</v>
      </c>
      <c r="C884" s="1">
        <v>41056.616215277776</v>
      </c>
      <c r="D884" s="4">
        <v>120000</v>
      </c>
      <c r="E884">
        <v>120000</v>
      </c>
      <c r="F884" t="s">
        <v>40</v>
      </c>
      <c r="G884">
        <f>tblSalaries[[#This Row],[clean Salary (in local currency)]]*VLOOKUP(tblSalaries[[#This Row],[Currency]],tblXrate[],2,FALSE)</f>
        <v>2136.9500024931081</v>
      </c>
      <c r="H884" t="s">
        <v>1037</v>
      </c>
      <c r="I884" t="s">
        <v>52</v>
      </c>
      <c r="J884" t="s">
        <v>8</v>
      </c>
      <c r="K884" t="str">
        <f>VLOOKUP(tblSalaries[[#This Row],[Where do you work]],tblCountries[[Actual]:[Mapping]],2,FALSE)</f>
        <v>India</v>
      </c>
      <c r="L884" t="s">
        <v>9</v>
      </c>
      <c r="M884">
        <v>5</v>
      </c>
    </row>
    <row r="885" spans="2:13" ht="15" hidden="1" customHeight="1" x14ac:dyDescent="0.25">
      <c r="B885" t="s">
        <v>2888</v>
      </c>
      <c r="C885" s="1">
        <v>41056.6175</v>
      </c>
      <c r="D885" s="4" t="s">
        <v>1038</v>
      </c>
      <c r="E885">
        <v>500000</v>
      </c>
      <c r="F885" t="s">
        <v>40</v>
      </c>
      <c r="G885">
        <f>tblSalaries[[#This Row],[clean Salary (in local currency)]]*VLOOKUP(tblSalaries[[#This Row],[Currency]],tblXrate[],2,FALSE)</f>
        <v>8903.9583437212841</v>
      </c>
      <c r="H885" t="s">
        <v>737</v>
      </c>
      <c r="I885" t="s">
        <v>279</v>
      </c>
      <c r="J885" t="s">
        <v>8</v>
      </c>
      <c r="K885" t="str">
        <f>VLOOKUP(tblSalaries[[#This Row],[Where do you work]],tblCountries[[Actual]:[Mapping]],2,FALSE)</f>
        <v>India</v>
      </c>
      <c r="L885" t="s">
        <v>18</v>
      </c>
      <c r="M885">
        <v>3</v>
      </c>
    </row>
    <row r="886" spans="2:13" ht="15" hidden="1" customHeight="1" x14ac:dyDescent="0.25">
      <c r="B886" t="s">
        <v>2889</v>
      </c>
      <c r="C886" s="1">
        <v>41056.618703703702</v>
      </c>
      <c r="D886" s="4">
        <v>1000000</v>
      </c>
      <c r="E886">
        <v>1000000</v>
      </c>
      <c r="F886" t="s">
        <v>40</v>
      </c>
      <c r="G886">
        <f>tblSalaries[[#This Row],[clean Salary (in local currency)]]*VLOOKUP(tblSalaries[[#This Row],[Currency]],tblXrate[],2,FALSE)</f>
        <v>17807.916687442568</v>
      </c>
      <c r="H886" t="s">
        <v>1039</v>
      </c>
      <c r="I886" t="s">
        <v>52</v>
      </c>
      <c r="J886" t="s">
        <v>8</v>
      </c>
      <c r="K886" t="str">
        <f>VLOOKUP(tblSalaries[[#This Row],[Where do you work]],tblCountries[[Actual]:[Mapping]],2,FALSE)</f>
        <v>India</v>
      </c>
      <c r="L886" t="s">
        <v>9</v>
      </c>
      <c r="M886">
        <v>5</v>
      </c>
    </row>
    <row r="887" spans="2:13" ht="15" hidden="1" customHeight="1" x14ac:dyDescent="0.25">
      <c r="B887" t="s">
        <v>2890</v>
      </c>
      <c r="C887" s="1">
        <v>41056.621874999997</v>
      </c>
      <c r="D887" s="4" t="s">
        <v>717</v>
      </c>
      <c r="E887">
        <v>850000</v>
      </c>
      <c r="F887" t="s">
        <v>40</v>
      </c>
      <c r="G887">
        <f>tblSalaries[[#This Row],[clean Salary (in local currency)]]*VLOOKUP(tblSalaries[[#This Row],[Currency]],tblXrate[],2,FALSE)</f>
        <v>15136.729184326183</v>
      </c>
      <c r="H887" t="s">
        <v>1022</v>
      </c>
      <c r="I887" t="s">
        <v>52</v>
      </c>
      <c r="J887" t="s">
        <v>8</v>
      </c>
      <c r="K887" t="str">
        <f>VLOOKUP(tblSalaries[[#This Row],[Where do you work]],tblCountries[[Actual]:[Mapping]],2,FALSE)</f>
        <v>India</v>
      </c>
      <c r="L887" t="s">
        <v>18</v>
      </c>
      <c r="M887">
        <v>3</v>
      </c>
    </row>
    <row r="888" spans="2:13" ht="15" hidden="1" customHeight="1" x14ac:dyDescent="0.25">
      <c r="B888" t="s">
        <v>2891</v>
      </c>
      <c r="C888" s="1">
        <v>41056.625717592593</v>
      </c>
      <c r="D888" s="4" t="s">
        <v>1040</v>
      </c>
      <c r="E888">
        <v>168000</v>
      </c>
      <c r="F888" t="s">
        <v>3951</v>
      </c>
      <c r="G888">
        <f>tblSalaries[[#This Row],[clean Salary (in local currency)]]*VLOOKUP(tblSalaries[[#This Row],[Currency]],tblXrate[],2,FALSE)</f>
        <v>3982.448779308334</v>
      </c>
      <c r="H888" t="s">
        <v>1041</v>
      </c>
      <c r="I888" t="s">
        <v>20</v>
      </c>
      <c r="J888" t="s">
        <v>347</v>
      </c>
      <c r="K888" t="str">
        <f>VLOOKUP(tblSalaries[[#This Row],[Where do you work]],tblCountries[[Actual]:[Mapping]],2,FALSE)</f>
        <v>Philippines</v>
      </c>
      <c r="L888" t="s">
        <v>9</v>
      </c>
      <c r="M888">
        <v>10</v>
      </c>
    </row>
    <row r="889" spans="2:13" ht="15" hidden="1" customHeight="1" x14ac:dyDescent="0.25">
      <c r="B889" t="s">
        <v>2892</v>
      </c>
      <c r="C889" s="1">
        <v>41056.642824074072</v>
      </c>
      <c r="D889" s="4">
        <v>1300</v>
      </c>
      <c r="E889">
        <v>15600</v>
      </c>
      <c r="F889" t="s">
        <v>6</v>
      </c>
      <c r="G889">
        <f>tblSalaries[[#This Row],[clean Salary (in local currency)]]*VLOOKUP(tblSalaries[[#This Row],[Currency]],tblXrate[],2,FALSE)</f>
        <v>15600</v>
      </c>
      <c r="H889" t="s">
        <v>1042</v>
      </c>
      <c r="I889" t="s">
        <v>488</v>
      </c>
      <c r="J889" t="s">
        <v>1043</v>
      </c>
      <c r="K889" t="str">
        <f>VLOOKUP(tblSalaries[[#This Row],[Where do you work]],tblCountries[[Actual]:[Mapping]],2,FALSE)</f>
        <v xml:space="preserve">Kuwait </v>
      </c>
      <c r="L889" t="s">
        <v>9</v>
      </c>
      <c r="M889">
        <v>13</v>
      </c>
    </row>
    <row r="890" spans="2:13" ht="15" hidden="1" customHeight="1" x14ac:dyDescent="0.25">
      <c r="B890" t="s">
        <v>2893</v>
      </c>
      <c r="C890" s="1">
        <v>41056.643449074072</v>
      </c>
      <c r="D890" s="4" t="s">
        <v>1044</v>
      </c>
      <c r="E890">
        <v>180000</v>
      </c>
      <c r="F890" t="s">
        <v>40</v>
      </c>
      <c r="G890">
        <f>tblSalaries[[#This Row],[clean Salary (in local currency)]]*VLOOKUP(tblSalaries[[#This Row],[Currency]],tblXrate[],2,FALSE)</f>
        <v>3205.4250037396623</v>
      </c>
      <c r="H890" t="s">
        <v>749</v>
      </c>
      <c r="I890" t="s">
        <v>20</v>
      </c>
      <c r="J890" t="s">
        <v>8</v>
      </c>
      <c r="K890" t="str">
        <f>VLOOKUP(tblSalaries[[#This Row],[Where do you work]],tblCountries[[Actual]:[Mapping]],2,FALSE)</f>
        <v>India</v>
      </c>
      <c r="L890" t="s">
        <v>18</v>
      </c>
      <c r="M890">
        <v>3.5</v>
      </c>
    </row>
    <row r="891" spans="2:13" ht="15" hidden="1" customHeight="1" x14ac:dyDescent="0.25">
      <c r="B891" t="s">
        <v>2894</v>
      </c>
      <c r="C891" s="1">
        <v>41056.647337962961</v>
      </c>
      <c r="D891" s="4">
        <v>10000</v>
      </c>
      <c r="E891">
        <v>10000</v>
      </c>
      <c r="F891" t="s">
        <v>6</v>
      </c>
      <c r="G891">
        <f>tblSalaries[[#This Row],[clean Salary (in local currency)]]*VLOOKUP(tblSalaries[[#This Row],[Currency]],tblXrate[],2,FALSE)</f>
        <v>10000</v>
      </c>
      <c r="H891" t="s">
        <v>523</v>
      </c>
      <c r="I891" t="s">
        <v>52</v>
      </c>
      <c r="J891" t="s">
        <v>8</v>
      </c>
      <c r="K891" t="str">
        <f>VLOOKUP(tblSalaries[[#This Row],[Where do you work]],tblCountries[[Actual]:[Mapping]],2,FALSE)</f>
        <v>India</v>
      </c>
      <c r="L891" t="s">
        <v>9</v>
      </c>
      <c r="M891">
        <v>6</v>
      </c>
    </row>
    <row r="892" spans="2:13" ht="15" hidden="1" customHeight="1" x14ac:dyDescent="0.25">
      <c r="B892" t="s">
        <v>2895</v>
      </c>
      <c r="C892" s="1">
        <v>41056.655636574076</v>
      </c>
      <c r="D892" s="4">
        <v>75010</v>
      </c>
      <c r="E892">
        <v>75010</v>
      </c>
      <c r="F892" t="s">
        <v>6</v>
      </c>
      <c r="G892">
        <f>tblSalaries[[#This Row],[clean Salary (in local currency)]]*VLOOKUP(tblSalaries[[#This Row],[Currency]],tblXrate[],2,FALSE)</f>
        <v>75010</v>
      </c>
      <c r="H892" t="s">
        <v>459</v>
      </c>
      <c r="I892" t="s">
        <v>20</v>
      </c>
      <c r="J892" t="s">
        <v>15</v>
      </c>
      <c r="K892" t="str">
        <f>VLOOKUP(tblSalaries[[#This Row],[Where do you work]],tblCountries[[Actual]:[Mapping]],2,FALSE)</f>
        <v>USA</v>
      </c>
      <c r="L892" t="s">
        <v>18</v>
      </c>
      <c r="M892">
        <v>6</v>
      </c>
    </row>
    <row r="893" spans="2:13" ht="15" hidden="1" customHeight="1" x14ac:dyDescent="0.25">
      <c r="B893" t="s">
        <v>2896</v>
      </c>
      <c r="C893" s="1">
        <v>41056.656157407408</v>
      </c>
      <c r="D893" s="4" t="s">
        <v>1045</v>
      </c>
      <c r="E893">
        <v>600000</v>
      </c>
      <c r="F893" t="s">
        <v>40</v>
      </c>
      <c r="G893">
        <f>tblSalaries[[#This Row],[clean Salary (in local currency)]]*VLOOKUP(tblSalaries[[#This Row],[Currency]],tblXrate[],2,FALSE)</f>
        <v>10684.750012465542</v>
      </c>
      <c r="H893" t="s">
        <v>52</v>
      </c>
      <c r="I893" t="s">
        <v>52</v>
      </c>
      <c r="J893" t="s">
        <v>8</v>
      </c>
      <c r="K893" t="str">
        <f>VLOOKUP(tblSalaries[[#This Row],[Where do you work]],tblCountries[[Actual]:[Mapping]],2,FALSE)</f>
        <v>India</v>
      </c>
      <c r="L893" t="s">
        <v>13</v>
      </c>
      <c r="M893">
        <v>9</v>
      </c>
    </row>
    <row r="894" spans="2:13" ht="15" hidden="1" customHeight="1" x14ac:dyDescent="0.25">
      <c r="B894" t="s">
        <v>2897</v>
      </c>
      <c r="C894" s="1">
        <v>41056.658368055556</v>
      </c>
      <c r="D894" s="4">
        <v>16350</v>
      </c>
      <c r="E894">
        <v>16350</v>
      </c>
      <c r="F894" t="s">
        <v>6</v>
      </c>
      <c r="G894">
        <f>tblSalaries[[#This Row],[clean Salary (in local currency)]]*VLOOKUP(tblSalaries[[#This Row],[Currency]],tblXrate[],2,FALSE)</f>
        <v>16350</v>
      </c>
      <c r="H894" t="s">
        <v>846</v>
      </c>
      <c r="I894" t="s">
        <v>52</v>
      </c>
      <c r="J894" t="s">
        <v>8</v>
      </c>
      <c r="K894" t="str">
        <f>VLOOKUP(tblSalaries[[#This Row],[Where do you work]],tblCountries[[Actual]:[Mapping]],2,FALSE)</f>
        <v>India</v>
      </c>
      <c r="L894" t="s">
        <v>9</v>
      </c>
      <c r="M894">
        <v>5</v>
      </c>
    </row>
    <row r="895" spans="2:13" ht="15" hidden="1" customHeight="1" x14ac:dyDescent="0.25">
      <c r="B895" t="s">
        <v>2898</v>
      </c>
      <c r="C895" s="1">
        <v>41056.673657407409</v>
      </c>
      <c r="D895" s="4">
        <v>80000</v>
      </c>
      <c r="E895">
        <v>80000</v>
      </c>
      <c r="F895" t="s">
        <v>69</v>
      </c>
      <c r="G895">
        <f>tblSalaries[[#This Row],[clean Salary (in local currency)]]*VLOOKUP(tblSalaries[[#This Row],[Currency]],tblXrate[],2,FALSE)</f>
        <v>126094.26176538273</v>
      </c>
      <c r="H895" t="s">
        <v>1046</v>
      </c>
      <c r="I895" t="s">
        <v>310</v>
      </c>
      <c r="J895" t="s">
        <v>71</v>
      </c>
      <c r="K895" t="str">
        <f>VLOOKUP(tblSalaries[[#This Row],[Where do you work]],tblCountries[[Actual]:[Mapping]],2,FALSE)</f>
        <v>UK</v>
      </c>
      <c r="L895" t="s">
        <v>9</v>
      </c>
      <c r="M895">
        <v>10</v>
      </c>
    </row>
    <row r="896" spans="2:13" ht="15" hidden="1" customHeight="1" x14ac:dyDescent="0.25">
      <c r="B896" t="s">
        <v>2899</v>
      </c>
      <c r="C896" s="1">
        <v>41056.67392361111</v>
      </c>
      <c r="D896" s="4">
        <v>60000</v>
      </c>
      <c r="E896">
        <v>60000</v>
      </c>
      <c r="F896" t="s">
        <v>6</v>
      </c>
      <c r="G896">
        <f>tblSalaries[[#This Row],[clean Salary (in local currency)]]*VLOOKUP(tblSalaries[[#This Row],[Currency]],tblXrate[],2,FALSE)</f>
        <v>60000</v>
      </c>
      <c r="H896" t="s">
        <v>1047</v>
      </c>
      <c r="I896" t="s">
        <v>310</v>
      </c>
      <c r="J896" t="s">
        <v>171</v>
      </c>
      <c r="K896" t="str">
        <f>VLOOKUP(tblSalaries[[#This Row],[Where do you work]],tblCountries[[Actual]:[Mapping]],2,FALSE)</f>
        <v>Singapore</v>
      </c>
      <c r="L896" t="s">
        <v>13</v>
      </c>
      <c r="M896">
        <v>10</v>
      </c>
    </row>
    <row r="897" spans="2:13" ht="15" hidden="1" customHeight="1" x14ac:dyDescent="0.25">
      <c r="B897" t="s">
        <v>2900</v>
      </c>
      <c r="C897" s="1">
        <v>41056.683912037035</v>
      </c>
      <c r="D897" s="4">
        <v>1300000</v>
      </c>
      <c r="E897">
        <v>1300000</v>
      </c>
      <c r="F897" t="s">
        <v>40</v>
      </c>
      <c r="G897">
        <f>tblSalaries[[#This Row],[clean Salary (in local currency)]]*VLOOKUP(tblSalaries[[#This Row],[Currency]],tblXrate[],2,FALSE)</f>
        <v>23150.291693675339</v>
      </c>
      <c r="H897" t="s">
        <v>1048</v>
      </c>
      <c r="I897" t="s">
        <v>52</v>
      </c>
      <c r="J897" t="s">
        <v>8</v>
      </c>
      <c r="K897" t="str">
        <f>VLOOKUP(tblSalaries[[#This Row],[Where do you work]],tblCountries[[Actual]:[Mapping]],2,FALSE)</f>
        <v>India</v>
      </c>
      <c r="L897" t="s">
        <v>25</v>
      </c>
      <c r="M897">
        <v>3</v>
      </c>
    </row>
    <row r="898" spans="2:13" ht="15" hidden="1" customHeight="1" x14ac:dyDescent="0.25">
      <c r="B898" t="s">
        <v>2901</v>
      </c>
      <c r="C898" s="1">
        <v>41056.688125000001</v>
      </c>
      <c r="D898" s="4">
        <v>775000</v>
      </c>
      <c r="E898">
        <v>775000</v>
      </c>
      <c r="F898" t="s">
        <v>40</v>
      </c>
      <c r="G898">
        <f>tblSalaries[[#This Row],[clean Salary (in local currency)]]*VLOOKUP(tblSalaries[[#This Row],[Currency]],tblXrate[],2,FALSE)</f>
        <v>13801.135432767991</v>
      </c>
      <c r="H898" t="s">
        <v>20</v>
      </c>
      <c r="I898" t="s">
        <v>20</v>
      </c>
      <c r="J898" t="s">
        <v>8</v>
      </c>
      <c r="K898" t="str">
        <f>VLOOKUP(tblSalaries[[#This Row],[Where do you work]],tblCountries[[Actual]:[Mapping]],2,FALSE)</f>
        <v>India</v>
      </c>
      <c r="L898" t="s">
        <v>9</v>
      </c>
      <c r="M898">
        <v>2</v>
      </c>
    </row>
    <row r="899" spans="2:13" ht="15" hidden="1" customHeight="1" x14ac:dyDescent="0.25">
      <c r="B899" t="s">
        <v>2902</v>
      </c>
      <c r="C899" s="1">
        <v>41056.701967592591</v>
      </c>
      <c r="D899" s="4" t="s">
        <v>1049</v>
      </c>
      <c r="E899">
        <v>1050000</v>
      </c>
      <c r="F899" t="s">
        <v>40</v>
      </c>
      <c r="G899">
        <f>tblSalaries[[#This Row],[clean Salary (in local currency)]]*VLOOKUP(tblSalaries[[#This Row],[Currency]],tblXrate[],2,FALSE)</f>
        <v>18698.312521814696</v>
      </c>
      <c r="H899" t="s">
        <v>1050</v>
      </c>
      <c r="I899" t="s">
        <v>52</v>
      </c>
      <c r="J899" t="s">
        <v>8</v>
      </c>
      <c r="K899" t="str">
        <f>VLOOKUP(tblSalaries[[#This Row],[Where do you work]],tblCountries[[Actual]:[Mapping]],2,FALSE)</f>
        <v>India</v>
      </c>
      <c r="L899" t="s">
        <v>13</v>
      </c>
      <c r="M899">
        <v>5</v>
      </c>
    </row>
    <row r="900" spans="2:13" ht="15" hidden="1" customHeight="1" x14ac:dyDescent="0.25">
      <c r="B900" t="s">
        <v>2903</v>
      </c>
      <c r="C900" s="1">
        <v>41056.715694444443</v>
      </c>
      <c r="D900" s="4">
        <v>36000</v>
      </c>
      <c r="E900">
        <v>36000</v>
      </c>
      <c r="F900" t="s">
        <v>6</v>
      </c>
      <c r="G900">
        <f>tblSalaries[[#This Row],[clean Salary (in local currency)]]*VLOOKUP(tblSalaries[[#This Row],[Currency]],tblXrate[],2,FALSE)</f>
        <v>36000</v>
      </c>
      <c r="H900" t="s">
        <v>1051</v>
      </c>
      <c r="I900" t="s">
        <v>488</v>
      </c>
      <c r="J900" t="s">
        <v>1052</v>
      </c>
      <c r="K900" t="str">
        <f>VLOOKUP(tblSalaries[[#This Row],[Where do you work]],tblCountries[[Actual]:[Mapping]],2,FALSE)</f>
        <v>Czech Republic</v>
      </c>
      <c r="L900" t="s">
        <v>18</v>
      </c>
      <c r="M900">
        <v>9</v>
      </c>
    </row>
    <row r="901" spans="2:13" ht="15" hidden="1" customHeight="1" x14ac:dyDescent="0.25">
      <c r="B901" t="s">
        <v>2904</v>
      </c>
      <c r="C901" s="1">
        <v>41056.720081018517</v>
      </c>
      <c r="D901" s="4" t="s">
        <v>1053</v>
      </c>
      <c r="E901">
        <v>486000</v>
      </c>
      <c r="F901" t="s">
        <v>40</v>
      </c>
      <c r="G901">
        <f>tblSalaries[[#This Row],[clean Salary (in local currency)]]*VLOOKUP(tblSalaries[[#This Row],[Currency]],tblXrate[],2,FALSE)</f>
        <v>8654.6475100970874</v>
      </c>
      <c r="H901" t="s">
        <v>1054</v>
      </c>
      <c r="I901" t="s">
        <v>52</v>
      </c>
      <c r="J901" t="s">
        <v>8</v>
      </c>
      <c r="K901" t="str">
        <f>VLOOKUP(tblSalaries[[#This Row],[Where do you work]],tblCountries[[Actual]:[Mapping]],2,FALSE)</f>
        <v>India</v>
      </c>
      <c r="L901" t="s">
        <v>13</v>
      </c>
      <c r="M901">
        <v>6</v>
      </c>
    </row>
    <row r="902" spans="2:13" ht="15" hidden="1" customHeight="1" x14ac:dyDescent="0.25">
      <c r="B902" t="s">
        <v>2905</v>
      </c>
      <c r="C902" s="1">
        <v>41056.720416666663</v>
      </c>
      <c r="D902" s="4" t="s">
        <v>524</v>
      </c>
      <c r="E902">
        <v>65000</v>
      </c>
      <c r="F902" t="s">
        <v>69</v>
      </c>
      <c r="G902">
        <f>tblSalaries[[#This Row],[clean Salary (in local currency)]]*VLOOKUP(tblSalaries[[#This Row],[Currency]],tblXrate[],2,FALSE)</f>
        <v>102451.58768437347</v>
      </c>
      <c r="H902" t="s">
        <v>52</v>
      </c>
      <c r="I902" t="s">
        <v>52</v>
      </c>
      <c r="J902" t="s">
        <v>71</v>
      </c>
      <c r="K902" t="str">
        <f>VLOOKUP(tblSalaries[[#This Row],[Where do you work]],tblCountries[[Actual]:[Mapping]],2,FALSE)</f>
        <v>UK</v>
      </c>
      <c r="L902" t="s">
        <v>25</v>
      </c>
      <c r="M902">
        <v>15</v>
      </c>
    </row>
    <row r="903" spans="2:13" ht="15" hidden="1" customHeight="1" x14ac:dyDescent="0.25">
      <c r="B903" t="s">
        <v>2906</v>
      </c>
      <c r="C903" s="1">
        <v>41056.725104166668</v>
      </c>
      <c r="D903" s="4">
        <v>36400</v>
      </c>
      <c r="E903">
        <v>36400</v>
      </c>
      <c r="F903" t="s">
        <v>6</v>
      </c>
      <c r="G903">
        <f>tblSalaries[[#This Row],[clean Salary (in local currency)]]*VLOOKUP(tblSalaries[[#This Row],[Currency]],tblXrate[],2,FALSE)</f>
        <v>36400</v>
      </c>
      <c r="H903" t="s">
        <v>20</v>
      </c>
      <c r="I903" t="s">
        <v>20</v>
      </c>
      <c r="J903" t="s">
        <v>1055</v>
      </c>
      <c r="K903" t="str">
        <f>VLOOKUP(tblSalaries[[#This Row],[Where do you work]],tblCountries[[Actual]:[Mapping]],2,FALSE)</f>
        <v>Zimbabwe</v>
      </c>
      <c r="L903" t="s">
        <v>9</v>
      </c>
      <c r="M903">
        <v>20</v>
      </c>
    </row>
    <row r="904" spans="2:13" ht="15" hidden="1" customHeight="1" x14ac:dyDescent="0.25">
      <c r="B904" t="s">
        <v>2907</v>
      </c>
      <c r="C904" s="1">
        <v>41056.763553240744</v>
      </c>
      <c r="D904" s="4">
        <v>64210.1</v>
      </c>
      <c r="E904">
        <v>64210</v>
      </c>
      <c r="F904" t="s">
        <v>69</v>
      </c>
      <c r="G904">
        <f>tblSalaries[[#This Row],[clean Salary (in local currency)]]*VLOOKUP(tblSalaries[[#This Row],[Currency]],tblXrate[],2,FALSE)</f>
        <v>101206.40684944032</v>
      </c>
      <c r="H904" t="s">
        <v>1056</v>
      </c>
      <c r="I904" t="s">
        <v>356</v>
      </c>
      <c r="J904" t="s">
        <v>71</v>
      </c>
      <c r="K904" t="str">
        <f>VLOOKUP(tblSalaries[[#This Row],[Where do you work]],tblCountries[[Actual]:[Mapping]],2,FALSE)</f>
        <v>UK</v>
      </c>
      <c r="L904" t="s">
        <v>9</v>
      </c>
      <c r="M904">
        <v>16</v>
      </c>
    </row>
    <row r="905" spans="2:13" ht="15" hidden="1" customHeight="1" x14ac:dyDescent="0.25">
      <c r="B905" t="s">
        <v>2908</v>
      </c>
      <c r="C905" s="1">
        <v>41056.773506944446</v>
      </c>
      <c r="D905" s="4" t="s">
        <v>1057</v>
      </c>
      <c r="E905">
        <v>300000</v>
      </c>
      <c r="F905" t="s">
        <v>40</v>
      </c>
      <c r="G905">
        <f>tblSalaries[[#This Row],[clean Salary (in local currency)]]*VLOOKUP(tblSalaries[[#This Row],[Currency]],tblXrate[],2,FALSE)</f>
        <v>5342.3750062327708</v>
      </c>
      <c r="H905" t="s">
        <v>1058</v>
      </c>
      <c r="I905" t="s">
        <v>20</v>
      </c>
      <c r="J905" t="s">
        <v>8</v>
      </c>
      <c r="K905" t="str">
        <f>VLOOKUP(tblSalaries[[#This Row],[Where do you work]],tblCountries[[Actual]:[Mapping]],2,FALSE)</f>
        <v>India</v>
      </c>
      <c r="L905" t="s">
        <v>9</v>
      </c>
      <c r="M905">
        <v>0.5</v>
      </c>
    </row>
    <row r="906" spans="2:13" ht="15" hidden="1" customHeight="1" x14ac:dyDescent="0.25">
      <c r="B906" t="s">
        <v>2909</v>
      </c>
      <c r="C906" s="1">
        <v>41056.819050925929</v>
      </c>
      <c r="D906" s="4">
        <v>104000</v>
      </c>
      <c r="E906">
        <v>104000</v>
      </c>
      <c r="F906" t="s">
        <v>358</v>
      </c>
      <c r="G906">
        <f>tblSalaries[[#This Row],[clean Salary (in local currency)]]*VLOOKUP(tblSalaries[[#This Row],[Currency]],tblXrate[],2,FALSE)</f>
        <v>28310.79811950968</v>
      </c>
      <c r="H906" t="s">
        <v>14</v>
      </c>
      <c r="I906" t="s">
        <v>20</v>
      </c>
      <c r="J906" t="s">
        <v>179</v>
      </c>
      <c r="K906" t="str">
        <f>VLOOKUP(tblSalaries[[#This Row],[Where do you work]],tblCountries[[Actual]:[Mapping]],2,FALSE)</f>
        <v>UAE</v>
      </c>
      <c r="L906" t="s">
        <v>9</v>
      </c>
      <c r="M906">
        <v>11</v>
      </c>
    </row>
    <row r="907" spans="2:13" ht="15" hidden="1" customHeight="1" x14ac:dyDescent="0.25">
      <c r="B907" t="s">
        <v>2910</v>
      </c>
      <c r="C907" s="1">
        <v>41056.820775462962</v>
      </c>
      <c r="D907" s="4">
        <v>20500</v>
      </c>
      <c r="E907">
        <v>20500</v>
      </c>
      <c r="F907" t="s">
        <v>22</v>
      </c>
      <c r="G907">
        <f>tblSalaries[[#This Row],[clean Salary (in local currency)]]*VLOOKUP(tblSalaries[[#This Row],[Currency]],tblXrate[],2,FALSE)</f>
        <v>26043.18849932796</v>
      </c>
      <c r="H907" t="s">
        <v>1059</v>
      </c>
      <c r="I907" t="s">
        <v>52</v>
      </c>
      <c r="J907" t="s">
        <v>75</v>
      </c>
      <c r="K907" t="str">
        <f>VLOOKUP(tblSalaries[[#This Row],[Where do you work]],tblCountries[[Actual]:[Mapping]],2,FALSE)</f>
        <v>Poland</v>
      </c>
      <c r="L907" t="s">
        <v>9</v>
      </c>
      <c r="M907">
        <v>8</v>
      </c>
    </row>
    <row r="908" spans="2:13" ht="15" hidden="1" customHeight="1" x14ac:dyDescent="0.25">
      <c r="B908" t="s">
        <v>2911</v>
      </c>
      <c r="C908" s="1">
        <v>41056.846412037034</v>
      </c>
      <c r="D908" s="4" t="s">
        <v>884</v>
      </c>
      <c r="E908">
        <v>95000</v>
      </c>
      <c r="F908" t="s">
        <v>82</v>
      </c>
      <c r="G908">
        <f>tblSalaries[[#This Row],[clean Salary (in local currency)]]*VLOOKUP(tblSalaries[[#This Row],[Currency]],tblXrate[],2,FALSE)</f>
        <v>96891.417358250401</v>
      </c>
      <c r="H908" t="s">
        <v>1060</v>
      </c>
      <c r="I908" t="s">
        <v>20</v>
      </c>
      <c r="J908" t="s">
        <v>84</v>
      </c>
      <c r="K908" t="str">
        <f>VLOOKUP(tblSalaries[[#This Row],[Where do you work]],tblCountries[[Actual]:[Mapping]],2,FALSE)</f>
        <v>Australia</v>
      </c>
      <c r="L908" t="s">
        <v>25</v>
      </c>
      <c r="M908">
        <v>7</v>
      </c>
    </row>
    <row r="909" spans="2:13" ht="15" hidden="1" customHeight="1" x14ac:dyDescent="0.25">
      <c r="B909" t="s">
        <v>2912</v>
      </c>
      <c r="C909" s="1">
        <v>41056.863344907404</v>
      </c>
      <c r="D909" s="4" t="s">
        <v>785</v>
      </c>
      <c r="E909">
        <v>144000</v>
      </c>
      <c r="F909" t="s">
        <v>40</v>
      </c>
      <c r="G909">
        <f>tblSalaries[[#This Row],[clean Salary (in local currency)]]*VLOOKUP(tblSalaries[[#This Row],[Currency]],tblXrate[],2,FALSE)</f>
        <v>2564.3400029917298</v>
      </c>
      <c r="H909" t="s">
        <v>1061</v>
      </c>
      <c r="I909" t="s">
        <v>488</v>
      </c>
      <c r="J909" t="s">
        <v>8</v>
      </c>
      <c r="K909" t="str">
        <f>VLOOKUP(tblSalaries[[#This Row],[Where do you work]],tblCountries[[Actual]:[Mapping]],2,FALSE)</f>
        <v>India</v>
      </c>
      <c r="L909" t="s">
        <v>9</v>
      </c>
      <c r="M909">
        <v>4</v>
      </c>
    </row>
    <row r="910" spans="2:13" ht="15" hidden="1" customHeight="1" x14ac:dyDescent="0.25">
      <c r="B910" t="s">
        <v>2913</v>
      </c>
      <c r="C910" s="1">
        <v>41056.869386574072</v>
      </c>
      <c r="D910" s="4">
        <v>180000</v>
      </c>
      <c r="E910">
        <v>180000</v>
      </c>
      <c r="F910" t="s">
        <v>40</v>
      </c>
      <c r="G910">
        <f>tblSalaries[[#This Row],[clean Salary (in local currency)]]*VLOOKUP(tblSalaries[[#This Row],[Currency]],tblXrate[],2,FALSE)</f>
        <v>3205.4250037396623</v>
      </c>
      <c r="H910" t="s">
        <v>1062</v>
      </c>
      <c r="I910" t="s">
        <v>3999</v>
      </c>
      <c r="J910" t="s">
        <v>8</v>
      </c>
      <c r="K910" t="str">
        <f>VLOOKUP(tblSalaries[[#This Row],[Where do you work]],tblCountries[[Actual]:[Mapping]],2,FALSE)</f>
        <v>India</v>
      </c>
      <c r="L910" t="s">
        <v>13</v>
      </c>
      <c r="M910">
        <v>8</v>
      </c>
    </row>
    <row r="911" spans="2:13" ht="15" hidden="1" customHeight="1" x14ac:dyDescent="0.25">
      <c r="B911" t="s">
        <v>2914</v>
      </c>
      <c r="C911" s="1">
        <v>41056.877858796295</v>
      </c>
      <c r="D911" s="4">
        <v>600000</v>
      </c>
      <c r="E911">
        <v>600000</v>
      </c>
      <c r="F911" t="s">
        <v>40</v>
      </c>
      <c r="G911">
        <f>tblSalaries[[#This Row],[clean Salary (in local currency)]]*VLOOKUP(tblSalaries[[#This Row],[Currency]],tblXrate[],2,FALSE)</f>
        <v>10684.750012465542</v>
      </c>
      <c r="H911" t="s">
        <v>108</v>
      </c>
      <c r="I911" t="s">
        <v>20</v>
      </c>
      <c r="J911" t="s">
        <v>8</v>
      </c>
      <c r="K911" t="str">
        <f>VLOOKUP(tblSalaries[[#This Row],[Where do you work]],tblCountries[[Actual]:[Mapping]],2,FALSE)</f>
        <v>India</v>
      </c>
      <c r="L911" t="s">
        <v>13</v>
      </c>
      <c r="M911">
        <v>8</v>
      </c>
    </row>
    <row r="912" spans="2:13" ht="15" hidden="1" customHeight="1" x14ac:dyDescent="0.25">
      <c r="B912" t="s">
        <v>2915</v>
      </c>
      <c r="C912" s="1">
        <v>41056.890057870369</v>
      </c>
      <c r="D912" s="4">
        <v>150000</v>
      </c>
      <c r="E912">
        <v>150000</v>
      </c>
      <c r="F912" t="s">
        <v>6</v>
      </c>
      <c r="G912">
        <f>tblSalaries[[#This Row],[clean Salary (in local currency)]]*VLOOKUP(tblSalaries[[#This Row],[Currency]],tblXrate[],2,FALSE)</f>
        <v>150000</v>
      </c>
      <c r="H912" t="s">
        <v>488</v>
      </c>
      <c r="I912" t="s">
        <v>488</v>
      </c>
      <c r="J912" t="s">
        <v>15</v>
      </c>
      <c r="K912" t="str">
        <f>VLOOKUP(tblSalaries[[#This Row],[Where do you work]],tblCountries[[Actual]:[Mapping]],2,FALSE)</f>
        <v>USA</v>
      </c>
      <c r="L912" t="s">
        <v>9</v>
      </c>
      <c r="M912">
        <v>25</v>
      </c>
    </row>
    <row r="913" spans="2:13" ht="15" hidden="1" customHeight="1" x14ac:dyDescent="0.25">
      <c r="B913" t="s">
        <v>2916</v>
      </c>
      <c r="C913" s="1">
        <v>41056.892152777778</v>
      </c>
      <c r="D913" s="4" t="s">
        <v>1063</v>
      </c>
      <c r="E913">
        <v>700000</v>
      </c>
      <c r="F913" t="s">
        <v>40</v>
      </c>
      <c r="G913">
        <f>tblSalaries[[#This Row],[clean Salary (in local currency)]]*VLOOKUP(tblSalaries[[#This Row],[Currency]],tblXrate[],2,FALSE)</f>
        <v>12465.541681209797</v>
      </c>
      <c r="H913" t="s">
        <v>1064</v>
      </c>
      <c r="I913" t="s">
        <v>52</v>
      </c>
      <c r="J913" t="s">
        <v>8</v>
      </c>
      <c r="K913" t="str">
        <f>VLOOKUP(tblSalaries[[#This Row],[Where do you work]],tblCountries[[Actual]:[Mapping]],2,FALSE)</f>
        <v>India</v>
      </c>
      <c r="L913" t="s">
        <v>9</v>
      </c>
      <c r="M913">
        <v>3</v>
      </c>
    </row>
    <row r="914" spans="2:13" ht="15" hidden="1" customHeight="1" x14ac:dyDescent="0.25">
      <c r="B914" t="s">
        <v>2917</v>
      </c>
      <c r="C914" s="1">
        <v>41056.906006944446</v>
      </c>
      <c r="D914" s="4" t="s">
        <v>606</v>
      </c>
      <c r="E914">
        <v>15000</v>
      </c>
      <c r="F914" t="s">
        <v>22</v>
      </c>
      <c r="G914">
        <f>tblSalaries[[#This Row],[clean Salary (in local currency)]]*VLOOKUP(tblSalaries[[#This Row],[Currency]],tblXrate[],2,FALSE)</f>
        <v>19055.991584874118</v>
      </c>
      <c r="H914" t="s">
        <v>1065</v>
      </c>
      <c r="I914" t="s">
        <v>20</v>
      </c>
      <c r="J914" t="s">
        <v>1066</v>
      </c>
      <c r="K914" t="str">
        <f>VLOOKUP(tblSalaries[[#This Row],[Where do you work]],tblCountries[[Actual]:[Mapping]],2,FALSE)</f>
        <v>Slovenia</v>
      </c>
      <c r="L914" t="s">
        <v>9</v>
      </c>
      <c r="M914">
        <v>4</v>
      </c>
    </row>
    <row r="915" spans="2:13" ht="15" hidden="1" customHeight="1" x14ac:dyDescent="0.25">
      <c r="B915" t="s">
        <v>2918</v>
      </c>
      <c r="C915" s="1">
        <v>41056.90966435185</v>
      </c>
      <c r="D915" s="4">
        <v>105000</v>
      </c>
      <c r="E915">
        <v>105000</v>
      </c>
      <c r="F915" t="s">
        <v>6</v>
      </c>
      <c r="G915">
        <f>tblSalaries[[#This Row],[clean Salary (in local currency)]]*VLOOKUP(tblSalaries[[#This Row],[Currency]],tblXrate[],2,FALSE)</f>
        <v>105000</v>
      </c>
      <c r="H915" t="s">
        <v>42</v>
      </c>
      <c r="I915" t="s">
        <v>20</v>
      </c>
      <c r="J915" t="s">
        <v>15</v>
      </c>
      <c r="K915" t="str">
        <f>VLOOKUP(tblSalaries[[#This Row],[Where do you work]],tblCountries[[Actual]:[Mapping]],2,FALSE)</f>
        <v>USA</v>
      </c>
      <c r="L915" t="s">
        <v>9</v>
      </c>
      <c r="M915">
        <v>20</v>
      </c>
    </row>
    <row r="916" spans="2:13" ht="15" hidden="1" customHeight="1" x14ac:dyDescent="0.25">
      <c r="B916" t="s">
        <v>2919</v>
      </c>
      <c r="C916" s="1">
        <v>41056.920312499999</v>
      </c>
      <c r="D916" s="4">
        <v>24000</v>
      </c>
      <c r="E916">
        <v>24000</v>
      </c>
      <c r="F916" t="s">
        <v>6</v>
      </c>
      <c r="G916">
        <f>tblSalaries[[#This Row],[clean Salary (in local currency)]]*VLOOKUP(tblSalaries[[#This Row],[Currency]],tblXrate[],2,FALSE)</f>
        <v>24000</v>
      </c>
      <c r="H916" t="s">
        <v>42</v>
      </c>
      <c r="I916" t="s">
        <v>20</v>
      </c>
      <c r="J916" t="s">
        <v>8</v>
      </c>
      <c r="K916" t="str">
        <f>VLOOKUP(tblSalaries[[#This Row],[Where do you work]],tblCountries[[Actual]:[Mapping]],2,FALSE)</f>
        <v>India</v>
      </c>
      <c r="L916" t="s">
        <v>9</v>
      </c>
      <c r="M916">
        <v>3</v>
      </c>
    </row>
    <row r="917" spans="2:13" ht="15" hidden="1" customHeight="1" x14ac:dyDescent="0.25">
      <c r="B917" t="s">
        <v>2920</v>
      </c>
      <c r="C917" s="1">
        <v>41056.931956018518</v>
      </c>
      <c r="D917" s="4" t="s">
        <v>1067</v>
      </c>
      <c r="E917">
        <v>50000</v>
      </c>
      <c r="F917" t="s">
        <v>69</v>
      </c>
      <c r="G917">
        <f>tblSalaries[[#This Row],[clean Salary (in local currency)]]*VLOOKUP(tblSalaries[[#This Row],[Currency]],tblXrate[],2,FALSE)</f>
        <v>78808.913603364199</v>
      </c>
      <c r="H917" t="s">
        <v>1068</v>
      </c>
      <c r="I917" t="s">
        <v>20</v>
      </c>
      <c r="J917" t="s">
        <v>71</v>
      </c>
      <c r="K917" t="str">
        <f>VLOOKUP(tblSalaries[[#This Row],[Where do you work]],tblCountries[[Actual]:[Mapping]],2,FALSE)</f>
        <v>UK</v>
      </c>
      <c r="L917" t="s">
        <v>13</v>
      </c>
      <c r="M917">
        <v>10</v>
      </c>
    </row>
    <row r="918" spans="2:13" ht="15" hidden="1" customHeight="1" x14ac:dyDescent="0.25">
      <c r="B918" t="s">
        <v>2921</v>
      </c>
      <c r="C918" s="1">
        <v>41056.94122685185</v>
      </c>
      <c r="D918" s="4">
        <v>42000</v>
      </c>
      <c r="E918">
        <v>42000</v>
      </c>
      <c r="F918" t="s">
        <v>6</v>
      </c>
      <c r="G918">
        <f>tblSalaries[[#This Row],[clean Salary (in local currency)]]*VLOOKUP(tblSalaries[[#This Row],[Currency]],tblXrate[],2,FALSE)</f>
        <v>42000</v>
      </c>
      <c r="H918" t="s">
        <v>1069</v>
      </c>
      <c r="I918" t="s">
        <v>488</v>
      </c>
      <c r="J918" t="s">
        <v>133</v>
      </c>
      <c r="K918" t="str">
        <f>VLOOKUP(tblSalaries[[#This Row],[Where do you work]],tblCountries[[Actual]:[Mapping]],2,FALSE)</f>
        <v>Saudi Arabia</v>
      </c>
      <c r="L918" t="s">
        <v>13</v>
      </c>
      <c r="M918">
        <v>15</v>
      </c>
    </row>
    <row r="919" spans="2:13" ht="15" hidden="1" customHeight="1" x14ac:dyDescent="0.25">
      <c r="B919" t="s">
        <v>2922</v>
      </c>
      <c r="C919" s="1">
        <v>41056.944884259261</v>
      </c>
      <c r="D919" s="4" t="s">
        <v>1070</v>
      </c>
      <c r="E919">
        <v>19200</v>
      </c>
      <c r="F919" t="s">
        <v>3900</v>
      </c>
      <c r="G919">
        <f>tblSalaries[[#This Row],[clean Salary (in local currency)]]*VLOOKUP(tblSalaries[[#This Row],[Currency]],tblXrate[],2,FALSE)</f>
        <v>9490.1984044603923</v>
      </c>
      <c r="H919" t="s">
        <v>1071</v>
      </c>
      <c r="I919" t="s">
        <v>20</v>
      </c>
      <c r="J919" t="s">
        <v>143</v>
      </c>
      <c r="K919" t="str">
        <f>VLOOKUP(tblSalaries[[#This Row],[Where do you work]],tblCountries[[Actual]:[Mapping]],2,FALSE)</f>
        <v>Brazil</v>
      </c>
      <c r="L919" t="s">
        <v>13</v>
      </c>
      <c r="M919">
        <v>8</v>
      </c>
    </row>
    <row r="920" spans="2:13" ht="15" hidden="1" customHeight="1" x14ac:dyDescent="0.25">
      <c r="B920" t="s">
        <v>2923</v>
      </c>
      <c r="C920" s="1">
        <v>41056.957395833335</v>
      </c>
      <c r="D920" s="4">
        <v>60000</v>
      </c>
      <c r="E920">
        <v>60000</v>
      </c>
      <c r="F920" t="s">
        <v>6</v>
      </c>
      <c r="G920">
        <f>tblSalaries[[#This Row],[clean Salary (in local currency)]]*VLOOKUP(tblSalaries[[#This Row],[Currency]],tblXrate[],2,FALSE)</f>
        <v>60000</v>
      </c>
      <c r="H920" t="s">
        <v>356</v>
      </c>
      <c r="I920" t="s">
        <v>356</v>
      </c>
      <c r="J920" t="s">
        <v>171</v>
      </c>
      <c r="K920" t="str">
        <f>VLOOKUP(tblSalaries[[#This Row],[Where do you work]],tblCountries[[Actual]:[Mapping]],2,FALSE)</f>
        <v>Singapore</v>
      </c>
      <c r="L920" t="s">
        <v>9</v>
      </c>
      <c r="M920">
        <v>5</v>
      </c>
    </row>
    <row r="921" spans="2:13" ht="15" hidden="1" customHeight="1" x14ac:dyDescent="0.25">
      <c r="B921" t="s">
        <v>2924</v>
      </c>
      <c r="C921" s="1">
        <v>41056.960659722223</v>
      </c>
      <c r="D921" s="4">
        <v>1000000</v>
      </c>
      <c r="E921">
        <v>1000000</v>
      </c>
      <c r="F921" t="s">
        <v>40</v>
      </c>
      <c r="G921">
        <f>tblSalaries[[#This Row],[clean Salary (in local currency)]]*VLOOKUP(tblSalaries[[#This Row],[Currency]],tblXrate[],2,FALSE)</f>
        <v>17807.916687442568</v>
      </c>
      <c r="H921" t="s">
        <v>1072</v>
      </c>
      <c r="I921" t="s">
        <v>52</v>
      </c>
      <c r="J921" t="s">
        <v>8</v>
      </c>
      <c r="K921" t="str">
        <f>VLOOKUP(tblSalaries[[#This Row],[Where do you work]],tblCountries[[Actual]:[Mapping]],2,FALSE)</f>
        <v>India</v>
      </c>
      <c r="L921" t="s">
        <v>13</v>
      </c>
      <c r="M921">
        <v>8</v>
      </c>
    </row>
    <row r="922" spans="2:13" ht="15" hidden="1" customHeight="1" x14ac:dyDescent="0.25">
      <c r="B922" t="s">
        <v>2925</v>
      </c>
      <c r="C922" s="1">
        <v>41056.965289351851</v>
      </c>
      <c r="D922" s="4" t="s">
        <v>1073</v>
      </c>
      <c r="E922">
        <v>700000</v>
      </c>
      <c r="F922" t="s">
        <v>40</v>
      </c>
      <c r="G922">
        <f>tblSalaries[[#This Row],[clean Salary (in local currency)]]*VLOOKUP(tblSalaries[[#This Row],[Currency]],tblXrate[],2,FALSE)</f>
        <v>12465.541681209797</v>
      </c>
      <c r="H922" t="s">
        <v>207</v>
      </c>
      <c r="I922" t="s">
        <v>20</v>
      </c>
      <c r="J922" t="s">
        <v>8</v>
      </c>
      <c r="K922" t="str">
        <f>VLOOKUP(tblSalaries[[#This Row],[Where do you work]],tblCountries[[Actual]:[Mapping]],2,FALSE)</f>
        <v>India</v>
      </c>
      <c r="L922" t="s">
        <v>13</v>
      </c>
      <c r="M922">
        <v>1</v>
      </c>
    </row>
    <row r="923" spans="2:13" ht="15" hidden="1" customHeight="1" x14ac:dyDescent="0.25">
      <c r="B923" t="s">
        <v>2926</v>
      </c>
      <c r="C923" s="1">
        <v>41056.980902777781</v>
      </c>
      <c r="D923" s="4">
        <v>20571</v>
      </c>
      <c r="E923">
        <v>20571</v>
      </c>
      <c r="F923" t="s">
        <v>6</v>
      </c>
      <c r="G923">
        <f>tblSalaries[[#This Row],[clean Salary (in local currency)]]*VLOOKUP(tblSalaries[[#This Row],[Currency]],tblXrate[],2,FALSE)</f>
        <v>20571</v>
      </c>
      <c r="H923" t="s">
        <v>29</v>
      </c>
      <c r="I923" t="s">
        <v>4001</v>
      </c>
      <c r="J923" t="s">
        <v>1074</v>
      </c>
      <c r="K923" t="str">
        <f>VLOOKUP(tblSalaries[[#This Row],[Where do you work]],tblCountries[[Actual]:[Mapping]],2,FALSE)</f>
        <v>Albania</v>
      </c>
      <c r="L923" t="s">
        <v>9</v>
      </c>
      <c r="M923">
        <v>8</v>
      </c>
    </row>
    <row r="924" spans="2:13" ht="15" hidden="1" customHeight="1" x14ac:dyDescent="0.25">
      <c r="B924" t="s">
        <v>2927</v>
      </c>
      <c r="C924" s="1">
        <v>41056.988437499997</v>
      </c>
      <c r="D924" s="4">
        <v>290</v>
      </c>
      <c r="E924">
        <v>3480</v>
      </c>
      <c r="F924" t="s">
        <v>6</v>
      </c>
      <c r="G924">
        <f>tblSalaries[[#This Row],[clean Salary (in local currency)]]*VLOOKUP(tblSalaries[[#This Row],[Currency]],tblXrate[],2,FALSE)</f>
        <v>3480</v>
      </c>
      <c r="H924" t="s">
        <v>1075</v>
      </c>
      <c r="I924" t="s">
        <v>52</v>
      </c>
      <c r="J924" t="s">
        <v>17</v>
      </c>
      <c r="K924" t="str">
        <f>VLOOKUP(tblSalaries[[#This Row],[Where do you work]],tblCountries[[Actual]:[Mapping]],2,FALSE)</f>
        <v>Pakistan</v>
      </c>
      <c r="L924" t="s">
        <v>13</v>
      </c>
      <c r="M924">
        <v>6</v>
      </c>
    </row>
    <row r="925" spans="2:13" ht="15" hidden="1" customHeight="1" x14ac:dyDescent="0.25">
      <c r="B925" t="s">
        <v>2928</v>
      </c>
      <c r="C925" s="1">
        <v>41056.990312499998</v>
      </c>
      <c r="D925" s="4">
        <v>18060</v>
      </c>
      <c r="E925">
        <v>18060</v>
      </c>
      <c r="F925" t="s">
        <v>6</v>
      </c>
      <c r="G925">
        <f>tblSalaries[[#This Row],[clean Salary (in local currency)]]*VLOOKUP(tblSalaries[[#This Row],[Currency]],tblXrate[],2,FALSE)</f>
        <v>18060</v>
      </c>
      <c r="H925" t="s">
        <v>1076</v>
      </c>
      <c r="I925" t="s">
        <v>3999</v>
      </c>
      <c r="J925" t="s">
        <v>347</v>
      </c>
      <c r="K925" t="str">
        <f>VLOOKUP(tblSalaries[[#This Row],[Where do you work]],tblCountries[[Actual]:[Mapping]],2,FALSE)</f>
        <v>Philippines</v>
      </c>
      <c r="L925" t="s">
        <v>9</v>
      </c>
      <c r="M925">
        <v>12</v>
      </c>
    </row>
    <row r="926" spans="2:13" ht="15" customHeight="1" x14ac:dyDescent="0.25">
      <c r="B926" t="s">
        <v>2929</v>
      </c>
      <c r="C926" s="1">
        <v>41056.991261574076</v>
      </c>
      <c r="D926" s="4" t="s">
        <v>520</v>
      </c>
      <c r="E926">
        <v>30000</v>
      </c>
      <c r="F926" t="s">
        <v>6</v>
      </c>
      <c r="G926">
        <f>tblSalaries[[#This Row],[clean Salary (in local currency)]]*VLOOKUP(tblSalaries[[#This Row],[Currency]],tblXrate[],2,FALSE)</f>
        <v>30000</v>
      </c>
      <c r="H926" t="s">
        <v>1077</v>
      </c>
      <c r="I926" t="s">
        <v>310</v>
      </c>
      <c r="J926" t="s">
        <v>1078</v>
      </c>
      <c r="K926" t="str">
        <f>VLOOKUP(tblSalaries[[#This Row],[Where do you work]],tblCountries[[Actual]:[Mapping]],2,FALSE)</f>
        <v>iran</v>
      </c>
      <c r="L926" t="s">
        <v>18</v>
      </c>
      <c r="M926">
        <v>30</v>
      </c>
    </row>
    <row r="927" spans="2:13" ht="15" hidden="1" customHeight="1" x14ac:dyDescent="0.25">
      <c r="B927" t="s">
        <v>2930</v>
      </c>
      <c r="C927" s="1">
        <v>41056.995000000003</v>
      </c>
      <c r="D927" s="4" t="s">
        <v>1079</v>
      </c>
      <c r="E927">
        <v>24000</v>
      </c>
      <c r="F927" t="s">
        <v>6</v>
      </c>
      <c r="G927">
        <f>tblSalaries[[#This Row],[clean Salary (in local currency)]]*VLOOKUP(tblSalaries[[#This Row],[Currency]],tblXrate[],2,FALSE)</f>
        <v>24000</v>
      </c>
      <c r="H927" t="s">
        <v>1080</v>
      </c>
      <c r="I927" t="s">
        <v>52</v>
      </c>
      <c r="J927" t="s">
        <v>8</v>
      </c>
      <c r="K927" t="str">
        <f>VLOOKUP(tblSalaries[[#This Row],[Where do you work]],tblCountries[[Actual]:[Mapping]],2,FALSE)</f>
        <v>India</v>
      </c>
      <c r="L927" t="s">
        <v>9</v>
      </c>
      <c r="M927">
        <v>10</v>
      </c>
    </row>
    <row r="928" spans="2:13" ht="15" hidden="1" customHeight="1" x14ac:dyDescent="0.25">
      <c r="B928" t="s">
        <v>2931</v>
      </c>
      <c r="C928" s="1">
        <v>41057.00744212963</v>
      </c>
      <c r="D928" s="4">
        <v>63200</v>
      </c>
      <c r="E928">
        <v>63200</v>
      </c>
      <c r="F928" t="s">
        <v>22</v>
      </c>
      <c r="G928">
        <f>tblSalaries[[#This Row],[clean Salary (in local currency)]]*VLOOKUP(tblSalaries[[#This Row],[Currency]],tblXrate[],2,FALSE)</f>
        <v>80289.244544269619</v>
      </c>
      <c r="H928" t="s">
        <v>356</v>
      </c>
      <c r="I928" t="s">
        <v>356</v>
      </c>
      <c r="J928" t="s">
        <v>106</v>
      </c>
      <c r="K928" t="str">
        <f>VLOOKUP(tblSalaries[[#This Row],[Where do you work]],tblCountries[[Actual]:[Mapping]],2,FALSE)</f>
        <v>France</v>
      </c>
      <c r="L928" t="s">
        <v>9</v>
      </c>
      <c r="M928">
        <v>3</v>
      </c>
    </row>
    <row r="929" spans="2:13" ht="15" hidden="1" customHeight="1" x14ac:dyDescent="0.25">
      <c r="B929" t="s">
        <v>2932</v>
      </c>
      <c r="C929" s="1">
        <v>41057.012106481481</v>
      </c>
      <c r="D929" s="4">
        <v>70000</v>
      </c>
      <c r="E929">
        <v>70000</v>
      </c>
      <c r="F929" t="s">
        <v>6</v>
      </c>
      <c r="G929">
        <f>tblSalaries[[#This Row],[clean Salary (in local currency)]]*VLOOKUP(tblSalaries[[#This Row],[Currency]],tblXrate[],2,FALSE)</f>
        <v>70000</v>
      </c>
      <c r="H929" t="s">
        <v>1081</v>
      </c>
      <c r="I929" t="s">
        <v>52</v>
      </c>
      <c r="J929" t="s">
        <v>15</v>
      </c>
      <c r="K929" t="str">
        <f>VLOOKUP(tblSalaries[[#This Row],[Where do you work]],tblCountries[[Actual]:[Mapping]],2,FALSE)</f>
        <v>USA</v>
      </c>
      <c r="L929" t="s">
        <v>9</v>
      </c>
      <c r="M929">
        <v>4</v>
      </c>
    </row>
    <row r="930" spans="2:13" ht="15" hidden="1" customHeight="1" x14ac:dyDescent="0.25">
      <c r="B930" t="s">
        <v>2933</v>
      </c>
      <c r="C930" s="1">
        <v>41057.020092592589</v>
      </c>
      <c r="D930" s="4" t="s">
        <v>896</v>
      </c>
      <c r="E930">
        <v>480000</v>
      </c>
      <c r="F930" t="s">
        <v>40</v>
      </c>
      <c r="G930">
        <f>tblSalaries[[#This Row],[clean Salary (in local currency)]]*VLOOKUP(tblSalaries[[#This Row],[Currency]],tblXrate[],2,FALSE)</f>
        <v>8547.8000099724322</v>
      </c>
      <c r="H930" t="s">
        <v>52</v>
      </c>
      <c r="I930" t="s">
        <v>52</v>
      </c>
      <c r="J930" t="s">
        <v>8</v>
      </c>
      <c r="K930" t="str">
        <f>VLOOKUP(tblSalaries[[#This Row],[Where do you work]],tblCountries[[Actual]:[Mapping]],2,FALSE)</f>
        <v>India</v>
      </c>
      <c r="L930" t="s">
        <v>18</v>
      </c>
      <c r="M930">
        <v>2</v>
      </c>
    </row>
    <row r="931" spans="2:13" ht="15" hidden="1" customHeight="1" x14ac:dyDescent="0.25">
      <c r="B931" t="s">
        <v>2934</v>
      </c>
      <c r="C931" s="1">
        <v>41057.025231481479</v>
      </c>
      <c r="D931" s="4" t="s">
        <v>1083</v>
      </c>
      <c r="E931">
        <v>600000</v>
      </c>
      <c r="F931" t="s">
        <v>40</v>
      </c>
      <c r="G931">
        <f>tblSalaries[[#This Row],[clean Salary (in local currency)]]*VLOOKUP(tblSalaries[[#This Row],[Currency]],tblXrate[],2,FALSE)</f>
        <v>10684.750012465542</v>
      </c>
      <c r="H931" t="s">
        <v>1084</v>
      </c>
      <c r="I931" t="s">
        <v>20</v>
      </c>
      <c r="J931" t="s">
        <v>8</v>
      </c>
      <c r="K931" t="str">
        <f>VLOOKUP(tblSalaries[[#This Row],[Where do you work]],tblCountries[[Actual]:[Mapping]],2,FALSE)</f>
        <v>India</v>
      </c>
      <c r="L931" t="s">
        <v>9</v>
      </c>
      <c r="M931">
        <v>11</v>
      </c>
    </row>
    <row r="932" spans="2:13" ht="15" hidden="1" customHeight="1" x14ac:dyDescent="0.25">
      <c r="B932" t="s">
        <v>2935</v>
      </c>
      <c r="C932" s="1">
        <v>41057.030324074076</v>
      </c>
      <c r="D932" s="4" t="s">
        <v>1085</v>
      </c>
      <c r="E932">
        <v>600000</v>
      </c>
      <c r="F932" t="s">
        <v>40</v>
      </c>
      <c r="G932">
        <f>tblSalaries[[#This Row],[clean Salary (in local currency)]]*VLOOKUP(tblSalaries[[#This Row],[Currency]],tblXrate[],2,FALSE)</f>
        <v>10684.750012465542</v>
      </c>
      <c r="H932" t="s">
        <v>749</v>
      </c>
      <c r="I932" t="s">
        <v>20</v>
      </c>
      <c r="J932" t="s">
        <v>8</v>
      </c>
      <c r="K932" t="str">
        <f>VLOOKUP(tblSalaries[[#This Row],[Where do you work]],tblCountries[[Actual]:[Mapping]],2,FALSE)</f>
        <v>India</v>
      </c>
      <c r="L932" t="s">
        <v>18</v>
      </c>
      <c r="M932">
        <v>4</v>
      </c>
    </row>
    <row r="933" spans="2:13" ht="15" hidden="1" customHeight="1" x14ac:dyDescent="0.25">
      <c r="B933" t="s">
        <v>2936</v>
      </c>
      <c r="C933" s="1">
        <v>41057.033599537041</v>
      </c>
      <c r="D933" s="4">
        <v>20000</v>
      </c>
      <c r="E933">
        <v>20000</v>
      </c>
      <c r="F933" t="s">
        <v>6</v>
      </c>
      <c r="G933">
        <f>tblSalaries[[#This Row],[clean Salary (in local currency)]]*VLOOKUP(tblSalaries[[#This Row],[Currency]],tblXrate[],2,FALSE)</f>
        <v>20000</v>
      </c>
      <c r="H933" t="s">
        <v>1046</v>
      </c>
      <c r="I933" t="s">
        <v>310</v>
      </c>
      <c r="J933" t="s">
        <v>1086</v>
      </c>
      <c r="K933" t="str">
        <f>VLOOKUP(tblSalaries[[#This Row],[Where do you work]],tblCountries[[Actual]:[Mapping]],2,FALSE)</f>
        <v>Zambia</v>
      </c>
      <c r="L933" t="s">
        <v>13</v>
      </c>
      <c r="M933">
        <v>2</v>
      </c>
    </row>
    <row r="934" spans="2:13" ht="15" hidden="1" customHeight="1" x14ac:dyDescent="0.25">
      <c r="B934" t="s">
        <v>2937</v>
      </c>
      <c r="C934" s="1">
        <v>41057.053668981483</v>
      </c>
      <c r="D934" s="4" t="s">
        <v>1087</v>
      </c>
      <c r="E934">
        <v>42000</v>
      </c>
      <c r="F934" t="s">
        <v>22</v>
      </c>
      <c r="G934">
        <f>tblSalaries[[#This Row],[clean Salary (in local currency)]]*VLOOKUP(tblSalaries[[#This Row],[Currency]],tblXrate[],2,FALSE)</f>
        <v>53356.776437647524</v>
      </c>
      <c r="H934" t="s">
        <v>356</v>
      </c>
      <c r="I934" t="s">
        <v>356</v>
      </c>
      <c r="J934" t="s">
        <v>24</v>
      </c>
      <c r="K934" t="str">
        <f>VLOOKUP(tblSalaries[[#This Row],[Where do you work]],tblCountries[[Actual]:[Mapping]],2,FALSE)</f>
        <v>Germany</v>
      </c>
      <c r="L934" t="s">
        <v>18</v>
      </c>
      <c r="M934">
        <v>3</v>
      </c>
    </row>
    <row r="935" spans="2:13" ht="15" customHeight="1" x14ac:dyDescent="0.25">
      <c r="B935" t="s">
        <v>2938</v>
      </c>
      <c r="C935" s="1">
        <v>41057.062025462961</v>
      </c>
      <c r="D935" s="4">
        <v>3000</v>
      </c>
      <c r="E935">
        <v>36000</v>
      </c>
      <c r="F935" t="s">
        <v>6</v>
      </c>
      <c r="G935">
        <f>tblSalaries[[#This Row],[clean Salary (in local currency)]]*VLOOKUP(tblSalaries[[#This Row],[Currency]],tblXrate[],2,FALSE)</f>
        <v>36000</v>
      </c>
      <c r="H935" t="s">
        <v>310</v>
      </c>
      <c r="I935" t="s">
        <v>310</v>
      </c>
      <c r="J935" t="s">
        <v>126</v>
      </c>
      <c r="K935" t="str">
        <f>VLOOKUP(tblSalaries[[#This Row],[Where do you work]],tblCountries[[Actual]:[Mapping]],2,FALSE)</f>
        <v>UAE</v>
      </c>
      <c r="L935" t="s">
        <v>9</v>
      </c>
      <c r="M935">
        <v>4.5</v>
      </c>
    </row>
    <row r="936" spans="2:13" ht="15" hidden="1" customHeight="1" x14ac:dyDescent="0.25">
      <c r="B936" t="s">
        <v>2939</v>
      </c>
      <c r="C936" s="1">
        <v>41057.062835648147</v>
      </c>
      <c r="D936" s="4">
        <v>57000</v>
      </c>
      <c r="E936">
        <v>57000</v>
      </c>
      <c r="F936" t="s">
        <v>6</v>
      </c>
      <c r="G936">
        <f>tblSalaries[[#This Row],[clean Salary (in local currency)]]*VLOOKUP(tblSalaries[[#This Row],[Currency]],tblXrate[],2,FALSE)</f>
        <v>57000</v>
      </c>
      <c r="H936" t="s">
        <v>1088</v>
      </c>
      <c r="I936" t="s">
        <v>279</v>
      </c>
      <c r="J936" t="s">
        <v>15</v>
      </c>
      <c r="K936" t="str">
        <f>VLOOKUP(tblSalaries[[#This Row],[Where do you work]],tblCountries[[Actual]:[Mapping]],2,FALSE)</f>
        <v>USA</v>
      </c>
      <c r="L936" t="s">
        <v>18</v>
      </c>
      <c r="M936">
        <v>4</v>
      </c>
    </row>
    <row r="937" spans="2:13" ht="15" hidden="1" customHeight="1" x14ac:dyDescent="0.25">
      <c r="B937" t="s">
        <v>2940</v>
      </c>
      <c r="C937" s="1">
        <v>41057.074641203704</v>
      </c>
      <c r="D937" s="4">
        <v>135000</v>
      </c>
      <c r="E937">
        <v>135000</v>
      </c>
      <c r="F937" t="s">
        <v>6</v>
      </c>
      <c r="G937">
        <f>tblSalaries[[#This Row],[clean Salary (in local currency)]]*VLOOKUP(tblSalaries[[#This Row],[Currency]],tblXrate[],2,FALSE)</f>
        <v>135000</v>
      </c>
      <c r="H937" t="s">
        <v>1089</v>
      </c>
      <c r="I937" t="s">
        <v>52</v>
      </c>
      <c r="J937" t="s">
        <v>15</v>
      </c>
      <c r="K937" t="str">
        <f>VLOOKUP(tblSalaries[[#This Row],[Where do you work]],tblCountries[[Actual]:[Mapping]],2,FALSE)</f>
        <v>USA</v>
      </c>
      <c r="L937" t="s">
        <v>13</v>
      </c>
      <c r="M937">
        <v>15</v>
      </c>
    </row>
    <row r="938" spans="2:13" ht="15" hidden="1" customHeight="1" x14ac:dyDescent="0.25">
      <c r="B938" t="s">
        <v>2941</v>
      </c>
      <c r="C938" s="1">
        <v>41057.100844907407</v>
      </c>
      <c r="D938" s="4">
        <v>75000</v>
      </c>
      <c r="E938">
        <v>75000</v>
      </c>
      <c r="F938" t="s">
        <v>22</v>
      </c>
      <c r="G938">
        <f>tblSalaries[[#This Row],[clean Salary (in local currency)]]*VLOOKUP(tblSalaries[[#This Row],[Currency]],tblXrate[],2,FALSE)</f>
        <v>95279.957924370581</v>
      </c>
      <c r="H938" t="s">
        <v>1090</v>
      </c>
      <c r="I938" t="s">
        <v>20</v>
      </c>
      <c r="J938" t="s">
        <v>628</v>
      </c>
      <c r="K938" t="str">
        <f>VLOOKUP(tblSalaries[[#This Row],[Where do you work]],tblCountries[[Actual]:[Mapping]],2,FALSE)</f>
        <v>Netherlands</v>
      </c>
      <c r="L938" t="s">
        <v>9</v>
      </c>
      <c r="M938">
        <v>4</v>
      </c>
    </row>
    <row r="939" spans="2:13" ht="15" hidden="1" customHeight="1" x14ac:dyDescent="0.25">
      <c r="B939" t="s">
        <v>2942</v>
      </c>
      <c r="C939" s="1">
        <v>41057.148773148147</v>
      </c>
      <c r="D939" s="4">
        <v>45000</v>
      </c>
      <c r="E939">
        <v>45000</v>
      </c>
      <c r="F939" t="s">
        <v>22</v>
      </c>
      <c r="G939">
        <f>tblSalaries[[#This Row],[clean Salary (in local currency)]]*VLOOKUP(tblSalaries[[#This Row],[Currency]],tblXrate[],2,FALSE)</f>
        <v>57167.974754622352</v>
      </c>
      <c r="H939" t="s">
        <v>1091</v>
      </c>
      <c r="I939" t="s">
        <v>20</v>
      </c>
      <c r="J939" t="s">
        <v>1092</v>
      </c>
      <c r="K939" t="str">
        <f>VLOOKUP(tblSalaries[[#This Row],[Where do you work]],tblCountries[[Actual]:[Mapping]],2,FALSE)</f>
        <v>Netherlands</v>
      </c>
      <c r="L939" t="s">
        <v>18</v>
      </c>
      <c r="M939">
        <v>10</v>
      </c>
    </row>
    <row r="940" spans="2:13" ht="15" hidden="1" customHeight="1" x14ac:dyDescent="0.25">
      <c r="B940" t="s">
        <v>2943</v>
      </c>
      <c r="C940" s="1">
        <v>41057.155555555553</v>
      </c>
      <c r="D940" s="4" t="s">
        <v>1093</v>
      </c>
      <c r="E940">
        <v>2000000</v>
      </c>
      <c r="F940" t="s">
        <v>3984</v>
      </c>
      <c r="G940">
        <f>tblSalaries[[#This Row],[clean Salary (in local currency)]]*VLOOKUP(tblSalaries[[#This Row],[Currency]],tblXrate[],2,FALSE)</f>
        <v>12326.656394453004</v>
      </c>
      <c r="H940" t="s">
        <v>1094</v>
      </c>
      <c r="I940" t="s">
        <v>52</v>
      </c>
      <c r="J940" t="s">
        <v>870</v>
      </c>
      <c r="K940" t="str">
        <f>VLOOKUP(tblSalaries[[#This Row],[Where do you work]],tblCountries[[Actual]:[Mapping]],2,FALSE)</f>
        <v>Nigeria</v>
      </c>
      <c r="L940" t="s">
        <v>9</v>
      </c>
      <c r="M940">
        <v>5</v>
      </c>
    </row>
    <row r="941" spans="2:13" ht="15" hidden="1" customHeight="1" x14ac:dyDescent="0.25">
      <c r="B941" t="s">
        <v>2944</v>
      </c>
      <c r="C941" s="1">
        <v>41057.170300925929</v>
      </c>
      <c r="D941" s="4">
        <v>8000</v>
      </c>
      <c r="E941">
        <v>8000</v>
      </c>
      <c r="F941" t="s">
        <v>6</v>
      </c>
      <c r="G941">
        <f>tblSalaries[[#This Row],[clean Salary (in local currency)]]*VLOOKUP(tblSalaries[[#This Row],[Currency]],tblXrate[],2,FALSE)</f>
        <v>8000</v>
      </c>
      <c r="H941" t="s">
        <v>167</v>
      </c>
      <c r="I941" t="s">
        <v>20</v>
      </c>
      <c r="J941" t="s">
        <v>8</v>
      </c>
      <c r="K941" t="str">
        <f>VLOOKUP(tblSalaries[[#This Row],[Where do you work]],tblCountries[[Actual]:[Mapping]],2,FALSE)</f>
        <v>India</v>
      </c>
      <c r="L941" t="s">
        <v>25</v>
      </c>
      <c r="M941">
        <v>5</v>
      </c>
    </row>
    <row r="942" spans="2:13" ht="15" hidden="1" customHeight="1" x14ac:dyDescent="0.25">
      <c r="B942" t="s">
        <v>2945</v>
      </c>
      <c r="C942" s="1">
        <v>41057.194918981484</v>
      </c>
      <c r="D942" s="4" t="s">
        <v>1095</v>
      </c>
      <c r="E942">
        <v>48000</v>
      </c>
      <c r="F942" t="s">
        <v>6</v>
      </c>
      <c r="G942">
        <f>tblSalaries[[#This Row],[clean Salary (in local currency)]]*VLOOKUP(tblSalaries[[#This Row],[Currency]],tblXrate[],2,FALSE)</f>
        <v>48000</v>
      </c>
      <c r="H942" t="s">
        <v>1096</v>
      </c>
      <c r="I942" t="s">
        <v>52</v>
      </c>
      <c r="J942" t="s">
        <v>106</v>
      </c>
      <c r="K942" t="str">
        <f>VLOOKUP(tblSalaries[[#This Row],[Where do you work]],tblCountries[[Actual]:[Mapping]],2,FALSE)</f>
        <v>France</v>
      </c>
      <c r="L942" t="s">
        <v>9</v>
      </c>
      <c r="M942">
        <v>5</v>
      </c>
    </row>
    <row r="943" spans="2:13" ht="15" hidden="1" customHeight="1" x14ac:dyDescent="0.25">
      <c r="B943" t="s">
        <v>2946</v>
      </c>
      <c r="C943" s="1">
        <v>41057.213703703703</v>
      </c>
      <c r="D943" s="4">
        <v>40000</v>
      </c>
      <c r="E943">
        <v>40000</v>
      </c>
      <c r="F943" t="s">
        <v>6</v>
      </c>
      <c r="G943">
        <f>tblSalaries[[#This Row],[clean Salary (in local currency)]]*VLOOKUP(tblSalaries[[#This Row],[Currency]],tblXrate[],2,FALSE)</f>
        <v>40000</v>
      </c>
      <c r="H943" t="s">
        <v>256</v>
      </c>
      <c r="I943" t="s">
        <v>20</v>
      </c>
      <c r="J943" t="s">
        <v>1097</v>
      </c>
      <c r="K943" t="str">
        <f>VLOOKUP(tblSalaries[[#This Row],[Where do you work]],tblCountries[[Actual]:[Mapping]],2,FALSE)</f>
        <v>New Zealand</v>
      </c>
      <c r="L943" t="s">
        <v>9</v>
      </c>
      <c r="M943">
        <v>5</v>
      </c>
    </row>
    <row r="944" spans="2:13" ht="15" hidden="1" customHeight="1" x14ac:dyDescent="0.25">
      <c r="B944" t="s">
        <v>2947</v>
      </c>
      <c r="C944" s="1">
        <v>41057.214722222219</v>
      </c>
      <c r="D944" s="4" t="s">
        <v>1098</v>
      </c>
      <c r="E944">
        <v>75000</v>
      </c>
      <c r="F944" t="s">
        <v>670</v>
      </c>
      <c r="G944">
        <f>tblSalaries[[#This Row],[clean Salary (in local currency)]]*VLOOKUP(tblSalaries[[#This Row],[Currency]],tblXrate[],2,FALSE)</f>
        <v>59819.107020370408</v>
      </c>
      <c r="H944" t="s">
        <v>392</v>
      </c>
      <c r="I944" t="s">
        <v>20</v>
      </c>
      <c r="J944" t="s">
        <v>1099</v>
      </c>
      <c r="K944" t="str">
        <f>VLOOKUP(tblSalaries[[#This Row],[Where do you work]],tblCountries[[Actual]:[Mapping]],2,FALSE)</f>
        <v>New Zealand</v>
      </c>
      <c r="L944" t="s">
        <v>9</v>
      </c>
      <c r="M944">
        <v>10</v>
      </c>
    </row>
    <row r="945" spans="2:13" ht="15" hidden="1" customHeight="1" x14ac:dyDescent="0.25">
      <c r="B945" t="s">
        <v>2948</v>
      </c>
      <c r="C945" s="1">
        <v>41057.217106481483</v>
      </c>
      <c r="D945" s="4">
        <v>150000</v>
      </c>
      <c r="E945">
        <v>150000</v>
      </c>
      <c r="F945" t="s">
        <v>6</v>
      </c>
      <c r="G945">
        <f>tblSalaries[[#This Row],[clean Salary (in local currency)]]*VLOOKUP(tblSalaries[[#This Row],[Currency]],tblXrate[],2,FALSE)</f>
        <v>150000</v>
      </c>
      <c r="H945" t="s">
        <v>1100</v>
      </c>
      <c r="I945" t="s">
        <v>20</v>
      </c>
      <c r="J945" t="s">
        <v>46</v>
      </c>
      <c r="K945" t="str">
        <f>VLOOKUP(tblSalaries[[#This Row],[Where do you work]],tblCountries[[Actual]:[Mapping]],2,FALSE)</f>
        <v>Switzerland</v>
      </c>
      <c r="L945" t="s">
        <v>25</v>
      </c>
      <c r="M945">
        <v>20</v>
      </c>
    </row>
    <row r="946" spans="2:13" ht="15" hidden="1" customHeight="1" x14ac:dyDescent="0.25">
      <c r="B946" t="s">
        <v>2949</v>
      </c>
      <c r="C946" s="1">
        <v>41057.222696759258</v>
      </c>
      <c r="D946" s="4">
        <v>80000</v>
      </c>
      <c r="E946">
        <v>80000</v>
      </c>
      <c r="F946" t="s">
        <v>82</v>
      </c>
      <c r="G946">
        <f>tblSalaries[[#This Row],[clean Salary (in local currency)]]*VLOOKUP(tblSalaries[[#This Row],[Currency]],tblXrate[],2,FALSE)</f>
        <v>81592.772512210868</v>
      </c>
      <c r="H946" t="s">
        <v>1101</v>
      </c>
      <c r="I946" t="s">
        <v>52</v>
      </c>
      <c r="J946" t="s">
        <v>84</v>
      </c>
      <c r="K946" t="str">
        <f>VLOOKUP(tblSalaries[[#This Row],[Where do you work]],tblCountries[[Actual]:[Mapping]],2,FALSE)</f>
        <v>Australia</v>
      </c>
      <c r="L946" t="s">
        <v>9</v>
      </c>
      <c r="M946">
        <v>25</v>
      </c>
    </row>
    <row r="947" spans="2:13" ht="15" hidden="1" customHeight="1" x14ac:dyDescent="0.25">
      <c r="B947" t="s">
        <v>2950</v>
      </c>
      <c r="C947" s="1">
        <v>41057.242314814815</v>
      </c>
      <c r="D947" s="4">
        <v>95000</v>
      </c>
      <c r="E947">
        <v>95000</v>
      </c>
      <c r="F947" t="s">
        <v>82</v>
      </c>
      <c r="G947">
        <f>tblSalaries[[#This Row],[clean Salary (in local currency)]]*VLOOKUP(tblSalaries[[#This Row],[Currency]],tblXrate[],2,FALSE)</f>
        <v>96891.417358250401</v>
      </c>
      <c r="H947" t="s">
        <v>160</v>
      </c>
      <c r="I947" t="s">
        <v>20</v>
      </c>
      <c r="J947" t="s">
        <v>84</v>
      </c>
      <c r="K947" t="str">
        <f>VLOOKUP(tblSalaries[[#This Row],[Where do you work]],tblCountries[[Actual]:[Mapping]],2,FALSE)</f>
        <v>Australia</v>
      </c>
      <c r="L947" t="s">
        <v>18</v>
      </c>
      <c r="M947">
        <v>20</v>
      </c>
    </row>
    <row r="948" spans="2:13" ht="15" hidden="1" customHeight="1" x14ac:dyDescent="0.25">
      <c r="B948" t="s">
        <v>2951</v>
      </c>
      <c r="C948" s="1">
        <v>41057.24386574074</v>
      </c>
      <c r="D948" s="4" t="s">
        <v>1102</v>
      </c>
      <c r="E948">
        <v>90000</v>
      </c>
      <c r="F948" t="s">
        <v>82</v>
      </c>
      <c r="G948">
        <f>tblSalaries[[#This Row],[clean Salary (in local currency)]]*VLOOKUP(tblSalaries[[#This Row],[Currency]],tblXrate[],2,FALSE)</f>
        <v>91791.869076237213</v>
      </c>
      <c r="H948" t="s">
        <v>926</v>
      </c>
      <c r="I948" t="s">
        <v>20</v>
      </c>
      <c r="J948" t="s">
        <v>84</v>
      </c>
      <c r="K948" t="str">
        <f>VLOOKUP(tblSalaries[[#This Row],[Where do you work]],tblCountries[[Actual]:[Mapping]],2,FALSE)</f>
        <v>Australia</v>
      </c>
      <c r="L948" t="s">
        <v>9</v>
      </c>
      <c r="M948">
        <v>13</v>
      </c>
    </row>
    <row r="949" spans="2:13" ht="15" hidden="1" customHeight="1" x14ac:dyDescent="0.25">
      <c r="B949" t="s">
        <v>2952</v>
      </c>
      <c r="C949" s="1">
        <v>41057.243981481479</v>
      </c>
      <c r="D949" s="4">
        <v>15000</v>
      </c>
      <c r="E949">
        <v>15000</v>
      </c>
      <c r="F949" t="s">
        <v>6</v>
      </c>
      <c r="G949">
        <f>tblSalaries[[#This Row],[clean Salary (in local currency)]]*VLOOKUP(tblSalaries[[#This Row],[Currency]],tblXrate[],2,FALSE)</f>
        <v>15000</v>
      </c>
      <c r="H949" t="s">
        <v>1103</v>
      </c>
      <c r="I949" t="s">
        <v>20</v>
      </c>
      <c r="J949" t="s">
        <v>8</v>
      </c>
      <c r="K949" t="str">
        <f>VLOOKUP(tblSalaries[[#This Row],[Where do you work]],tblCountries[[Actual]:[Mapping]],2,FALSE)</f>
        <v>India</v>
      </c>
      <c r="L949" t="s">
        <v>18</v>
      </c>
      <c r="M949">
        <v>2</v>
      </c>
    </row>
    <row r="950" spans="2:13" ht="15" hidden="1" customHeight="1" x14ac:dyDescent="0.25">
      <c r="B950" t="s">
        <v>2953</v>
      </c>
      <c r="C950" s="1">
        <v>41057.267777777779</v>
      </c>
      <c r="D950" s="4" t="s">
        <v>1104</v>
      </c>
      <c r="E950">
        <v>65000</v>
      </c>
      <c r="F950" t="s">
        <v>82</v>
      </c>
      <c r="G950">
        <f>tblSalaries[[#This Row],[clean Salary (in local currency)]]*VLOOKUP(tblSalaries[[#This Row],[Currency]],tblXrate[],2,FALSE)</f>
        <v>66294.12766617132</v>
      </c>
      <c r="H950" t="s">
        <v>1105</v>
      </c>
      <c r="I950" t="s">
        <v>52</v>
      </c>
      <c r="J950" t="s">
        <v>84</v>
      </c>
      <c r="K950" t="str">
        <f>VLOOKUP(tblSalaries[[#This Row],[Where do you work]],tblCountries[[Actual]:[Mapping]],2,FALSE)</f>
        <v>Australia</v>
      </c>
      <c r="L950" t="s">
        <v>18</v>
      </c>
      <c r="M950">
        <v>5</v>
      </c>
    </row>
    <row r="951" spans="2:13" ht="15" hidden="1" customHeight="1" x14ac:dyDescent="0.25">
      <c r="B951" t="s">
        <v>2954</v>
      </c>
      <c r="C951" s="1">
        <v>41057.274884259263</v>
      </c>
      <c r="D951" s="4">
        <v>100000</v>
      </c>
      <c r="E951">
        <v>100000</v>
      </c>
      <c r="F951" t="s">
        <v>82</v>
      </c>
      <c r="G951">
        <f>tblSalaries[[#This Row],[clean Salary (in local currency)]]*VLOOKUP(tblSalaries[[#This Row],[Currency]],tblXrate[],2,FALSE)</f>
        <v>101990.96564026357</v>
      </c>
      <c r="H951" t="s">
        <v>76</v>
      </c>
      <c r="I951" t="s">
        <v>356</v>
      </c>
      <c r="J951" t="s">
        <v>84</v>
      </c>
      <c r="K951" t="str">
        <f>VLOOKUP(tblSalaries[[#This Row],[Where do you work]],tblCountries[[Actual]:[Mapping]],2,FALSE)</f>
        <v>Australia</v>
      </c>
      <c r="L951" t="s">
        <v>13</v>
      </c>
      <c r="M951">
        <v>6</v>
      </c>
    </row>
    <row r="952" spans="2:13" ht="15" hidden="1" customHeight="1" x14ac:dyDescent="0.25">
      <c r="B952" t="s">
        <v>2955</v>
      </c>
      <c r="C952" s="1">
        <v>41057.286041666666</v>
      </c>
      <c r="D952" s="4">
        <v>60000</v>
      </c>
      <c r="E952">
        <v>60000</v>
      </c>
      <c r="F952" t="s">
        <v>6</v>
      </c>
      <c r="G952">
        <f>tblSalaries[[#This Row],[clean Salary (in local currency)]]*VLOOKUP(tblSalaries[[#This Row],[Currency]],tblXrate[],2,FALSE)</f>
        <v>60000</v>
      </c>
      <c r="H952" t="s">
        <v>1106</v>
      </c>
      <c r="I952" t="s">
        <v>52</v>
      </c>
      <c r="J952" t="s">
        <v>15</v>
      </c>
      <c r="K952" t="str">
        <f>VLOOKUP(tblSalaries[[#This Row],[Where do you work]],tblCountries[[Actual]:[Mapping]],2,FALSE)</f>
        <v>USA</v>
      </c>
      <c r="L952" t="s">
        <v>18</v>
      </c>
      <c r="M952">
        <v>3</v>
      </c>
    </row>
    <row r="953" spans="2:13" ht="15" hidden="1" customHeight="1" x14ac:dyDescent="0.25">
      <c r="B953" t="s">
        <v>2956</v>
      </c>
      <c r="C953" s="1">
        <v>41057.286168981482</v>
      </c>
      <c r="D953" s="4">
        <v>43000</v>
      </c>
      <c r="E953">
        <v>43000</v>
      </c>
      <c r="F953" t="s">
        <v>82</v>
      </c>
      <c r="G953">
        <f>tblSalaries[[#This Row],[clean Salary (in local currency)]]*VLOOKUP(tblSalaries[[#This Row],[Currency]],tblXrate[],2,FALSE)</f>
        <v>43856.11522531334</v>
      </c>
      <c r="H953" t="s">
        <v>1107</v>
      </c>
      <c r="I953" t="s">
        <v>52</v>
      </c>
      <c r="J953" t="s">
        <v>84</v>
      </c>
      <c r="K953" t="str">
        <f>VLOOKUP(tblSalaries[[#This Row],[Where do you work]],tblCountries[[Actual]:[Mapping]],2,FALSE)</f>
        <v>Australia</v>
      </c>
      <c r="L953" t="s">
        <v>13</v>
      </c>
      <c r="M953">
        <v>1</v>
      </c>
    </row>
    <row r="954" spans="2:13" ht="15" hidden="1" customHeight="1" x14ac:dyDescent="0.25">
      <c r="B954" t="s">
        <v>2957</v>
      </c>
      <c r="C954" s="1">
        <v>41057.286168981482</v>
      </c>
      <c r="D954" s="4">
        <v>45616</v>
      </c>
      <c r="E954">
        <v>45616</v>
      </c>
      <c r="F954" t="s">
        <v>6</v>
      </c>
      <c r="G954">
        <f>tblSalaries[[#This Row],[clean Salary (in local currency)]]*VLOOKUP(tblSalaries[[#This Row],[Currency]],tblXrate[],2,FALSE)</f>
        <v>45616</v>
      </c>
      <c r="H954" t="s">
        <v>1108</v>
      </c>
      <c r="I954" t="s">
        <v>20</v>
      </c>
      <c r="J954" t="s">
        <v>84</v>
      </c>
      <c r="K954" t="str">
        <f>VLOOKUP(tblSalaries[[#This Row],[Where do you work]],tblCountries[[Actual]:[Mapping]],2,FALSE)</f>
        <v>Australia</v>
      </c>
      <c r="L954" t="s">
        <v>9</v>
      </c>
      <c r="M954">
        <v>1.5</v>
      </c>
    </row>
    <row r="955" spans="2:13" ht="15" hidden="1" customHeight="1" x14ac:dyDescent="0.25">
      <c r="B955" t="s">
        <v>2958</v>
      </c>
      <c r="C955" s="1">
        <v>41057.291956018518</v>
      </c>
      <c r="D955" s="4">
        <v>95000</v>
      </c>
      <c r="E955">
        <v>95000</v>
      </c>
      <c r="F955" t="s">
        <v>670</v>
      </c>
      <c r="G955">
        <f>tblSalaries[[#This Row],[clean Salary (in local currency)]]*VLOOKUP(tblSalaries[[#This Row],[Currency]],tblXrate[],2,FALSE)</f>
        <v>75770.868892469181</v>
      </c>
      <c r="H955" t="s">
        <v>808</v>
      </c>
      <c r="I955" t="s">
        <v>310</v>
      </c>
      <c r="J955" t="s">
        <v>672</v>
      </c>
      <c r="K955" t="str">
        <f>VLOOKUP(tblSalaries[[#This Row],[Where do you work]],tblCountries[[Actual]:[Mapping]],2,FALSE)</f>
        <v>New Zealand</v>
      </c>
      <c r="L955" t="s">
        <v>9</v>
      </c>
      <c r="M955">
        <v>20</v>
      </c>
    </row>
    <row r="956" spans="2:13" ht="15" hidden="1" customHeight="1" x14ac:dyDescent="0.25">
      <c r="B956" t="s">
        <v>2959</v>
      </c>
      <c r="C956" s="1">
        <v>41057.306388888886</v>
      </c>
      <c r="D956" s="4">
        <v>56600</v>
      </c>
      <c r="E956">
        <v>56600</v>
      </c>
      <c r="F956" t="s">
        <v>82</v>
      </c>
      <c r="G956">
        <f>tblSalaries[[#This Row],[clean Salary (in local currency)]]*VLOOKUP(tblSalaries[[#This Row],[Currency]],tblXrate[],2,FALSE)</f>
        <v>57726.886552389187</v>
      </c>
      <c r="H956" t="s">
        <v>1109</v>
      </c>
      <c r="I956" t="s">
        <v>52</v>
      </c>
      <c r="J956" t="s">
        <v>84</v>
      </c>
      <c r="K956" t="str">
        <f>VLOOKUP(tblSalaries[[#This Row],[Where do you work]],tblCountries[[Actual]:[Mapping]],2,FALSE)</f>
        <v>Australia</v>
      </c>
      <c r="L956" t="s">
        <v>18</v>
      </c>
      <c r="M956">
        <v>2</v>
      </c>
    </row>
    <row r="957" spans="2:13" ht="15" hidden="1" customHeight="1" x14ac:dyDescent="0.25">
      <c r="B957" t="s">
        <v>2960</v>
      </c>
      <c r="C957" s="1">
        <v>41057.307719907411</v>
      </c>
      <c r="D957" s="4">
        <v>20000</v>
      </c>
      <c r="E957">
        <v>20000</v>
      </c>
      <c r="F957" t="s">
        <v>6</v>
      </c>
      <c r="G957">
        <f>tblSalaries[[#This Row],[clean Salary (in local currency)]]*VLOOKUP(tblSalaries[[#This Row],[Currency]],tblXrate[],2,FALSE)</f>
        <v>20000</v>
      </c>
      <c r="H957" t="s">
        <v>214</v>
      </c>
      <c r="I957" t="s">
        <v>20</v>
      </c>
      <c r="J957" t="s">
        <v>84</v>
      </c>
      <c r="K957" t="str">
        <f>VLOOKUP(tblSalaries[[#This Row],[Where do you work]],tblCountries[[Actual]:[Mapping]],2,FALSE)</f>
        <v>Australia</v>
      </c>
      <c r="L957" t="s">
        <v>18</v>
      </c>
      <c r="M957">
        <v>2</v>
      </c>
    </row>
    <row r="958" spans="2:13" ht="15" hidden="1" customHeight="1" x14ac:dyDescent="0.25">
      <c r="B958" t="s">
        <v>2961</v>
      </c>
      <c r="C958" s="1">
        <v>41057.311192129629</v>
      </c>
      <c r="D958" s="4" t="s">
        <v>1110</v>
      </c>
      <c r="E958">
        <v>200000</v>
      </c>
      <c r="F958" t="s">
        <v>82</v>
      </c>
      <c r="G958">
        <f>tblSalaries[[#This Row],[clean Salary (in local currency)]]*VLOOKUP(tblSalaries[[#This Row],[Currency]],tblXrate[],2,FALSE)</f>
        <v>203981.93128052715</v>
      </c>
      <c r="H958" t="s">
        <v>856</v>
      </c>
      <c r="I958" t="s">
        <v>52</v>
      </c>
      <c r="J958" t="s">
        <v>84</v>
      </c>
      <c r="K958" t="str">
        <f>VLOOKUP(tblSalaries[[#This Row],[Where do you work]],tblCountries[[Actual]:[Mapping]],2,FALSE)</f>
        <v>Australia</v>
      </c>
      <c r="L958" t="s">
        <v>9</v>
      </c>
      <c r="M958">
        <v>15</v>
      </c>
    </row>
    <row r="959" spans="2:13" ht="15" hidden="1" customHeight="1" x14ac:dyDescent="0.25">
      <c r="B959" t="s">
        <v>2962</v>
      </c>
      <c r="C959" s="1">
        <v>41057.31150462963</v>
      </c>
      <c r="D959" s="4">
        <v>50000</v>
      </c>
      <c r="E959">
        <v>50000</v>
      </c>
      <c r="F959" t="s">
        <v>82</v>
      </c>
      <c r="G959">
        <f>tblSalaries[[#This Row],[clean Salary (in local currency)]]*VLOOKUP(tblSalaries[[#This Row],[Currency]],tblXrate[],2,FALSE)</f>
        <v>50995.482820131787</v>
      </c>
      <c r="H959" t="s">
        <v>700</v>
      </c>
      <c r="I959" t="s">
        <v>488</v>
      </c>
      <c r="J959" t="s">
        <v>84</v>
      </c>
      <c r="K959" t="str">
        <f>VLOOKUP(tblSalaries[[#This Row],[Where do you work]],tblCountries[[Actual]:[Mapping]],2,FALSE)</f>
        <v>Australia</v>
      </c>
      <c r="L959" t="s">
        <v>25</v>
      </c>
      <c r="M959">
        <v>5</v>
      </c>
    </row>
    <row r="960" spans="2:13" ht="15" hidden="1" customHeight="1" x14ac:dyDescent="0.25">
      <c r="B960" t="s">
        <v>2963</v>
      </c>
      <c r="C960" s="1">
        <v>41057.312303240738</v>
      </c>
      <c r="D960" s="4">
        <v>125000</v>
      </c>
      <c r="E960">
        <v>125000</v>
      </c>
      <c r="F960" t="s">
        <v>82</v>
      </c>
      <c r="G960">
        <f>tblSalaries[[#This Row],[clean Salary (in local currency)]]*VLOOKUP(tblSalaries[[#This Row],[Currency]],tblXrate[],2,FALSE)</f>
        <v>127488.70705032947</v>
      </c>
      <c r="H960" t="s">
        <v>1111</v>
      </c>
      <c r="I960" t="s">
        <v>4001</v>
      </c>
      <c r="J960" t="s">
        <v>84</v>
      </c>
      <c r="K960" t="str">
        <f>VLOOKUP(tblSalaries[[#This Row],[Where do you work]],tblCountries[[Actual]:[Mapping]],2,FALSE)</f>
        <v>Australia</v>
      </c>
      <c r="L960" t="s">
        <v>9</v>
      </c>
      <c r="M960">
        <v>15</v>
      </c>
    </row>
    <row r="961" spans="2:13" ht="15" hidden="1" customHeight="1" x14ac:dyDescent="0.25">
      <c r="B961" t="s">
        <v>2964</v>
      </c>
      <c r="C961" s="1">
        <v>41057.314918981479</v>
      </c>
      <c r="D961" s="4">
        <v>65000</v>
      </c>
      <c r="E961">
        <v>65000</v>
      </c>
      <c r="F961" t="s">
        <v>82</v>
      </c>
      <c r="G961">
        <f>tblSalaries[[#This Row],[clean Salary (in local currency)]]*VLOOKUP(tblSalaries[[#This Row],[Currency]],tblXrate[],2,FALSE)</f>
        <v>66294.12766617132</v>
      </c>
      <c r="H961" t="s">
        <v>153</v>
      </c>
      <c r="I961" t="s">
        <v>20</v>
      </c>
      <c r="J961" t="s">
        <v>84</v>
      </c>
      <c r="K961" t="str">
        <f>VLOOKUP(tblSalaries[[#This Row],[Where do you work]],tblCountries[[Actual]:[Mapping]],2,FALSE)</f>
        <v>Australia</v>
      </c>
      <c r="L961" t="s">
        <v>9</v>
      </c>
      <c r="M961">
        <v>4</v>
      </c>
    </row>
    <row r="962" spans="2:13" ht="15" hidden="1" customHeight="1" x14ac:dyDescent="0.25">
      <c r="B962" t="s">
        <v>2965</v>
      </c>
      <c r="C962" s="1">
        <v>41057.319004629629</v>
      </c>
      <c r="D962" s="4">
        <v>62000</v>
      </c>
      <c r="E962">
        <v>62000</v>
      </c>
      <c r="F962" t="s">
        <v>82</v>
      </c>
      <c r="G962">
        <f>tblSalaries[[#This Row],[clean Salary (in local currency)]]*VLOOKUP(tblSalaries[[#This Row],[Currency]],tblXrate[],2,FALSE)</f>
        <v>63234.398696963413</v>
      </c>
      <c r="H962" t="s">
        <v>207</v>
      </c>
      <c r="I962" t="s">
        <v>20</v>
      </c>
      <c r="J962" t="s">
        <v>84</v>
      </c>
      <c r="K962" t="str">
        <f>VLOOKUP(tblSalaries[[#This Row],[Where do you work]],tblCountries[[Actual]:[Mapping]],2,FALSE)</f>
        <v>Australia</v>
      </c>
      <c r="L962" t="s">
        <v>9</v>
      </c>
      <c r="M962">
        <v>3</v>
      </c>
    </row>
    <row r="963" spans="2:13" ht="15" hidden="1" customHeight="1" x14ac:dyDescent="0.25">
      <c r="B963" t="s">
        <v>2966</v>
      </c>
      <c r="C963" s="1">
        <v>41057.323935185188</v>
      </c>
      <c r="D963" s="4">
        <v>260000</v>
      </c>
      <c r="E963">
        <v>260000</v>
      </c>
      <c r="F963" t="s">
        <v>6</v>
      </c>
      <c r="G963">
        <f>tblSalaries[[#This Row],[clean Salary (in local currency)]]*VLOOKUP(tblSalaries[[#This Row],[Currency]],tblXrate[],2,FALSE)</f>
        <v>260000</v>
      </c>
      <c r="H963" t="s">
        <v>29</v>
      </c>
      <c r="I963" t="s">
        <v>4001</v>
      </c>
      <c r="J963" t="s">
        <v>15</v>
      </c>
      <c r="K963" t="str">
        <f>VLOOKUP(tblSalaries[[#This Row],[Where do you work]],tblCountries[[Actual]:[Mapping]],2,FALSE)</f>
        <v>USA</v>
      </c>
      <c r="L963" t="s">
        <v>18</v>
      </c>
      <c r="M963">
        <v>10</v>
      </c>
    </row>
    <row r="964" spans="2:13" ht="15" hidden="1" customHeight="1" x14ac:dyDescent="0.25">
      <c r="B964" t="s">
        <v>2967</v>
      </c>
      <c r="C964" s="1">
        <v>41057.33320601852</v>
      </c>
      <c r="D964" s="4">
        <v>110000</v>
      </c>
      <c r="E964">
        <v>110000</v>
      </c>
      <c r="F964" t="s">
        <v>82</v>
      </c>
      <c r="G964">
        <f>tblSalaries[[#This Row],[clean Salary (in local currency)]]*VLOOKUP(tblSalaries[[#This Row],[Currency]],tblXrate[],2,FALSE)</f>
        <v>112190.06220428993</v>
      </c>
      <c r="H964" t="s">
        <v>1113</v>
      </c>
      <c r="I964" t="s">
        <v>52</v>
      </c>
      <c r="J964" t="s">
        <v>84</v>
      </c>
      <c r="K964" t="str">
        <f>VLOOKUP(tblSalaries[[#This Row],[Where do you work]],tblCountries[[Actual]:[Mapping]],2,FALSE)</f>
        <v>Australia</v>
      </c>
      <c r="L964" t="s">
        <v>18</v>
      </c>
      <c r="M964">
        <v>8</v>
      </c>
    </row>
    <row r="965" spans="2:13" ht="15" hidden="1" customHeight="1" x14ac:dyDescent="0.25">
      <c r="B965" t="s">
        <v>2968</v>
      </c>
      <c r="C965" s="1">
        <v>41057.335532407407</v>
      </c>
      <c r="D965" s="4" t="s">
        <v>1114</v>
      </c>
      <c r="E965">
        <v>70000</v>
      </c>
      <c r="F965" t="s">
        <v>82</v>
      </c>
      <c r="G965">
        <f>tblSalaries[[#This Row],[clean Salary (in local currency)]]*VLOOKUP(tblSalaries[[#This Row],[Currency]],tblXrate[],2,FALSE)</f>
        <v>71393.675948184507</v>
      </c>
      <c r="H965" t="s">
        <v>45</v>
      </c>
      <c r="I965" t="s">
        <v>52</v>
      </c>
      <c r="J965" t="s">
        <v>84</v>
      </c>
      <c r="K965" t="str">
        <f>VLOOKUP(tblSalaries[[#This Row],[Where do you work]],tblCountries[[Actual]:[Mapping]],2,FALSE)</f>
        <v>Australia</v>
      </c>
      <c r="L965" t="s">
        <v>9</v>
      </c>
      <c r="M965">
        <v>7</v>
      </c>
    </row>
    <row r="966" spans="2:13" ht="15" hidden="1" customHeight="1" x14ac:dyDescent="0.25">
      <c r="B966" t="s">
        <v>2969</v>
      </c>
      <c r="C966" s="1">
        <v>41057.349120370367</v>
      </c>
      <c r="D966" s="4" t="s">
        <v>1115</v>
      </c>
      <c r="E966">
        <v>85000</v>
      </c>
      <c r="F966" t="s">
        <v>6</v>
      </c>
      <c r="G966">
        <f>tblSalaries[[#This Row],[clean Salary (in local currency)]]*VLOOKUP(tblSalaries[[#This Row],[Currency]],tblXrate[],2,FALSE)</f>
        <v>85000</v>
      </c>
      <c r="H966" t="s">
        <v>1116</v>
      </c>
      <c r="I966" t="s">
        <v>3999</v>
      </c>
      <c r="J966" t="s">
        <v>84</v>
      </c>
      <c r="K966" t="str">
        <f>VLOOKUP(tblSalaries[[#This Row],[Where do you work]],tblCountries[[Actual]:[Mapping]],2,FALSE)</f>
        <v>Australia</v>
      </c>
      <c r="L966" t="s">
        <v>9</v>
      </c>
      <c r="M966">
        <v>8</v>
      </c>
    </row>
    <row r="967" spans="2:13" ht="15" hidden="1" customHeight="1" x14ac:dyDescent="0.25">
      <c r="B967" t="s">
        <v>2970</v>
      </c>
      <c r="C967" s="1">
        <v>41057.351886574077</v>
      </c>
      <c r="D967" s="4">
        <v>94000</v>
      </c>
      <c r="E967">
        <v>94000</v>
      </c>
      <c r="F967" t="s">
        <v>82</v>
      </c>
      <c r="G967">
        <f>tblSalaries[[#This Row],[clean Salary (in local currency)]]*VLOOKUP(tblSalaries[[#This Row],[Currency]],tblXrate[],2,FALSE)</f>
        <v>95871.50770184776</v>
      </c>
      <c r="H967" t="s">
        <v>207</v>
      </c>
      <c r="I967" t="s">
        <v>20</v>
      </c>
      <c r="J967" t="s">
        <v>84</v>
      </c>
      <c r="K967" t="str">
        <f>VLOOKUP(tblSalaries[[#This Row],[Where do you work]],tblCountries[[Actual]:[Mapping]],2,FALSE)</f>
        <v>Australia</v>
      </c>
      <c r="L967" t="s">
        <v>18</v>
      </c>
      <c r="M967">
        <v>2.5</v>
      </c>
    </row>
    <row r="968" spans="2:13" ht="15" customHeight="1" x14ac:dyDescent="0.25">
      <c r="B968" t="s">
        <v>2971</v>
      </c>
      <c r="C968" s="1">
        <v>41057.35800925926</v>
      </c>
      <c r="D968" s="4" t="s">
        <v>1117</v>
      </c>
      <c r="E968">
        <v>107000</v>
      </c>
      <c r="F968" t="s">
        <v>82</v>
      </c>
      <c r="G968">
        <f>tblSalaries[[#This Row],[clean Salary (in local currency)]]*VLOOKUP(tblSalaries[[#This Row],[Currency]],tblXrate[],2,FALSE)</f>
        <v>109130.33323508203</v>
      </c>
      <c r="H968" t="s">
        <v>772</v>
      </c>
      <c r="I968" t="s">
        <v>52</v>
      </c>
      <c r="J968" t="s">
        <v>84</v>
      </c>
      <c r="K968" t="str">
        <f>VLOOKUP(tblSalaries[[#This Row],[Where do you work]],tblCountries[[Actual]:[Mapping]],2,FALSE)</f>
        <v>Australia</v>
      </c>
      <c r="L968" t="s">
        <v>9</v>
      </c>
      <c r="M968">
        <v>35</v>
      </c>
    </row>
    <row r="969" spans="2:13" ht="15" hidden="1" customHeight="1" x14ac:dyDescent="0.25">
      <c r="B969" t="s">
        <v>2972</v>
      </c>
      <c r="C969" s="1">
        <v>41057.361030092594</v>
      </c>
      <c r="D969" s="4">
        <v>3000</v>
      </c>
      <c r="E969">
        <v>36000</v>
      </c>
      <c r="F969" t="s">
        <v>6</v>
      </c>
      <c r="G969">
        <f>tblSalaries[[#This Row],[clean Salary (in local currency)]]*VLOOKUP(tblSalaries[[#This Row],[Currency]],tblXrate[],2,FALSE)</f>
        <v>36000</v>
      </c>
      <c r="H969" t="s">
        <v>168</v>
      </c>
      <c r="I969" t="s">
        <v>52</v>
      </c>
      <c r="J969" t="s">
        <v>1118</v>
      </c>
      <c r="K969" t="str">
        <f>VLOOKUP(tblSalaries[[#This Row],[Where do you work]],tblCountries[[Actual]:[Mapping]],2,FALSE)</f>
        <v>malaysia</v>
      </c>
      <c r="L969" t="s">
        <v>25</v>
      </c>
      <c r="M969">
        <v>3</v>
      </c>
    </row>
    <row r="970" spans="2:13" ht="15" hidden="1" customHeight="1" x14ac:dyDescent="0.25">
      <c r="B970" t="s">
        <v>2973</v>
      </c>
      <c r="C970" s="1">
        <v>41057.361956018518</v>
      </c>
      <c r="D970" s="4">
        <v>120000</v>
      </c>
      <c r="E970">
        <v>120000</v>
      </c>
      <c r="F970" t="s">
        <v>82</v>
      </c>
      <c r="G970">
        <f>tblSalaries[[#This Row],[clean Salary (in local currency)]]*VLOOKUP(tblSalaries[[#This Row],[Currency]],tblXrate[],2,FALSE)</f>
        <v>122389.15876831629</v>
      </c>
      <c r="H970" t="s">
        <v>256</v>
      </c>
      <c r="I970" t="s">
        <v>20</v>
      </c>
      <c r="J970" t="s">
        <v>84</v>
      </c>
      <c r="K970" t="str">
        <f>VLOOKUP(tblSalaries[[#This Row],[Where do you work]],tblCountries[[Actual]:[Mapping]],2,FALSE)</f>
        <v>Australia</v>
      </c>
      <c r="L970" t="s">
        <v>9</v>
      </c>
      <c r="M970">
        <v>2</v>
      </c>
    </row>
    <row r="971" spans="2:13" ht="15" hidden="1" customHeight="1" x14ac:dyDescent="0.25">
      <c r="B971" t="s">
        <v>2974</v>
      </c>
      <c r="C971" s="1">
        <v>41057.366423611114</v>
      </c>
      <c r="D971" s="4" t="s">
        <v>1119</v>
      </c>
      <c r="E971">
        <v>52000</v>
      </c>
      <c r="F971" t="s">
        <v>82</v>
      </c>
      <c r="G971">
        <f>tblSalaries[[#This Row],[clean Salary (in local currency)]]*VLOOKUP(tblSalaries[[#This Row],[Currency]],tblXrate[],2,FALSE)</f>
        <v>53035.30213293706</v>
      </c>
      <c r="H971" t="s">
        <v>1120</v>
      </c>
      <c r="I971" t="s">
        <v>20</v>
      </c>
      <c r="J971" t="s">
        <v>84</v>
      </c>
      <c r="K971" t="str">
        <f>VLOOKUP(tblSalaries[[#This Row],[Where do you work]],tblCountries[[Actual]:[Mapping]],2,FALSE)</f>
        <v>Australia</v>
      </c>
      <c r="L971" t="s">
        <v>9</v>
      </c>
      <c r="M971">
        <v>4</v>
      </c>
    </row>
    <row r="972" spans="2:13" ht="15" hidden="1" customHeight="1" x14ac:dyDescent="0.25">
      <c r="B972" t="s">
        <v>2975</v>
      </c>
      <c r="C972" s="1">
        <v>41057.367314814815</v>
      </c>
      <c r="D972" s="4">
        <v>125000</v>
      </c>
      <c r="E972">
        <v>125000</v>
      </c>
      <c r="F972" t="s">
        <v>6</v>
      </c>
      <c r="G972">
        <f>tblSalaries[[#This Row],[clean Salary (in local currency)]]*VLOOKUP(tblSalaries[[#This Row],[Currency]],tblXrate[],2,FALSE)</f>
        <v>125000</v>
      </c>
      <c r="H972" t="s">
        <v>1121</v>
      </c>
      <c r="I972" t="s">
        <v>4001</v>
      </c>
      <c r="J972" t="s">
        <v>15</v>
      </c>
      <c r="K972" t="str">
        <f>VLOOKUP(tblSalaries[[#This Row],[Where do you work]],tblCountries[[Actual]:[Mapping]],2,FALSE)</f>
        <v>USA</v>
      </c>
      <c r="L972" t="s">
        <v>9</v>
      </c>
      <c r="M972">
        <v>10</v>
      </c>
    </row>
    <row r="973" spans="2:13" ht="15" hidden="1" customHeight="1" x14ac:dyDescent="0.25">
      <c r="B973" t="s">
        <v>2976</v>
      </c>
      <c r="C973" s="1">
        <v>41057.37773148148</v>
      </c>
      <c r="D973" s="4">
        <v>19000</v>
      </c>
      <c r="E973">
        <v>19000</v>
      </c>
      <c r="F973" t="s">
        <v>6</v>
      </c>
      <c r="G973">
        <f>tblSalaries[[#This Row],[clean Salary (in local currency)]]*VLOOKUP(tblSalaries[[#This Row],[Currency]],tblXrate[],2,FALSE)</f>
        <v>19000</v>
      </c>
      <c r="H973" t="s">
        <v>1122</v>
      </c>
      <c r="I973" t="s">
        <v>20</v>
      </c>
      <c r="J973" t="s">
        <v>1123</v>
      </c>
      <c r="K973" t="str">
        <f>VLOOKUP(tblSalaries[[#This Row],[Where do you work]],tblCountries[[Actual]:[Mapping]],2,FALSE)</f>
        <v>china</v>
      </c>
      <c r="L973" t="s">
        <v>9</v>
      </c>
      <c r="M973">
        <v>6</v>
      </c>
    </row>
    <row r="974" spans="2:13" ht="15" hidden="1" customHeight="1" x14ac:dyDescent="0.25">
      <c r="B974" t="s">
        <v>2977</v>
      </c>
      <c r="C974" s="1">
        <v>41057.383645833332</v>
      </c>
      <c r="D974" s="4">
        <v>92000</v>
      </c>
      <c r="E974">
        <v>92000</v>
      </c>
      <c r="F974" t="s">
        <v>82</v>
      </c>
      <c r="G974">
        <f>tblSalaries[[#This Row],[clean Salary (in local currency)]]*VLOOKUP(tblSalaries[[#This Row],[Currency]],tblXrate[],2,FALSE)</f>
        <v>93831.688389042494</v>
      </c>
      <c r="H974" t="s">
        <v>1122</v>
      </c>
      <c r="I974" t="s">
        <v>20</v>
      </c>
      <c r="J974" t="s">
        <v>84</v>
      </c>
      <c r="K974" t="str">
        <f>VLOOKUP(tblSalaries[[#This Row],[Where do you work]],tblCountries[[Actual]:[Mapping]],2,FALSE)</f>
        <v>Australia</v>
      </c>
      <c r="L974" t="s">
        <v>13</v>
      </c>
      <c r="M974">
        <v>6</v>
      </c>
    </row>
    <row r="975" spans="2:13" ht="15" hidden="1" customHeight="1" x14ac:dyDescent="0.25">
      <c r="B975" t="s">
        <v>2978</v>
      </c>
      <c r="C975" s="1">
        <v>41057.390231481484</v>
      </c>
      <c r="D975" s="4">
        <v>100000</v>
      </c>
      <c r="E975">
        <v>100000</v>
      </c>
      <c r="F975" t="s">
        <v>82</v>
      </c>
      <c r="G975">
        <f>tblSalaries[[#This Row],[clean Salary (in local currency)]]*VLOOKUP(tblSalaries[[#This Row],[Currency]],tblXrate[],2,FALSE)</f>
        <v>101990.96564026357</v>
      </c>
      <c r="H975" t="s">
        <v>855</v>
      </c>
      <c r="I975" t="s">
        <v>20</v>
      </c>
      <c r="J975" t="s">
        <v>84</v>
      </c>
      <c r="K975" t="str">
        <f>VLOOKUP(tblSalaries[[#This Row],[Where do you work]],tblCountries[[Actual]:[Mapping]],2,FALSE)</f>
        <v>Australia</v>
      </c>
      <c r="L975" t="s">
        <v>9</v>
      </c>
      <c r="M975">
        <v>20</v>
      </c>
    </row>
    <row r="976" spans="2:13" ht="15" hidden="1" customHeight="1" x14ac:dyDescent="0.25">
      <c r="B976" t="s">
        <v>2979</v>
      </c>
      <c r="C976" s="1">
        <v>41057.393171296295</v>
      </c>
      <c r="D976" s="4">
        <v>120000</v>
      </c>
      <c r="E976">
        <v>120000</v>
      </c>
      <c r="F976" t="s">
        <v>82</v>
      </c>
      <c r="G976">
        <f>tblSalaries[[#This Row],[clean Salary (in local currency)]]*VLOOKUP(tblSalaries[[#This Row],[Currency]],tblXrate[],2,FALSE)</f>
        <v>122389.15876831629</v>
      </c>
      <c r="H976" t="s">
        <v>1124</v>
      </c>
      <c r="I976" t="s">
        <v>20</v>
      </c>
      <c r="J976" t="s">
        <v>84</v>
      </c>
      <c r="K976" t="str">
        <f>VLOOKUP(tblSalaries[[#This Row],[Where do you work]],tblCountries[[Actual]:[Mapping]],2,FALSE)</f>
        <v>Australia</v>
      </c>
      <c r="L976" t="s">
        <v>9</v>
      </c>
      <c r="M976">
        <v>5</v>
      </c>
    </row>
    <row r="977" spans="2:13" ht="15" hidden="1" customHeight="1" x14ac:dyDescent="0.25">
      <c r="B977" t="s">
        <v>2980</v>
      </c>
      <c r="C977" s="1">
        <v>41057.401724537034</v>
      </c>
      <c r="D977" s="4">
        <v>35000</v>
      </c>
      <c r="E977">
        <v>35000</v>
      </c>
      <c r="F977" t="s">
        <v>86</v>
      </c>
      <c r="G977">
        <f>tblSalaries[[#This Row],[clean Salary (in local currency)]]*VLOOKUP(tblSalaries[[#This Row],[Currency]],tblXrate[],2,FALSE)</f>
        <v>34417.653306061438</v>
      </c>
      <c r="H977" t="s">
        <v>855</v>
      </c>
      <c r="I977" t="s">
        <v>20</v>
      </c>
      <c r="J977" t="s">
        <v>88</v>
      </c>
      <c r="K977" t="str">
        <f>VLOOKUP(tblSalaries[[#This Row],[Where do you work]],tblCountries[[Actual]:[Mapping]],2,FALSE)</f>
        <v>Canada</v>
      </c>
      <c r="L977" t="s">
        <v>13</v>
      </c>
      <c r="M977">
        <v>4</v>
      </c>
    </row>
    <row r="978" spans="2:13" ht="15" hidden="1" customHeight="1" x14ac:dyDescent="0.25">
      <c r="B978" t="s">
        <v>2981</v>
      </c>
      <c r="C978" s="1">
        <v>41057.40289351852</v>
      </c>
      <c r="D978" s="4" t="s">
        <v>1125</v>
      </c>
      <c r="E978">
        <v>12000</v>
      </c>
      <c r="F978" t="s">
        <v>6</v>
      </c>
      <c r="G978">
        <f>tblSalaries[[#This Row],[clean Salary (in local currency)]]*VLOOKUP(tblSalaries[[#This Row],[Currency]],tblXrate[],2,FALSE)</f>
        <v>12000</v>
      </c>
      <c r="H978" t="s">
        <v>52</v>
      </c>
      <c r="I978" t="s">
        <v>52</v>
      </c>
      <c r="J978" t="s">
        <v>1126</v>
      </c>
      <c r="K978" t="str">
        <f>VLOOKUP(tblSalaries[[#This Row],[Where do you work]],tblCountries[[Actual]:[Mapping]],2,FALSE)</f>
        <v>Asia</v>
      </c>
      <c r="L978" t="s">
        <v>13</v>
      </c>
      <c r="M978">
        <v>3</v>
      </c>
    </row>
    <row r="979" spans="2:13" ht="15" hidden="1" customHeight="1" x14ac:dyDescent="0.25">
      <c r="B979" t="s">
        <v>2982</v>
      </c>
      <c r="C979" s="1">
        <v>41057.40351851852</v>
      </c>
      <c r="D979" s="4">
        <v>204000</v>
      </c>
      <c r="E979">
        <v>204000</v>
      </c>
      <c r="F979" t="s">
        <v>40</v>
      </c>
      <c r="G979">
        <f>tblSalaries[[#This Row],[clean Salary (in local currency)]]*VLOOKUP(tblSalaries[[#This Row],[Currency]],tblXrate[],2,FALSE)</f>
        <v>3632.815004238284</v>
      </c>
      <c r="H979" t="s">
        <v>1127</v>
      </c>
      <c r="I979" t="s">
        <v>52</v>
      </c>
      <c r="J979" t="s">
        <v>8</v>
      </c>
      <c r="K979" t="str">
        <f>VLOOKUP(tblSalaries[[#This Row],[Where do you work]],tblCountries[[Actual]:[Mapping]],2,FALSE)</f>
        <v>India</v>
      </c>
      <c r="L979" t="s">
        <v>9</v>
      </c>
      <c r="M979">
        <v>0</v>
      </c>
    </row>
    <row r="980" spans="2:13" ht="15" hidden="1" customHeight="1" x14ac:dyDescent="0.25">
      <c r="B980" t="s">
        <v>2983</v>
      </c>
      <c r="C980" s="1">
        <v>41057.405243055553</v>
      </c>
      <c r="D980" s="4" t="s">
        <v>1128</v>
      </c>
      <c r="E980">
        <v>1200000</v>
      </c>
      <c r="F980" t="s">
        <v>40</v>
      </c>
      <c r="G980">
        <f>tblSalaries[[#This Row],[clean Salary (in local currency)]]*VLOOKUP(tblSalaries[[#This Row],[Currency]],tblXrate[],2,FALSE)</f>
        <v>21369.500024931083</v>
      </c>
      <c r="H980" t="s">
        <v>76</v>
      </c>
      <c r="I980" t="s">
        <v>356</v>
      </c>
      <c r="J980" t="s">
        <v>8</v>
      </c>
      <c r="K980" t="str">
        <f>VLOOKUP(tblSalaries[[#This Row],[Where do you work]],tblCountries[[Actual]:[Mapping]],2,FALSE)</f>
        <v>India</v>
      </c>
      <c r="L980" t="s">
        <v>13</v>
      </c>
      <c r="M980">
        <v>6</v>
      </c>
    </row>
    <row r="981" spans="2:13" ht="15" hidden="1" customHeight="1" x14ac:dyDescent="0.25">
      <c r="B981" t="s">
        <v>2984</v>
      </c>
      <c r="C981" s="1">
        <v>41057.410694444443</v>
      </c>
      <c r="D981" s="4" t="s">
        <v>457</v>
      </c>
      <c r="E981">
        <v>500000</v>
      </c>
      <c r="F981" t="s">
        <v>40</v>
      </c>
      <c r="G981">
        <f>tblSalaries[[#This Row],[clean Salary (in local currency)]]*VLOOKUP(tblSalaries[[#This Row],[Currency]],tblXrate[],2,FALSE)</f>
        <v>8903.9583437212841</v>
      </c>
      <c r="H981" t="s">
        <v>207</v>
      </c>
      <c r="I981" t="s">
        <v>20</v>
      </c>
      <c r="J981" t="s">
        <v>8</v>
      </c>
      <c r="K981" t="str">
        <f>VLOOKUP(tblSalaries[[#This Row],[Where do you work]],tblCountries[[Actual]:[Mapping]],2,FALSE)</f>
        <v>India</v>
      </c>
      <c r="L981" t="s">
        <v>9</v>
      </c>
      <c r="M981">
        <v>7</v>
      </c>
    </row>
    <row r="982" spans="2:13" ht="15" hidden="1" customHeight="1" x14ac:dyDescent="0.25">
      <c r="B982" t="s">
        <v>2985</v>
      </c>
      <c r="C982" s="1">
        <v>41057.427395833336</v>
      </c>
      <c r="D982" s="4" t="s">
        <v>1129</v>
      </c>
      <c r="E982">
        <v>48000</v>
      </c>
      <c r="F982" t="s">
        <v>3939</v>
      </c>
      <c r="G982">
        <f>tblSalaries[[#This Row],[clean Salary (in local currency)]]*VLOOKUP(tblSalaries[[#This Row],[Currency]],tblXrate[],2,FALSE)</f>
        <v>15206.427249917633</v>
      </c>
      <c r="H982" t="s">
        <v>1130</v>
      </c>
      <c r="I982" t="s">
        <v>52</v>
      </c>
      <c r="J982" t="s">
        <v>1131</v>
      </c>
      <c r="K982" t="str">
        <f>VLOOKUP(tblSalaries[[#This Row],[Where do you work]],tblCountries[[Actual]:[Mapping]],2,FALSE)</f>
        <v>malaysia</v>
      </c>
      <c r="L982" t="s">
        <v>9</v>
      </c>
      <c r="M982">
        <v>2</v>
      </c>
    </row>
    <row r="983" spans="2:13" ht="15" hidden="1" customHeight="1" x14ac:dyDescent="0.25">
      <c r="B983" t="s">
        <v>2986</v>
      </c>
      <c r="C983" s="1">
        <v>41057.431921296295</v>
      </c>
      <c r="D983" s="4" t="s">
        <v>1132</v>
      </c>
      <c r="E983">
        <v>180000</v>
      </c>
      <c r="F983" t="s">
        <v>670</v>
      </c>
      <c r="G983">
        <f>tblSalaries[[#This Row],[clean Salary (in local currency)]]*VLOOKUP(tblSalaries[[#This Row],[Currency]],tblXrate[],2,FALSE)</f>
        <v>143565.85684888897</v>
      </c>
      <c r="H983" t="s">
        <v>448</v>
      </c>
      <c r="I983" t="s">
        <v>52</v>
      </c>
      <c r="J983" t="s">
        <v>672</v>
      </c>
      <c r="K983" t="str">
        <f>VLOOKUP(tblSalaries[[#This Row],[Where do you work]],tblCountries[[Actual]:[Mapping]],2,FALSE)</f>
        <v>New Zealand</v>
      </c>
      <c r="L983" t="s">
        <v>9</v>
      </c>
      <c r="M983">
        <v>25</v>
      </c>
    </row>
    <row r="984" spans="2:13" ht="15" hidden="1" customHeight="1" x14ac:dyDescent="0.25">
      <c r="B984" t="s">
        <v>2987</v>
      </c>
      <c r="C984" s="1">
        <v>41057.434618055559</v>
      </c>
      <c r="D984" s="4" t="s">
        <v>1133</v>
      </c>
      <c r="E984">
        <v>545000</v>
      </c>
      <c r="F984" t="s">
        <v>40</v>
      </c>
      <c r="G984">
        <f>tblSalaries[[#This Row],[clean Salary (in local currency)]]*VLOOKUP(tblSalaries[[#This Row],[Currency]],tblXrate[],2,FALSE)</f>
        <v>9705.3145946561999</v>
      </c>
      <c r="H984" t="s">
        <v>1022</v>
      </c>
      <c r="I984" t="s">
        <v>52</v>
      </c>
      <c r="J984" t="s">
        <v>8</v>
      </c>
      <c r="K984" t="str">
        <f>VLOOKUP(tblSalaries[[#This Row],[Where do you work]],tblCountries[[Actual]:[Mapping]],2,FALSE)</f>
        <v>India</v>
      </c>
      <c r="L984" t="s">
        <v>18</v>
      </c>
      <c r="M984">
        <v>6</v>
      </c>
    </row>
    <row r="985" spans="2:13" ht="15" hidden="1" customHeight="1" x14ac:dyDescent="0.25">
      <c r="B985" t="s">
        <v>2988</v>
      </c>
      <c r="C985" s="1">
        <v>41057.435937499999</v>
      </c>
      <c r="D985" s="4" t="s">
        <v>1134</v>
      </c>
      <c r="E985">
        <v>1000000</v>
      </c>
      <c r="F985" t="s">
        <v>40</v>
      </c>
      <c r="G985">
        <f>tblSalaries[[#This Row],[clean Salary (in local currency)]]*VLOOKUP(tblSalaries[[#This Row],[Currency]],tblXrate[],2,FALSE)</f>
        <v>17807.916687442568</v>
      </c>
      <c r="H985" t="s">
        <v>1135</v>
      </c>
      <c r="I985" t="s">
        <v>52</v>
      </c>
      <c r="J985" t="s">
        <v>8</v>
      </c>
      <c r="K985" t="str">
        <f>VLOOKUP(tblSalaries[[#This Row],[Where do you work]],tblCountries[[Actual]:[Mapping]],2,FALSE)</f>
        <v>India</v>
      </c>
      <c r="L985" t="s">
        <v>13</v>
      </c>
      <c r="M985">
        <v>8</v>
      </c>
    </row>
    <row r="986" spans="2:13" ht="15" hidden="1" customHeight="1" x14ac:dyDescent="0.25">
      <c r="B986" t="s">
        <v>2989</v>
      </c>
      <c r="C986" s="1">
        <v>41057.435972222222</v>
      </c>
      <c r="D986" s="4">
        <v>180000</v>
      </c>
      <c r="E986">
        <v>180000</v>
      </c>
      <c r="F986" t="s">
        <v>40</v>
      </c>
      <c r="G986">
        <f>tblSalaries[[#This Row],[clean Salary (in local currency)]]*VLOOKUP(tblSalaries[[#This Row],[Currency]],tblXrate[],2,FALSE)</f>
        <v>3205.4250037396623</v>
      </c>
      <c r="H986" t="s">
        <v>1136</v>
      </c>
      <c r="I986" t="s">
        <v>20</v>
      </c>
      <c r="J986" t="s">
        <v>1137</v>
      </c>
      <c r="K986" t="str">
        <f>VLOOKUP(tblSalaries[[#This Row],[Where do you work]],tblCountries[[Actual]:[Mapping]],2,FALSE)</f>
        <v>India</v>
      </c>
      <c r="L986" t="s">
        <v>9</v>
      </c>
      <c r="M986">
        <v>10</v>
      </c>
    </row>
    <row r="987" spans="2:13" ht="15" hidden="1" customHeight="1" x14ac:dyDescent="0.25">
      <c r="B987" t="s">
        <v>2990</v>
      </c>
      <c r="C987" s="1">
        <v>41057.437280092592</v>
      </c>
      <c r="D987" s="4" t="s">
        <v>1138</v>
      </c>
      <c r="E987">
        <v>45000</v>
      </c>
      <c r="F987" t="s">
        <v>6</v>
      </c>
      <c r="G987">
        <f>tblSalaries[[#This Row],[clean Salary (in local currency)]]*VLOOKUP(tblSalaries[[#This Row],[Currency]],tblXrate[],2,FALSE)</f>
        <v>45000</v>
      </c>
      <c r="H987" t="s">
        <v>1139</v>
      </c>
      <c r="I987" t="s">
        <v>310</v>
      </c>
      <c r="J987" t="s">
        <v>15</v>
      </c>
      <c r="K987" t="str">
        <f>VLOOKUP(tblSalaries[[#This Row],[Where do you work]],tblCountries[[Actual]:[Mapping]],2,FALSE)</f>
        <v>USA</v>
      </c>
      <c r="L987" t="s">
        <v>13</v>
      </c>
      <c r="M987">
        <v>3</v>
      </c>
    </row>
    <row r="988" spans="2:13" ht="15" hidden="1" customHeight="1" x14ac:dyDescent="0.25">
      <c r="B988" t="s">
        <v>2991</v>
      </c>
      <c r="C988" s="1">
        <v>41057.443668981483</v>
      </c>
      <c r="D988" s="4">
        <v>700000</v>
      </c>
      <c r="E988">
        <v>700000</v>
      </c>
      <c r="F988" t="s">
        <v>40</v>
      </c>
      <c r="G988">
        <f>tblSalaries[[#This Row],[clean Salary (in local currency)]]*VLOOKUP(tblSalaries[[#This Row],[Currency]],tblXrate[],2,FALSE)</f>
        <v>12465.541681209797</v>
      </c>
      <c r="H988" t="s">
        <v>1140</v>
      </c>
      <c r="I988" t="s">
        <v>52</v>
      </c>
      <c r="J988" t="s">
        <v>8</v>
      </c>
      <c r="K988" t="str">
        <f>VLOOKUP(tblSalaries[[#This Row],[Where do you work]],tblCountries[[Actual]:[Mapping]],2,FALSE)</f>
        <v>India</v>
      </c>
      <c r="L988" t="s">
        <v>18</v>
      </c>
      <c r="M988">
        <v>7</v>
      </c>
    </row>
    <row r="989" spans="2:13" ht="15" hidden="1" customHeight="1" x14ac:dyDescent="0.25">
      <c r="B989" t="s">
        <v>2992</v>
      </c>
      <c r="C989" s="1">
        <v>41057.4455787037</v>
      </c>
      <c r="D989" s="4">
        <v>94000</v>
      </c>
      <c r="E989">
        <v>94000</v>
      </c>
      <c r="F989" t="s">
        <v>82</v>
      </c>
      <c r="G989">
        <f>tblSalaries[[#This Row],[clean Salary (in local currency)]]*VLOOKUP(tblSalaries[[#This Row],[Currency]],tblXrate[],2,FALSE)</f>
        <v>95871.50770184776</v>
      </c>
      <c r="H989" t="s">
        <v>1141</v>
      </c>
      <c r="I989" t="s">
        <v>20</v>
      </c>
      <c r="J989" t="s">
        <v>84</v>
      </c>
      <c r="K989" t="str">
        <f>VLOOKUP(tblSalaries[[#This Row],[Where do you work]],tblCountries[[Actual]:[Mapping]],2,FALSE)</f>
        <v>Australia</v>
      </c>
      <c r="L989" t="s">
        <v>18</v>
      </c>
      <c r="M989">
        <v>14</v>
      </c>
    </row>
    <row r="990" spans="2:13" ht="15" hidden="1" customHeight="1" x14ac:dyDescent="0.25">
      <c r="B990" t="s">
        <v>2993</v>
      </c>
      <c r="C990" s="1">
        <v>41057.445925925924</v>
      </c>
      <c r="D990" s="4">
        <v>170000</v>
      </c>
      <c r="E990">
        <v>170000</v>
      </c>
      <c r="F990" t="s">
        <v>82</v>
      </c>
      <c r="G990">
        <f>tblSalaries[[#This Row],[clean Salary (in local currency)]]*VLOOKUP(tblSalaries[[#This Row],[Currency]],tblXrate[],2,FALSE)</f>
        <v>173384.64158844808</v>
      </c>
      <c r="H990" t="s">
        <v>1142</v>
      </c>
      <c r="I990" t="s">
        <v>356</v>
      </c>
      <c r="J990" t="s">
        <v>84</v>
      </c>
      <c r="K990" t="str">
        <f>VLOOKUP(tblSalaries[[#This Row],[Where do you work]],tblCountries[[Actual]:[Mapping]],2,FALSE)</f>
        <v>Australia</v>
      </c>
      <c r="L990" t="s">
        <v>18</v>
      </c>
      <c r="M990">
        <v>8</v>
      </c>
    </row>
    <row r="991" spans="2:13" ht="15" hidden="1" customHeight="1" x14ac:dyDescent="0.25">
      <c r="B991" t="s">
        <v>2994</v>
      </c>
      <c r="C991" s="1">
        <v>41057.466585648152</v>
      </c>
      <c r="D991" s="4">
        <v>650000</v>
      </c>
      <c r="E991">
        <v>650000</v>
      </c>
      <c r="F991" t="s">
        <v>40</v>
      </c>
      <c r="G991">
        <f>tblSalaries[[#This Row],[clean Salary (in local currency)]]*VLOOKUP(tblSalaries[[#This Row],[Currency]],tblXrate[],2,FALSE)</f>
        <v>11575.14584683767</v>
      </c>
      <c r="H991" t="s">
        <v>1143</v>
      </c>
      <c r="I991" t="s">
        <v>52</v>
      </c>
      <c r="J991" t="s">
        <v>8</v>
      </c>
      <c r="K991" t="str">
        <f>VLOOKUP(tblSalaries[[#This Row],[Where do you work]],tblCountries[[Actual]:[Mapping]],2,FALSE)</f>
        <v>India</v>
      </c>
      <c r="L991" t="s">
        <v>18</v>
      </c>
      <c r="M991">
        <v>1</v>
      </c>
    </row>
    <row r="992" spans="2:13" ht="15" hidden="1" customHeight="1" x14ac:dyDescent="0.25">
      <c r="B992" t="s">
        <v>2995</v>
      </c>
      <c r="C992" s="1">
        <v>41057.480092592596</v>
      </c>
      <c r="D992" s="4">
        <v>18000</v>
      </c>
      <c r="E992">
        <v>18000</v>
      </c>
      <c r="F992" t="s">
        <v>6</v>
      </c>
      <c r="G992">
        <f>tblSalaries[[#This Row],[clean Salary (in local currency)]]*VLOOKUP(tblSalaries[[#This Row],[Currency]],tblXrate[],2,FALSE)</f>
        <v>18000</v>
      </c>
      <c r="H992" t="s">
        <v>1144</v>
      </c>
      <c r="I992" t="s">
        <v>67</v>
      </c>
      <c r="J992" t="s">
        <v>8</v>
      </c>
      <c r="K992" t="str">
        <f>VLOOKUP(tblSalaries[[#This Row],[Where do you work]],tblCountries[[Actual]:[Mapping]],2,FALSE)</f>
        <v>India</v>
      </c>
      <c r="L992" t="s">
        <v>13</v>
      </c>
      <c r="M992">
        <v>8</v>
      </c>
    </row>
    <row r="993" spans="2:13" ht="15" hidden="1" customHeight="1" x14ac:dyDescent="0.25">
      <c r="B993" t="s">
        <v>2996</v>
      </c>
      <c r="C993" s="1">
        <v>41057.481307870374</v>
      </c>
      <c r="D993" s="4" t="s">
        <v>1114</v>
      </c>
      <c r="E993">
        <v>70000</v>
      </c>
      <c r="F993" t="s">
        <v>82</v>
      </c>
      <c r="G993">
        <f>tblSalaries[[#This Row],[clean Salary (in local currency)]]*VLOOKUP(tblSalaries[[#This Row],[Currency]],tblXrate[],2,FALSE)</f>
        <v>71393.675948184507</v>
      </c>
      <c r="H993" t="s">
        <v>139</v>
      </c>
      <c r="I993" t="s">
        <v>4001</v>
      </c>
      <c r="J993" t="s">
        <v>84</v>
      </c>
      <c r="K993" t="str">
        <f>VLOOKUP(tblSalaries[[#This Row],[Where do you work]],tblCountries[[Actual]:[Mapping]],2,FALSE)</f>
        <v>Australia</v>
      </c>
      <c r="L993" t="s">
        <v>13</v>
      </c>
      <c r="M993">
        <v>2</v>
      </c>
    </row>
    <row r="994" spans="2:13" ht="15" hidden="1" customHeight="1" x14ac:dyDescent="0.25">
      <c r="B994" t="s">
        <v>2997</v>
      </c>
      <c r="C994" s="1">
        <v>41057.48133101852</v>
      </c>
      <c r="D994" s="4" t="s">
        <v>1145</v>
      </c>
      <c r="E994">
        <v>350000</v>
      </c>
      <c r="F994" t="s">
        <v>40</v>
      </c>
      <c r="G994">
        <f>tblSalaries[[#This Row],[clean Salary (in local currency)]]*VLOOKUP(tblSalaries[[#This Row],[Currency]],tblXrate[],2,FALSE)</f>
        <v>6232.7708406048987</v>
      </c>
      <c r="H994" t="s">
        <v>153</v>
      </c>
      <c r="I994" t="s">
        <v>20</v>
      </c>
      <c r="J994" t="s">
        <v>8</v>
      </c>
      <c r="K994" t="str">
        <f>VLOOKUP(tblSalaries[[#This Row],[Where do you work]],tblCountries[[Actual]:[Mapping]],2,FALSE)</f>
        <v>India</v>
      </c>
      <c r="L994" t="s">
        <v>9</v>
      </c>
      <c r="M994">
        <v>2.5</v>
      </c>
    </row>
    <row r="995" spans="2:13" ht="15" hidden="1" customHeight="1" x14ac:dyDescent="0.25">
      <c r="B995" t="s">
        <v>2998</v>
      </c>
      <c r="C995" s="1">
        <v>41057.484224537038</v>
      </c>
      <c r="D995" s="4" t="s">
        <v>1146</v>
      </c>
      <c r="E995">
        <v>240000</v>
      </c>
      <c r="F995" t="s">
        <v>1147</v>
      </c>
      <c r="G995">
        <f>tblSalaries[[#This Row],[clean Salary (in local currency)]]*VLOOKUP(tblSalaries[[#This Row],[Currency]],tblXrate[],2,FALSE)</f>
        <v>1805.7739622442759</v>
      </c>
      <c r="H995" t="s">
        <v>939</v>
      </c>
      <c r="I995" t="s">
        <v>52</v>
      </c>
      <c r="J995" t="s">
        <v>716</v>
      </c>
      <c r="K995" t="str">
        <f>VLOOKUP(tblSalaries[[#This Row],[Where do you work]],tblCountries[[Actual]:[Mapping]],2,FALSE)</f>
        <v>Sri Lanka</v>
      </c>
      <c r="L995" t="s">
        <v>9</v>
      </c>
      <c r="M995">
        <v>3</v>
      </c>
    </row>
    <row r="996" spans="2:13" ht="15" hidden="1" customHeight="1" x14ac:dyDescent="0.25">
      <c r="B996" t="s">
        <v>2999</v>
      </c>
      <c r="C996" s="1">
        <v>41057.48542824074</v>
      </c>
      <c r="D996" s="4" t="s">
        <v>1148</v>
      </c>
      <c r="E996">
        <v>640000</v>
      </c>
      <c r="F996" t="s">
        <v>40</v>
      </c>
      <c r="G996">
        <f>tblSalaries[[#This Row],[clean Salary (in local currency)]]*VLOOKUP(tblSalaries[[#This Row],[Currency]],tblXrate[],2,FALSE)</f>
        <v>11397.066679963244</v>
      </c>
      <c r="H996" t="s">
        <v>1149</v>
      </c>
      <c r="I996" t="s">
        <v>20</v>
      </c>
      <c r="J996" t="s">
        <v>8</v>
      </c>
      <c r="K996" t="str">
        <f>VLOOKUP(tblSalaries[[#This Row],[Where do you work]],tblCountries[[Actual]:[Mapping]],2,FALSE)</f>
        <v>India</v>
      </c>
      <c r="L996" t="s">
        <v>13</v>
      </c>
      <c r="M996">
        <v>6</v>
      </c>
    </row>
    <row r="997" spans="2:13" ht="15" hidden="1" customHeight="1" x14ac:dyDescent="0.25">
      <c r="B997" t="s">
        <v>3000</v>
      </c>
      <c r="C997" s="1">
        <v>41057.486932870372</v>
      </c>
      <c r="D997" s="4">
        <v>15000</v>
      </c>
      <c r="E997">
        <v>15000</v>
      </c>
      <c r="F997" t="s">
        <v>6</v>
      </c>
      <c r="G997">
        <f>tblSalaries[[#This Row],[clean Salary (in local currency)]]*VLOOKUP(tblSalaries[[#This Row],[Currency]],tblXrate[],2,FALSE)</f>
        <v>15000</v>
      </c>
      <c r="H997" t="s">
        <v>1150</v>
      </c>
      <c r="I997" t="s">
        <v>52</v>
      </c>
      <c r="J997" t="s">
        <v>8</v>
      </c>
      <c r="K997" t="str">
        <f>VLOOKUP(tblSalaries[[#This Row],[Where do you work]],tblCountries[[Actual]:[Mapping]],2,FALSE)</f>
        <v>India</v>
      </c>
      <c r="L997" t="s">
        <v>9</v>
      </c>
      <c r="M997">
        <v>4</v>
      </c>
    </row>
    <row r="998" spans="2:13" ht="15" hidden="1" customHeight="1" x14ac:dyDescent="0.25">
      <c r="B998" t="s">
        <v>3001</v>
      </c>
      <c r="C998" s="1">
        <v>41057.499062499999</v>
      </c>
      <c r="D998" s="4" t="s">
        <v>1151</v>
      </c>
      <c r="E998">
        <v>308500</v>
      </c>
      <c r="F998" t="s">
        <v>585</v>
      </c>
      <c r="G998">
        <f>tblSalaries[[#This Row],[clean Salary (in local currency)]]*VLOOKUP(tblSalaries[[#This Row],[Currency]],tblXrate[],2,FALSE)</f>
        <v>37612.869087708088</v>
      </c>
      <c r="H998" t="s">
        <v>1152</v>
      </c>
      <c r="I998" t="s">
        <v>52</v>
      </c>
      <c r="J998" t="s">
        <v>48</v>
      </c>
      <c r="K998" t="str">
        <f>VLOOKUP(tblSalaries[[#This Row],[Where do you work]],tblCountries[[Actual]:[Mapping]],2,FALSE)</f>
        <v>South Africa</v>
      </c>
      <c r="L998" t="s">
        <v>13</v>
      </c>
      <c r="M998">
        <v>3</v>
      </c>
    </row>
    <row r="999" spans="2:13" ht="15" hidden="1" customHeight="1" x14ac:dyDescent="0.25">
      <c r="B999" t="s">
        <v>3002</v>
      </c>
      <c r="C999" s="1">
        <v>41057.500162037039</v>
      </c>
      <c r="D999" s="4">
        <v>3.65</v>
      </c>
      <c r="E999">
        <v>365000</v>
      </c>
      <c r="F999" t="s">
        <v>40</v>
      </c>
      <c r="G999">
        <f>tblSalaries[[#This Row],[clean Salary (in local currency)]]*VLOOKUP(tblSalaries[[#This Row],[Currency]],tblXrate[],2,FALSE)</f>
        <v>6499.8895909165376</v>
      </c>
      <c r="H999" t="s">
        <v>1153</v>
      </c>
      <c r="I999" t="s">
        <v>20</v>
      </c>
      <c r="J999" t="s">
        <v>8</v>
      </c>
      <c r="K999" t="str">
        <f>VLOOKUP(tblSalaries[[#This Row],[Where do you work]],tblCountries[[Actual]:[Mapping]],2,FALSE)</f>
        <v>India</v>
      </c>
      <c r="L999" t="s">
        <v>9</v>
      </c>
      <c r="M999">
        <v>3</v>
      </c>
    </row>
    <row r="1000" spans="2:13" ht="15" hidden="1" customHeight="1" x14ac:dyDescent="0.25">
      <c r="B1000" t="s">
        <v>3003</v>
      </c>
      <c r="C1000" s="1">
        <v>41057.506678240738</v>
      </c>
      <c r="D1000" s="4" t="s">
        <v>1154</v>
      </c>
      <c r="E1000">
        <v>20000</v>
      </c>
      <c r="F1000" t="s">
        <v>6</v>
      </c>
      <c r="G1000">
        <f>tblSalaries[[#This Row],[clean Salary (in local currency)]]*VLOOKUP(tblSalaries[[#This Row],[Currency]],tblXrate[],2,FALSE)</f>
        <v>20000</v>
      </c>
      <c r="H1000" t="s">
        <v>1155</v>
      </c>
      <c r="I1000" t="s">
        <v>3999</v>
      </c>
      <c r="J1000" t="s">
        <v>1156</v>
      </c>
      <c r="K1000" t="str">
        <f>VLOOKUP(tblSalaries[[#This Row],[Where do you work]],tblCountries[[Actual]:[Mapping]],2,FALSE)</f>
        <v>Paraguay</v>
      </c>
      <c r="L1000" t="s">
        <v>13</v>
      </c>
      <c r="M1000">
        <v>6</v>
      </c>
    </row>
    <row r="1001" spans="2:13" ht="15" hidden="1" customHeight="1" x14ac:dyDescent="0.25">
      <c r="B1001" t="s">
        <v>3004</v>
      </c>
      <c r="C1001" s="1">
        <v>41057.507048611114</v>
      </c>
      <c r="D1001" s="4">
        <v>7265</v>
      </c>
      <c r="E1001">
        <v>7265</v>
      </c>
      <c r="F1001" t="s">
        <v>6</v>
      </c>
      <c r="G1001">
        <f>tblSalaries[[#This Row],[clean Salary (in local currency)]]*VLOOKUP(tblSalaries[[#This Row],[Currency]],tblXrate[],2,FALSE)</f>
        <v>7265</v>
      </c>
      <c r="H1001" t="s">
        <v>1157</v>
      </c>
      <c r="I1001" t="s">
        <v>279</v>
      </c>
      <c r="J1001" t="s">
        <v>8</v>
      </c>
      <c r="K1001" t="str">
        <f>VLOOKUP(tblSalaries[[#This Row],[Where do you work]],tblCountries[[Actual]:[Mapping]],2,FALSE)</f>
        <v>India</v>
      </c>
      <c r="L1001" t="s">
        <v>9</v>
      </c>
      <c r="M1001">
        <v>6</v>
      </c>
    </row>
    <row r="1002" spans="2:13" ht="15" hidden="1" customHeight="1" x14ac:dyDescent="0.25">
      <c r="B1002" t="s">
        <v>3005</v>
      </c>
      <c r="C1002" s="1">
        <v>41057.511030092595</v>
      </c>
      <c r="D1002" s="4" t="s">
        <v>1158</v>
      </c>
      <c r="E1002">
        <v>92000</v>
      </c>
      <c r="F1002" t="s">
        <v>1159</v>
      </c>
      <c r="G1002">
        <f>tblSalaries[[#This Row],[clean Salary (in local currency)]]*VLOOKUP(tblSalaries[[#This Row],[Currency]],tblXrate[],2,FALSE)</f>
        <v>72571.80269935554</v>
      </c>
      <c r="H1002" t="s">
        <v>642</v>
      </c>
      <c r="I1002" t="s">
        <v>52</v>
      </c>
      <c r="J1002" t="s">
        <v>171</v>
      </c>
      <c r="K1002" t="str">
        <f>VLOOKUP(tblSalaries[[#This Row],[Where do you work]],tblCountries[[Actual]:[Mapping]],2,FALSE)</f>
        <v>Singapore</v>
      </c>
      <c r="L1002" t="s">
        <v>13</v>
      </c>
      <c r="M1002">
        <v>15</v>
      </c>
    </row>
    <row r="1003" spans="2:13" ht="15" hidden="1" customHeight="1" x14ac:dyDescent="0.25">
      <c r="B1003" t="s">
        <v>3006</v>
      </c>
      <c r="C1003" s="1">
        <v>41057.514444444445</v>
      </c>
      <c r="D1003" s="4" t="s">
        <v>1160</v>
      </c>
      <c r="E1003">
        <v>450000</v>
      </c>
      <c r="F1003" t="s">
        <v>40</v>
      </c>
      <c r="G1003">
        <f>tblSalaries[[#This Row],[clean Salary (in local currency)]]*VLOOKUP(tblSalaries[[#This Row],[Currency]],tblXrate[],2,FALSE)</f>
        <v>8013.5625093491553</v>
      </c>
      <c r="H1003" t="s">
        <v>804</v>
      </c>
      <c r="I1003" t="s">
        <v>52</v>
      </c>
      <c r="J1003" t="s">
        <v>8</v>
      </c>
      <c r="K1003" t="str">
        <f>VLOOKUP(tblSalaries[[#This Row],[Where do you work]],tblCountries[[Actual]:[Mapping]],2,FALSE)</f>
        <v>India</v>
      </c>
      <c r="L1003" t="s">
        <v>13</v>
      </c>
      <c r="M1003">
        <v>15</v>
      </c>
    </row>
    <row r="1004" spans="2:13" ht="15" hidden="1" customHeight="1" x14ac:dyDescent="0.25">
      <c r="B1004" t="s">
        <v>3007</v>
      </c>
      <c r="C1004" s="1">
        <v>41057.518067129633</v>
      </c>
      <c r="D1004" s="4" t="s">
        <v>1161</v>
      </c>
      <c r="E1004">
        <v>570000</v>
      </c>
      <c r="F1004" t="s">
        <v>40</v>
      </c>
      <c r="G1004">
        <f>tblSalaries[[#This Row],[clean Salary (in local currency)]]*VLOOKUP(tblSalaries[[#This Row],[Currency]],tblXrate[],2,FALSE)</f>
        <v>10150.512511842264</v>
      </c>
      <c r="H1004" t="s">
        <v>1162</v>
      </c>
      <c r="I1004" t="s">
        <v>20</v>
      </c>
      <c r="J1004" t="s">
        <v>8</v>
      </c>
      <c r="K1004" t="str">
        <f>VLOOKUP(tblSalaries[[#This Row],[Where do you work]],tblCountries[[Actual]:[Mapping]],2,FALSE)</f>
        <v>India</v>
      </c>
      <c r="L1004" t="s">
        <v>9</v>
      </c>
      <c r="M1004">
        <v>5</v>
      </c>
    </row>
    <row r="1005" spans="2:13" ht="15" hidden="1" customHeight="1" x14ac:dyDescent="0.25">
      <c r="B1005" t="s">
        <v>3008</v>
      </c>
      <c r="C1005" s="1">
        <v>41057.518541666665</v>
      </c>
      <c r="D1005" s="4">
        <v>65000</v>
      </c>
      <c r="E1005">
        <v>65000</v>
      </c>
      <c r="F1005" t="s">
        <v>6</v>
      </c>
      <c r="G1005">
        <f>tblSalaries[[#This Row],[clean Salary (in local currency)]]*VLOOKUP(tblSalaries[[#This Row],[Currency]],tblXrate[],2,FALSE)</f>
        <v>65000</v>
      </c>
      <c r="H1005" t="s">
        <v>488</v>
      </c>
      <c r="I1005" t="s">
        <v>488</v>
      </c>
      <c r="J1005" t="s">
        <v>15</v>
      </c>
      <c r="K1005" t="str">
        <f>VLOOKUP(tblSalaries[[#This Row],[Where do you work]],tblCountries[[Actual]:[Mapping]],2,FALSE)</f>
        <v>USA</v>
      </c>
      <c r="L1005" t="s">
        <v>9</v>
      </c>
      <c r="M1005">
        <v>9</v>
      </c>
    </row>
    <row r="1006" spans="2:13" ht="15" hidden="1" customHeight="1" x14ac:dyDescent="0.25">
      <c r="B1006" t="s">
        <v>3009</v>
      </c>
      <c r="C1006" s="1">
        <v>41057.522361111114</v>
      </c>
      <c r="D1006" s="4">
        <v>300000</v>
      </c>
      <c r="E1006">
        <v>300000</v>
      </c>
      <c r="F1006" t="s">
        <v>32</v>
      </c>
      <c r="G1006">
        <f>tblSalaries[[#This Row],[clean Salary (in local currency)]]*VLOOKUP(tblSalaries[[#This Row],[Currency]],tblXrate[],2,FALSE)</f>
        <v>3184.2266150397395</v>
      </c>
      <c r="H1006" t="s">
        <v>897</v>
      </c>
      <c r="I1006" t="s">
        <v>52</v>
      </c>
      <c r="J1006" t="s">
        <v>17</v>
      </c>
      <c r="K1006" t="str">
        <f>VLOOKUP(tblSalaries[[#This Row],[Where do you work]],tblCountries[[Actual]:[Mapping]],2,FALSE)</f>
        <v>Pakistan</v>
      </c>
      <c r="L1006" t="s">
        <v>9</v>
      </c>
      <c r="M1006">
        <v>4</v>
      </c>
    </row>
    <row r="1007" spans="2:13" ht="15" hidden="1" customHeight="1" x14ac:dyDescent="0.25">
      <c r="B1007" t="s">
        <v>3010</v>
      </c>
      <c r="C1007" s="1">
        <v>41057.524745370371</v>
      </c>
      <c r="D1007" s="4" t="s">
        <v>1163</v>
      </c>
      <c r="E1007">
        <v>612000</v>
      </c>
      <c r="F1007" t="s">
        <v>40</v>
      </c>
      <c r="G1007">
        <f>tblSalaries[[#This Row],[clean Salary (in local currency)]]*VLOOKUP(tblSalaries[[#This Row],[Currency]],tblXrate[],2,FALSE)</f>
        <v>10898.445012714852</v>
      </c>
      <c r="H1007" t="s">
        <v>1164</v>
      </c>
      <c r="I1007" t="s">
        <v>52</v>
      </c>
      <c r="J1007" t="s">
        <v>8</v>
      </c>
      <c r="K1007" t="str">
        <f>VLOOKUP(tblSalaries[[#This Row],[Where do you work]],tblCountries[[Actual]:[Mapping]],2,FALSE)</f>
        <v>India</v>
      </c>
      <c r="L1007" t="s">
        <v>18</v>
      </c>
      <c r="M1007">
        <v>13</v>
      </c>
    </row>
    <row r="1008" spans="2:13" ht="15" hidden="1" customHeight="1" x14ac:dyDescent="0.25">
      <c r="B1008" t="s">
        <v>3011</v>
      </c>
      <c r="C1008" s="1">
        <v>41057.528078703705</v>
      </c>
      <c r="D1008" s="4">
        <v>900</v>
      </c>
      <c r="E1008">
        <v>10800</v>
      </c>
      <c r="F1008" t="s">
        <v>6</v>
      </c>
      <c r="G1008">
        <f>tblSalaries[[#This Row],[clean Salary (in local currency)]]*VLOOKUP(tblSalaries[[#This Row],[Currency]],tblXrate[],2,FALSE)</f>
        <v>10800</v>
      </c>
      <c r="H1008" t="s">
        <v>1165</v>
      </c>
      <c r="I1008" t="s">
        <v>52</v>
      </c>
      <c r="J1008" t="s">
        <v>17</v>
      </c>
      <c r="K1008" t="str">
        <f>VLOOKUP(tblSalaries[[#This Row],[Where do you work]],tblCountries[[Actual]:[Mapping]],2,FALSE)</f>
        <v>Pakistan</v>
      </c>
      <c r="L1008" t="s">
        <v>13</v>
      </c>
      <c r="M1008">
        <v>5</v>
      </c>
    </row>
    <row r="1009" spans="2:13" ht="15" hidden="1" customHeight="1" x14ac:dyDescent="0.25">
      <c r="B1009" t="s">
        <v>3012</v>
      </c>
      <c r="C1009" s="1">
        <v>41057.532870370371</v>
      </c>
      <c r="D1009" s="4">
        <v>120000</v>
      </c>
      <c r="E1009">
        <v>120000</v>
      </c>
      <c r="F1009" t="s">
        <v>40</v>
      </c>
      <c r="G1009">
        <f>tblSalaries[[#This Row],[clean Salary (in local currency)]]*VLOOKUP(tblSalaries[[#This Row],[Currency]],tblXrate[],2,FALSE)</f>
        <v>2136.9500024931081</v>
      </c>
      <c r="H1009" t="s">
        <v>1166</v>
      </c>
      <c r="I1009" t="s">
        <v>20</v>
      </c>
      <c r="J1009" t="s">
        <v>8</v>
      </c>
      <c r="K1009" t="str">
        <f>VLOOKUP(tblSalaries[[#This Row],[Where do you work]],tblCountries[[Actual]:[Mapping]],2,FALSE)</f>
        <v>India</v>
      </c>
      <c r="L1009" t="s">
        <v>18</v>
      </c>
      <c r="M1009">
        <v>3.5</v>
      </c>
    </row>
    <row r="1010" spans="2:13" ht="15" hidden="1" customHeight="1" x14ac:dyDescent="0.25">
      <c r="B1010" t="s">
        <v>3013</v>
      </c>
      <c r="C1010" s="1">
        <v>41057.536030092589</v>
      </c>
      <c r="D1010" s="4">
        <v>45000</v>
      </c>
      <c r="E1010">
        <v>45000</v>
      </c>
      <c r="F1010" t="s">
        <v>6</v>
      </c>
      <c r="G1010">
        <f>tblSalaries[[#This Row],[clean Salary (in local currency)]]*VLOOKUP(tblSalaries[[#This Row],[Currency]],tblXrate[],2,FALSE)</f>
        <v>45000</v>
      </c>
      <c r="H1010" t="s">
        <v>279</v>
      </c>
      <c r="I1010" t="s">
        <v>279</v>
      </c>
      <c r="J1010" t="s">
        <v>1167</v>
      </c>
      <c r="K1010" t="str">
        <f>VLOOKUP(tblSalaries[[#This Row],[Where do you work]],tblCountries[[Actual]:[Mapping]],2,FALSE)</f>
        <v>Singapore</v>
      </c>
      <c r="L1010" t="s">
        <v>18</v>
      </c>
      <c r="M1010">
        <v>4</v>
      </c>
    </row>
    <row r="1011" spans="2:13" ht="15" hidden="1" customHeight="1" x14ac:dyDescent="0.25">
      <c r="B1011" t="s">
        <v>3014</v>
      </c>
      <c r="C1011" s="1">
        <v>41057.539733796293</v>
      </c>
      <c r="D1011" s="4" t="s">
        <v>1168</v>
      </c>
      <c r="E1011">
        <v>400000</v>
      </c>
      <c r="F1011" t="s">
        <v>40</v>
      </c>
      <c r="G1011">
        <f>tblSalaries[[#This Row],[clean Salary (in local currency)]]*VLOOKUP(tblSalaries[[#This Row],[Currency]],tblXrate[],2,FALSE)</f>
        <v>7123.1666749770275</v>
      </c>
      <c r="H1011" t="s">
        <v>929</v>
      </c>
      <c r="I1011" t="s">
        <v>52</v>
      </c>
      <c r="J1011" t="s">
        <v>8</v>
      </c>
      <c r="K1011" t="str">
        <f>VLOOKUP(tblSalaries[[#This Row],[Where do you work]],tblCountries[[Actual]:[Mapping]],2,FALSE)</f>
        <v>India</v>
      </c>
      <c r="L1011" t="s">
        <v>18</v>
      </c>
      <c r="M1011">
        <v>5</v>
      </c>
    </row>
    <row r="1012" spans="2:13" ht="15" hidden="1" customHeight="1" x14ac:dyDescent="0.25">
      <c r="B1012" t="s">
        <v>3015</v>
      </c>
      <c r="C1012" s="1">
        <v>41057.54078703704</v>
      </c>
      <c r="D1012" s="4" t="s">
        <v>1169</v>
      </c>
      <c r="E1012">
        <v>300000</v>
      </c>
      <c r="F1012" t="s">
        <v>40</v>
      </c>
      <c r="G1012">
        <f>tblSalaries[[#This Row],[clean Salary (in local currency)]]*VLOOKUP(tblSalaries[[#This Row],[Currency]],tblXrate[],2,FALSE)</f>
        <v>5342.3750062327708</v>
      </c>
      <c r="H1012" t="s">
        <v>1170</v>
      </c>
      <c r="I1012" t="s">
        <v>310</v>
      </c>
      <c r="J1012" t="s">
        <v>8</v>
      </c>
      <c r="K1012" t="str">
        <f>VLOOKUP(tblSalaries[[#This Row],[Where do you work]],tblCountries[[Actual]:[Mapping]],2,FALSE)</f>
        <v>India</v>
      </c>
      <c r="L1012" t="s">
        <v>18</v>
      </c>
      <c r="M1012">
        <v>5</v>
      </c>
    </row>
    <row r="1013" spans="2:13" ht="15" hidden="1" customHeight="1" x14ac:dyDescent="0.25">
      <c r="B1013" t="s">
        <v>3016</v>
      </c>
      <c r="C1013" s="1">
        <v>41057.541655092595</v>
      </c>
      <c r="D1013" s="4">
        <v>18000</v>
      </c>
      <c r="E1013">
        <v>18000</v>
      </c>
      <c r="F1013" t="s">
        <v>6</v>
      </c>
      <c r="G1013">
        <f>tblSalaries[[#This Row],[clean Salary (in local currency)]]*VLOOKUP(tblSalaries[[#This Row],[Currency]],tblXrate[],2,FALSE)</f>
        <v>18000</v>
      </c>
      <c r="H1013" t="s">
        <v>1171</v>
      </c>
      <c r="I1013" t="s">
        <v>52</v>
      </c>
      <c r="J1013" t="s">
        <v>8</v>
      </c>
      <c r="K1013" t="str">
        <f>VLOOKUP(tblSalaries[[#This Row],[Where do you work]],tblCountries[[Actual]:[Mapping]],2,FALSE)</f>
        <v>India</v>
      </c>
      <c r="L1013" t="s">
        <v>18</v>
      </c>
      <c r="M1013">
        <v>4.5999999999999996</v>
      </c>
    </row>
    <row r="1014" spans="2:13" ht="15" hidden="1" customHeight="1" x14ac:dyDescent="0.25">
      <c r="B1014" t="s">
        <v>3017</v>
      </c>
      <c r="C1014" s="1">
        <v>41057.542847222219</v>
      </c>
      <c r="D1014" s="4" t="s">
        <v>1172</v>
      </c>
      <c r="E1014">
        <v>456000</v>
      </c>
      <c r="F1014" t="s">
        <v>32</v>
      </c>
      <c r="G1014">
        <f>tblSalaries[[#This Row],[clean Salary (in local currency)]]*VLOOKUP(tblSalaries[[#This Row],[Currency]],tblXrate[],2,FALSE)</f>
        <v>4840.0244548604041</v>
      </c>
      <c r="H1014" t="s">
        <v>1173</v>
      </c>
      <c r="I1014" t="s">
        <v>52</v>
      </c>
      <c r="J1014" t="s">
        <v>17</v>
      </c>
      <c r="K1014" t="str">
        <f>VLOOKUP(tblSalaries[[#This Row],[Where do you work]],tblCountries[[Actual]:[Mapping]],2,FALSE)</f>
        <v>Pakistan</v>
      </c>
      <c r="L1014" t="s">
        <v>9</v>
      </c>
      <c r="M1014">
        <v>2</v>
      </c>
    </row>
    <row r="1015" spans="2:13" ht="15" hidden="1" customHeight="1" x14ac:dyDescent="0.25">
      <c r="B1015" t="s">
        <v>3018</v>
      </c>
      <c r="C1015" s="1">
        <v>41057.543703703705</v>
      </c>
      <c r="D1015" s="4" t="s">
        <v>1174</v>
      </c>
      <c r="E1015">
        <v>420000</v>
      </c>
      <c r="F1015" t="s">
        <v>40</v>
      </c>
      <c r="G1015">
        <f>tblSalaries[[#This Row],[clean Salary (in local currency)]]*VLOOKUP(tblSalaries[[#This Row],[Currency]],tblXrate[],2,FALSE)</f>
        <v>7479.3250087258784</v>
      </c>
      <c r="H1015" t="s">
        <v>20</v>
      </c>
      <c r="I1015" t="s">
        <v>20</v>
      </c>
      <c r="J1015" t="s">
        <v>8</v>
      </c>
      <c r="K1015" t="str">
        <f>VLOOKUP(tblSalaries[[#This Row],[Where do you work]],tblCountries[[Actual]:[Mapping]],2,FALSE)</f>
        <v>India</v>
      </c>
      <c r="L1015" t="s">
        <v>18</v>
      </c>
      <c r="M1015">
        <v>10</v>
      </c>
    </row>
    <row r="1016" spans="2:13" ht="15" hidden="1" customHeight="1" x14ac:dyDescent="0.25">
      <c r="B1016" t="s">
        <v>3019</v>
      </c>
      <c r="C1016" s="1">
        <v>41057.545590277776</v>
      </c>
      <c r="D1016" s="4">
        <v>210000</v>
      </c>
      <c r="E1016">
        <v>210000</v>
      </c>
      <c r="F1016" t="s">
        <v>40</v>
      </c>
      <c r="G1016">
        <f>tblSalaries[[#This Row],[clean Salary (in local currency)]]*VLOOKUP(tblSalaries[[#This Row],[Currency]],tblXrate[],2,FALSE)</f>
        <v>3739.6625043629392</v>
      </c>
      <c r="H1016" t="s">
        <v>801</v>
      </c>
      <c r="I1016" t="s">
        <v>3999</v>
      </c>
      <c r="J1016" t="s">
        <v>8</v>
      </c>
      <c r="K1016" t="str">
        <f>VLOOKUP(tblSalaries[[#This Row],[Where do you work]],tblCountries[[Actual]:[Mapping]],2,FALSE)</f>
        <v>India</v>
      </c>
      <c r="L1016" t="s">
        <v>13</v>
      </c>
      <c r="M1016">
        <v>3.5</v>
      </c>
    </row>
    <row r="1017" spans="2:13" ht="15" hidden="1" customHeight="1" x14ac:dyDescent="0.25">
      <c r="B1017" t="s">
        <v>3020</v>
      </c>
      <c r="C1017" s="1">
        <v>41057.546261574076</v>
      </c>
      <c r="D1017" s="4">
        <v>3500</v>
      </c>
      <c r="E1017">
        <v>42000</v>
      </c>
      <c r="F1017" t="s">
        <v>6</v>
      </c>
      <c r="G1017">
        <f>tblSalaries[[#This Row],[clean Salary (in local currency)]]*VLOOKUP(tblSalaries[[#This Row],[Currency]],tblXrate[],2,FALSE)</f>
        <v>42000</v>
      </c>
      <c r="H1017" t="s">
        <v>1175</v>
      </c>
      <c r="I1017" t="s">
        <v>52</v>
      </c>
      <c r="J1017" t="s">
        <v>1176</v>
      </c>
      <c r="K1017" t="str">
        <f>VLOOKUP(tblSalaries[[#This Row],[Where do you work]],tblCountries[[Actual]:[Mapping]],2,FALSE)</f>
        <v>Kuwait</v>
      </c>
      <c r="L1017" t="s">
        <v>13</v>
      </c>
      <c r="M1017">
        <v>5</v>
      </c>
    </row>
    <row r="1018" spans="2:13" ht="15" hidden="1" customHeight="1" x14ac:dyDescent="0.25">
      <c r="B1018" t="s">
        <v>3021</v>
      </c>
      <c r="C1018" s="1">
        <v>41057.548634259256</v>
      </c>
      <c r="D1018" s="4">
        <v>28000</v>
      </c>
      <c r="E1018">
        <v>28000</v>
      </c>
      <c r="F1018" t="s">
        <v>6</v>
      </c>
      <c r="G1018">
        <f>tblSalaries[[#This Row],[clean Salary (in local currency)]]*VLOOKUP(tblSalaries[[#This Row],[Currency]],tblXrate[],2,FALSE)</f>
        <v>28000</v>
      </c>
      <c r="H1018" t="s">
        <v>1082</v>
      </c>
      <c r="I1018" t="s">
        <v>3999</v>
      </c>
      <c r="J1018" t="s">
        <v>8</v>
      </c>
      <c r="K1018" t="str">
        <f>VLOOKUP(tblSalaries[[#This Row],[Where do you work]],tblCountries[[Actual]:[Mapping]],2,FALSE)</f>
        <v>India</v>
      </c>
      <c r="L1018" t="s">
        <v>18</v>
      </c>
      <c r="M1018">
        <v>3</v>
      </c>
    </row>
    <row r="1019" spans="2:13" ht="15" hidden="1" customHeight="1" x14ac:dyDescent="0.25">
      <c r="B1019" t="s">
        <v>3022</v>
      </c>
      <c r="C1019" s="1">
        <v>41057.549791666665</v>
      </c>
      <c r="D1019" s="4">
        <v>6000</v>
      </c>
      <c r="E1019">
        <v>6000</v>
      </c>
      <c r="F1019" t="s">
        <v>6</v>
      </c>
      <c r="G1019">
        <f>tblSalaries[[#This Row],[clean Salary (in local currency)]]*VLOOKUP(tblSalaries[[#This Row],[Currency]],tblXrate[],2,FALSE)</f>
        <v>6000</v>
      </c>
      <c r="H1019" t="s">
        <v>52</v>
      </c>
      <c r="I1019" t="s">
        <v>52</v>
      </c>
      <c r="J1019" t="s">
        <v>8</v>
      </c>
      <c r="K1019" t="str">
        <f>VLOOKUP(tblSalaries[[#This Row],[Where do you work]],tblCountries[[Actual]:[Mapping]],2,FALSE)</f>
        <v>India</v>
      </c>
      <c r="L1019" t="s">
        <v>9</v>
      </c>
      <c r="M1019">
        <v>5</v>
      </c>
    </row>
    <row r="1020" spans="2:13" ht="15" hidden="1" customHeight="1" x14ac:dyDescent="0.25">
      <c r="B1020" t="s">
        <v>3023</v>
      </c>
      <c r="C1020" s="1">
        <v>41057.559976851851</v>
      </c>
      <c r="D1020" s="4">
        <v>55</v>
      </c>
      <c r="E1020">
        <v>55000</v>
      </c>
      <c r="F1020" t="s">
        <v>670</v>
      </c>
      <c r="G1020">
        <f>tblSalaries[[#This Row],[clean Salary (in local currency)]]*VLOOKUP(tblSalaries[[#This Row],[Currency]],tblXrate[],2,FALSE)</f>
        <v>43867.345148271634</v>
      </c>
      <c r="H1020" t="s">
        <v>14</v>
      </c>
      <c r="I1020" t="s">
        <v>20</v>
      </c>
      <c r="J1020" t="s">
        <v>672</v>
      </c>
      <c r="K1020" t="str">
        <f>VLOOKUP(tblSalaries[[#This Row],[Where do you work]],tblCountries[[Actual]:[Mapping]],2,FALSE)</f>
        <v>New Zealand</v>
      </c>
      <c r="L1020" t="s">
        <v>13</v>
      </c>
      <c r="M1020">
        <v>10</v>
      </c>
    </row>
    <row r="1021" spans="2:13" ht="15" hidden="1" customHeight="1" x14ac:dyDescent="0.25">
      <c r="B1021" t="s">
        <v>3024</v>
      </c>
      <c r="C1021" s="1">
        <v>41057.560949074075</v>
      </c>
      <c r="D1021" s="4" t="s">
        <v>1177</v>
      </c>
      <c r="E1021">
        <v>1000000</v>
      </c>
      <c r="F1021" t="s">
        <v>40</v>
      </c>
      <c r="G1021">
        <f>tblSalaries[[#This Row],[clean Salary (in local currency)]]*VLOOKUP(tblSalaries[[#This Row],[Currency]],tblXrate[],2,FALSE)</f>
        <v>17807.916687442568</v>
      </c>
      <c r="H1021" t="s">
        <v>1178</v>
      </c>
      <c r="I1021" t="s">
        <v>20</v>
      </c>
      <c r="J1021" t="s">
        <v>8</v>
      </c>
      <c r="K1021" t="str">
        <f>VLOOKUP(tblSalaries[[#This Row],[Where do you work]],tblCountries[[Actual]:[Mapping]],2,FALSE)</f>
        <v>India</v>
      </c>
      <c r="L1021" t="s">
        <v>25</v>
      </c>
      <c r="M1021">
        <v>25</v>
      </c>
    </row>
    <row r="1022" spans="2:13" ht="15" hidden="1" customHeight="1" x14ac:dyDescent="0.25">
      <c r="B1022" t="s">
        <v>3025</v>
      </c>
      <c r="C1022" s="1">
        <v>41057.567476851851</v>
      </c>
      <c r="D1022" s="4">
        <v>600000</v>
      </c>
      <c r="E1022">
        <v>600000</v>
      </c>
      <c r="F1022" t="s">
        <v>40</v>
      </c>
      <c r="G1022">
        <f>tblSalaries[[#This Row],[clean Salary (in local currency)]]*VLOOKUP(tblSalaries[[#This Row],[Currency]],tblXrate[],2,FALSE)</f>
        <v>10684.750012465542</v>
      </c>
      <c r="H1022" t="s">
        <v>207</v>
      </c>
      <c r="I1022" t="s">
        <v>20</v>
      </c>
      <c r="J1022" t="s">
        <v>8</v>
      </c>
      <c r="K1022" t="str">
        <f>VLOOKUP(tblSalaries[[#This Row],[Where do you work]],tblCountries[[Actual]:[Mapping]],2,FALSE)</f>
        <v>India</v>
      </c>
      <c r="L1022" t="s">
        <v>13</v>
      </c>
      <c r="M1022">
        <v>12</v>
      </c>
    </row>
    <row r="1023" spans="2:13" ht="15" hidden="1" customHeight="1" x14ac:dyDescent="0.25">
      <c r="B1023" t="s">
        <v>3026</v>
      </c>
      <c r="C1023" s="1">
        <v>41057.570115740738</v>
      </c>
      <c r="D1023" s="4" t="s">
        <v>1179</v>
      </c>
      <c r="E1023">
        <v>60000</v>
      </c>
      <c r="F1023" t="s">
        <v>6</v>
      </c>
      <c r="G1023">
        <f>tblSalaries[[#This Row],[clean Salary (in local currency)]]*VLOOKUP(tblSalaries[[#This Row],[Currency]],tblXrate[],2,FALSE)</f>
        <v>60000</v>
      </c>
      <c r="H1023" t="s">
        <v>1180</v>
      </c>
      <c r="I1023" t="s">
        <v>356</v>
      </c>
      <c r="J1023" t="s">
        <v>515</v>
      </c>
      <c r="K1023" t="str">
        <f>VLOOKUP(tblSalaries[[#This Row],[Where do you work]],tblCountries[[Actual]:[Mapping]],2,FALSE)</f>
        <v>Finland</v>
      </c>
      <c r="L1023" t="s">
        <v>13</v>
      </c>
      <c r="M1023">
        <v>5</v>
      </c>
    </row>
    <row r="1024" spans="2:13" ht="15" hidden="1" customHeight="1" x14ac:dyDescent="0.25">
      <c r="B1024" t="s">
        <v>3027</v>
      </c>
      <c r="C1024" s="1">
        <v>41057.570520833331</v>
      </c>
      <c r="D1024" s="4">
        <v>476000</v>
      </c>
      <c r="E1024">
        <v>476000</v>
      </c>
      <c r="F1024" t="s">
        <v>40</v>
      </c>
      <c r="G1024">
        <f>tblSalaries[[#This Row],[clean Salary (in local currency)]]*VLOOKUP(tblSalaries[[#This Row],[Currency]],tblXrate[],2,FALSE)</f>
        <v>8476.5683432226633</v>
      </c>
      <c r="H1024" t="s">
        <v>1181</v>
      </c>
      <c r="I1024" t="s">
        <v>3999</v>
      </c>
      <c r="J1024" t="s">
        <v>8</v>
      </c>
      <c r="K1024" t="str">
        <f>VLOOKUP(tblSalaries[[#This Row],[Where do you work]],tblCountries[[Actual]:[Mapping]],2,FALSE)</f>
        <v>India</v>
      </c>
      <c r="L1024" t="s">
        <v>9</v>
      </c>
      <c r="M1024">
        <v>8</v>
      </c>
    </row>
    <row r="1025" spans="2:13" ht="15" hidden="1" customHeight="1" x14ac:dyDescent="0.25">
      <c r="B1025" t="s">
        <v>3028</v>
      </c>
      <c r="C1025" s="1">
        <v>41057.570972222224</v>
      </c>
      <c r="D1025" s="4">
        <v>725</v>
      </c>
      <c r="E1025">
        <v>8700</v>
      </c>
      <c r="F1025" t="s">
        <v>6</v>
      </c>
      <c r="G1025">
        <f>tblSalaries[[#This Row],[clean Salary (in local currency)]]*VLOOKUP(tblSalaries[[#This Row],[Currency]],tblXrate[],2,FALSE)</f>
        <v>8700</v>
      </c>
      <c r="H1025" t="s">
        <v>1182</v>
      </c>
      <c r="I1025" t="s">
        <v>488</v>
      </c>
      <c r="J1025" t="s">
        <v>8</v>
      </c>
      <c r="K1025" t="str">
        <f>VLOOKUP(tblSalaries[[#This Row],[Where do you work]],tblCountries[[Actual]:[Mapping]],2,FALSE)</f>
        <v>India</v>
      </c>
      <c r="L1025" t="s">
        <v>18</v>
      </c>
      <c r="M1025">
        <v>7</v>
      </c>
    </row>
    <row r="1026" spans="2:13" ht="15" hidden="1" customHeight="1" x14ac:dyDescent="0.25">
      <c r="B1026" t="s">
        <v>3029</v>
      </c>
      <c r="C1026" s="1">
        <v>41057.571238425924</v>
      </c>
      <c r="D1026" s="4" t="s">
        <v>1183</v>
      </c>
      <c r="E1026">
        <v>200000</v>
      </c>
      <c r="F1026" t="s">
        <v>40</v>
      </c>
      <c r="G1026">
        <f>tblSalaries[[#This Row],[clean Salary (in local currency)]]*VLOOKUP(tblSalaries[[#This Row],[Currency]],tblXrate[],2,FALSE)</f>
        <v>3561.5833374885137</v>
      </c>
      <c r="H1026" t="s">
        <v>1184</v>
      </c>
      <c r="I1026" t="s">
        <v>52</v>
      </c>
      <c r="J1026" t="s">
        <v>8</v>
      </c>
      <c r="K1026" t="str">
        <f>VLOOKUP(tblSalaries[[#This Row],[Where do you work]],tblCountries[[Actual]:[Mapping]],2,FALSE)</f>
        <v>India</v>
      </c>
      <c r="L1026" t="s">
        <v>13</v>
      </c>
      <c r="M1026">
        <v>8</v>
      </c>
    </row>
    <row r="1027" spans="2:13" ht="15" hidden="1" customHeight="1" x14ac:dyDescent="0.25">
      <c r="B1027" t="s">
        <v>3030</v>
      </c>
      <c r="C1027" s="1">
        <v>41057.571539351855</v>
      </c>
      <c r="D1027" s="4">
        <v>1.8</v>
      </c>
      <c r="E1027">
        <v>180000</v>
      </c>
      <c r="F1027" t="s">
        <v>40</v>
      </c>
      <c r="G1027">
        <f>tblSalaries[[#This Row],[clean Salary (in local currency)]]*VLOOKUP(tblSalaries[[#This Row],[Currency]],tblXrate[],2,FALSE)</f>
        <v>3205.4250037396623</v>
      </c>
      <c r="H1027" t="s">
        <v>429</v>
      </c>
      <c r="I1027" t="s">
        <v>3999</v>
      </c>
      <c r="J1027" t="s">
        <v>8</v>
      </c>
      <c r="K1027" t="str">
        <f>VLOOKUP(tblSalaries[[#This Row],[Where do you work]],tblCountries[[Actual]:[Mapping]],2,FALSE)</f>
        <v>India</v>
      </c>
      <c r="L1027" t="s">
        <v>13</v>
      </c>
      <c r="M1027">
        <v>4</v>
      </c>
    </row>
    <row r="1028" spans="2:13" ht="15" hidden="1" customHeight="1" x14ac:dyDescent="0.25">
      <c r="B1028" t="s">
        <v>3031</v>
      </c>
      <c r="C1028" s="1">
        <v>41057.573807870373</v>
      </c>
      <c r="D1028" s="4">
        <v>252000</v>
      </c>
      <c r="E1028">
        <v>252000</v>
      </c>
      <c r="F1028" t="s">
        <v>40</v>
      </c>
      <c r="G1028">
        <f>tblSalaries[[#This Row],[clean Salary (in local currency)]]*VLOOKUP(tblSalaries[[#This Row],[Currency]],tblXrate[],2,FALSE)</f>
        <v>4487.5950052355274</v>
      </c>
      <c r="H1028" t="s">
        <v>1185</v>
      </c>
      <c r="I1028" t="s">
        <v>310</v>
      </c>
      <c r="J1028" t="s">
        <v>8</v>
      </c>
      <c r="K1028" t="str">
        <f>VLOOKUP(tblSalaries[[#This Row],[Where do you work]],tblCountries[[Actual]:[Mapping]],2,FALSE)</f>
        <v>India</v>
      </c>
      <c r="L1028" t="s">
        <v>25</v>
      </c>
      <c r="M1028">
        <v>5</v>
      </c>
    </row>
    <row r="1029" spans="2:13" ht="15" hidden="1" customHeight="1" x14ac:dyDescent="0.25">
      <c r="B1029" t="s">
        <v>3032</v>
      </c>
      <c r="C1029" s="1">
        <v>41057.579826388886</v>
      </c>
      <c r="D1029" s="4" t="s">
        <v>1186</v>
      </c>
      <c r="E1029">
        <v>700000</v>
      </c>
      <c r="F1029" t="s">
        <v>40</v>
      </c>
      <c r="G1029">
        <f>tblSalaries[[#This Row],[clean Salary (in local currency)]]*VLOOKUP(tblSalaries[[#This Row],[Currency]],tblXrate[],2,FALSE)</f>
        <v>12465.541681209797</v>
      </c>
      <c r="H1029" t="s">
        <v>503</v>
      </c>
      <c r="I1029" t="s">
        <v>20</v>
      </c>
      <c r="J1029" t="s">
        <v>8</v>
      </c>
      <c r="K1029" t="str">
        <f>VLOOKUP(tblSalaries[[#This Row],[Where do you work]],tblCountries[[Actual]:[Mapping]],2,FALSE)</f>
        <v>India</v>
      </c>
      <c r="L1029" t="s">
        <v>9</v>
      </c>
      <c r="M1029">
        <v>5</v>
      </c>
    </row>
    <row r="1030" spans="2:13" ht="15" hidden="1" customHeight="1" x14ac:dyDescent="0.25">
      <c r="B1030" t="s">
        <v>3033</v>
      </c>
      <c r="C1030" s="1">
        <v>41057.583981481483</v>
      </c>
      <c r="D1030" s="4">
        <v>194</v>
      </c>
      <c r="E1030">
        <v>2400</v>
      </c>
      <c r="F1030" t="s">
        <v>6</v>
      </c>
      <c r="G1030">
        <f>tblSalaries[[#This Row],[clean Salary (in local currency)]]*VLOOKUP(tblSalaries[[#This Row],[Currency]],tblXrate[],2,FALSE)</f>
        <v>2400</v>
      </c>
      <c r="H1030" t="s">
        <v>757</v>
      </c>
      <c r="I1030" t="s">
        <v>310</v>
      </c>
      <c r="J1030" t="s">
        <v>17</v>
      </c>
      <c r="K1030" t="str">
        <f>VLOOKUP(tblSalaries[[#This Row],[Where do you work]],tblCountries[[Actual]:[Mapping]],2,FALSE)</f>
        <v>Pakistan</v>
      </c>
      <c r="L1030" t="s">
        <v>18</v>
      </c>
      <c r="M1030">
        <v>15</v>
      </c>
    </row>
    <row r="1031" spans="2:13" ht="15" hidden="1" customHeight="1" x14ac:dyDescent="0.25">
      <c r="B1031" t="s">
        <v>3034</v>
      </c>
      <c r="C1031" s="1">
        <v>41057.591365740744</v>
      </c>
      <c r="D1031" s="4" t="s">
        <v>1187</v>
      </c>
      <c r="E1031">
        <v>55000</v>
      </c>
      <c r="F1031" t="s">
        <v>6</v>
      </c>
      <c r="G1031">
        <f>tblSalaries[[#This Row],[clean Salary (in local currency)]]*VLOOKUP(tblSalaries[[#This Row],[Currency]],tblXrate[],2,FALSE)</f>
        <v>55000</v>
      </c>
      <c r="H1031" t="s">
        <v>467</v>
      </c>
      <c r="I1031" t="s">
        <v>3999</v>
      </c>
      <c r="J1031" t="s">
        <v>416</v>
      </c>
      <c r="K1031" t="str">
        <f>VLOOKUP(tblSalaries[[#This Row],[Where do you work]],tblCountries[[Actual]:[Mapping]],2,FALSE)</f>
        <v>Israel</v>
      </c>
      <c r="L1031" t="s">
        <v>9</v>
      </c>
      <c r="M1031">
        <v>6</v>
      </c>
    </row>
    <row r="1032" spans="2:13" ht="15" hidden="1" customHeight="1" x14ac:dyDescent="0.25">
      <c r="B1032" t="s">
        <v>3035</v>
      </c>
      <c r="C1032" s="1">
        <v>41057.59207175926</v>
      </c>
      <c r="D1032" s="4" t="s">
        <v>948</v>
      </c>
      <c r="E1032">
        <v>12000</v>
      </c>
      <c r="F1032" t="s">
        <v>6</v>
      </c>
      <c r="G1032">
        <f>tblSalaries[[#This Row],[clean Salary (in local currency)]]*VLOOKUP(tblSalaries[[#This Row],[Currency]],tblXrate[],2,FALSE)</f>
        <v>12000</v>
      </c>
      <c r="H1032" t="s">
        <v>1188</v>
      </c>
      <c r="I1032" t="s">
        <v>488</v>
      </c>
      <c r="J1032" t="s">
        <v>1078</v>
      </c>
      <c r="K1032" t="str">
        <f>VLOOKUP(tblSalaries[[#This Row],[Where do you work]],tblCountries[[Actual]:[Mapping]],2,FALSE)</f>
        <v>iran</v>
      </c>
      <c r="L1032" t="s">
        <v>9</v>
      </c>
      <c r="M1032">
        <v>3</v>
      </c>
    </row>
    <row r="1033" spans="2:13" ht="15" hidden="1" customHeight="1" x14ac:dyDescent="0.25">
      <c r="B1033" t="s">
        <v>3036</v>
      </c>
      <c r="C1033" s="1">
        <v>41057.592245370368</v>
      </c>
      <c r="D1033" s="4">
        <v>43500</v>
      </c>
      <c r="E1033">
        <v>43500</v>
      </c>
      <c r="F1033" t="s">
        <v>22</v>
      </c>
      <c r="G1033">
        <f>tblSalaries[[#This Row],[clean Salary (in local currency)]]*VLOOKUP(tblSalaries[[#This Row],[Currency]],tblXrate[],2,FALSE)</f>
        <v>55262.375596134938</v>
      </c>
      <c r="H1033" t="s">
        <v>1189</v>
      </c>
      <c r="I1033" t="s">
        <v>52</v>
      </c>
      <c r="J1033" t="s">
        <v>1190</v>
      </c>
      <c r="K1033" t="str">
        <f>VLOOKUP(tblSalaries[[#This Row],[Where do you work]],tblCountries[[Actual]:[Mapping]],2,FALSE)</f>
        <v>Spain</v>
      </c>
      <c r="L1033" t="s">
        <v>18</v>
      </c>
      <c r="M1033">
        <v>10</v>
      </c>
    </row>
    <row r="1034" spans="2:13" ht="15" hidden="1" customHeight="1" x14ac:dyDescent="0.25">
      <c r="B1034" t="s">
        <v>3037</v>
      </c>
      <c r="C1034" s="1">
        <v>41057.592268518521</v>
      </c>
      <c r="D1034" s="4" t="s">
        <v>1191</v>
      </c>
      <c r="E1034">
        <v>1200000</v>
      </c>
      <c r="F1034" t="s">
        <v>40</v>
      </c>
      <c r="G1034">
        <f>tblSalaries[[#This Row],[clean Salary (in local currency)]]*VLOOKUP(tblSalaries[[#This Row],[Currency]],tblXrate[],2,FALSE)</f>
        <v>21369.500024931083</v>
      </c>
      <c r="H1034" t="s">
        <v>939</v>
      </c>
      <c r="I1034" t="s">
        <v>52</v>
      </c>
      <c r="J1034" t="s">
        <v>8</v>
      </c>
      <c r="K1034" t="str">
        <f>VLOOKUP(tblSalaries[[#This Row],[Where do you work]],tblCountries[[Actual]:[Mapping]],2,FALSE)</f>
        <v>India</v>
      </c>
      <c r="L1034" t="s">
        <v>18</v>
      </c>
      <c r="M1034">
        <v>2</v>
      </c>
    </row>
    <row r="1035" spans="2:13" ht="15" hidden="1" customHeight="1" x14ac:dyDescent="0.25">
      <c r="B1035" t="s">
        <v>3038</v>
      </c>
      <c r="C1035" s="1">
        <v>41057.596296296295</v>
      </c>
      <c r="D1035" s="4">
        <v>26000</v>
      </c>
      <c r="E1035">
        <v>26000</v>
      </c>
      <c r="F1035" t="s">
        <v>69</v>
      </c>
      <c r="G1035">
        <f>tblSalaries[[#This Row],[clean Salary (in local currency)]]*VLOOKUP(tblSalaries[[#This Row],[Currency]],tblXrate[],2,FALSE)</f>
        <v>40980.635073749385</v>
      </c>
      <c r="H1035" t="s">
        <v>356</v>
      </c>
      <c r="I1035" t="s">
        <v>356</v>
      </c>
      <c r="J1035" t="s">
        <v>71</v>
      </c>
      <c r="K1035" t="str">
        <f>VLOOKUP(tblSalaries[[#This Row],[Where do you work]],tblCountries[[Actual]:[Mapping]],2,FALSE)</f>
        <v>UK</v>
      </c>
      <c r="L1035" t="s">
        <v>13</v>
      </c>
      <c r="M1035">
        <v>8</v>
      </c>
    </row>
    <row r="1036" spans="2:13" ht="15" hidden="1" customHeight="1" x14ac:dyDescent="0.25">
      <c r="B1036" t="s">
        <v>3039</v>
      </c>
      <c r="C1036" s="1">
        <v>41057.598229166666</v>
      </c>
      <c r="D1036" s="4">
        <v>50000</v>
      </c>
      <c r="E1036">
        <v>50000</v>
      </c>
      <c r="F1036" t="s">
        <v>82</v>
      </c>
      <c r="G1036">
        <f>tblSalaries[[#This Row],[clean Salary (in local currency)]]*VLOOKUP(tblSalaries[[#This Row],[Currency]],tblXrate[],2,FALSE)</f>
        <v>50995.482820131787</v>
      </c>
      <c r="H1036" t="s">
        <v>1192</v>
      </c>
      <c r="I1036" t="s">
        <v>20</v>
      </c>
      <c r="J1036" t="s">
        <v>84</v>
      </c>
      <c r="K1036" t="str">
        <f>VLOOKUP(tblSalaries[[#This Row],[Where do you work]],tblCountries[[Actual]:[Mapping]],2,FALSE)</f>
        <v>Australia</v>
      </c>
      <c r="L1036" t="s">
        <v>9</v>
      </c>
      <c r="M1036">
        <v>4</v>
      </c>
    </row>
    <row r="1037" spans="2:13" ht="15" hidden="1" customHeight="1" x14ac:dyDescent="0.25">
      <c r="B1037" t="s">
        <v>3040</v>
      </c>
      <c r="C1037" s="1">
        <v>41057.598634259259</v>
      </c>
      <c r="D1037" s="4" t="s">
        <v>1193</v>
      </c>
      <c r="E1037">
        <v>16000</v>
      </c>
      <c r="F1037" t="s">
        <v>22</v>
      </c>
      <c r="G1037">
        <f>tblSalaries[[#This Row],[clean Salary (in local currency)]]*VLOOKUP(tblSalaries[[#This Row],[Currency]],tblXrate[],2,FALSE)</f>
        <v>20326.391023865726</v>
      </c>
      <c r="H1037" t="s">
        <v>1194</v>
      </c>
      <c r="I1037" t="s">
        <v>52</v>
      </c>
      <c r="J1037" t="s">
        <v>169</v>
      </c>
      <c r="K1037" t="str">
        <f>VLOOKUP(tblSalaries[[#This Row],[Where do you work]],tblCountries[[Actual]:[Mapping]],2,FALSE)</f>
        <v>Greece</v>
      </c>
      <c r="L1037" t="s">
        <v>13</v>
      </c>
      <c r="M1037">
        <v>16</v>
      </c>
    </row>
    <row r="1038" spans="2:13" ht="15" hidden="1" customHeight="1" x14ac:dyDescent="0.25">
      <c r="B1038" t="s">
        <v>3041</v>
      </c>
      <c r="C1038" s="1">
        <v>41057.599965277775</v>
      </c>
      <c r="D1038" s="4">
        <v>1000</v>
      </c>
      <c r="E1038">
        <v>12000</v>
      </c>
      <c r="F1038" t="s">
        <v>6</v>
      </c>
      <c r="G1038">
        <f>tblSalaries[[#This Row],[clean Salary (in local currency)]]*VLOOKUP(tblSalaries[[#This Row],[Currency]],tblXrate[],2,FALSE)</f>
        <v>12000</v>
      </c>
      <c r="H1038" t="s">
        <v>83</v>
      </c>
      <c r="I1038" t="s">
        <v>356</v>
      </c>
      <c r="J1038" t="s">
        <v>8</v>
      </c>
      <c r="K1038" t="str">
        <f>VLOOKUP(tblSalaries[[#This Row],[Where do you work]],tblCountries[[Actual]:[Mapping]],2,FALSE)</f>
        <v>India</v>
      </c>
      <c r="L1038" t="s">
        <v>18</v>
      </c>
      <c r="M1038">
        <v>8</v>
      </c>
    </row>
    <row r="1039" spans="2:13" ht="15" hidden="1" customHeight="1" x14ac:dyDescent="0.25">
      <c r="B1039" t="s">
        <v>3042</v>
      </c>
      <c r="C1039" s="1">
        <v>41057.604224537034</v>
      </c>
      <c r="D1039" s="4" t="s">
        <v>1195</v>
      </c>
      <c r="E1039">
        <v>240000</v>
      </c>
      <c r="F1039" t="s">
        <v>585</v>
      </c>
      <c r="G1039">
        <f>tblSalaries[[#This Row],[clean Salary (in local currency)]]*VLOOKUP(tblSalaries[[#This Row],[Currency]],tblXrate[],2,FALSE)</f>
        <v>29261.227167098674</v>
      </c>
      <c r="H1039" t="s">
        <v>1196</v>
      </c>
      <c r="I1039" t="s">
        <v>310</v>
      </c>
      <c r="J1039" t="s">
        <v>48</v>
      </c>
      <c r="K1039" t="str">
        <f>VLOOKUP(tblSalaries[[#This Row],[Where do you work]],tblCountries[[Actual]:[Mapping]],2,FALSE)</f>
        <v>South Africa</v>
      </c>
      <c r="L1039" t="s">
        <v>18</v>
      </c>
      <c r="M1039">
        <v>20</v>
      </c>
    </row>
    <row r="1040" spans="2:13" ht="15" hidden="1" customHeight="1" x14ac:dyDescent="0.25">
      <c r="B1040" t="s">
        <v>3043</v>
      </c>
      <c r="C1040" s="1">
        <v>41057.605682870373</v>
      </c>
      <c r="D1040" s="4">
        <v>120000</v>
      </c>
      <c r="E1040">
        <v>120000</v>
      </c>
      <c r="F1040" t="s">
        <v>585</v>
      </c>
      <c r="G1040">
        <f>tblSalaries[[#This Row],[clean Salary (in local currency)]]*VLOOKUP(tblSalaries[[#This Row],[Currency]],tblXrate[],2,FALSE)</f>
        <v>14630.613583549337</v>
      </c>
      <c r="H1040" t="s">
        <v>344</v>
      </c>
      <c r="I1040" t="s">
        <v>4001</v>
      </c>
      <c r="J1040" t="s">
        <v>48</v>
      </c>
      <c r="K1040" t="str">
        <f>VLOOKUP(tblSalaries[[#This Row],[Where do you work]],tblCountries[[Actual]:[Mapping]],2,FALSE)</f>
        <v>South Africa</v>
      </c>
      <c r="L1040" t="s">
        <v>9</v>
      </c>
      <c r="M1040">
        <v>10</v>
      </c>
    </row>
    <row r="1041" spans="2:13" ht="15" hidden="1" customHeight="1" x14ac:dyDescent="0.25">
      <c r="B1041" t="s">
        <v>3044</v>
      </c>
      <c r="C1041" s="1">
        <v>41057.60733796296</v>
      </c>
      <c r="D1041" s="4">
        <v>408000</v>
      </c>
      <c r="E1041">
        <v>408000</v>
      </c>
      <c r="F1041" t="s">
        <v>40</v>
      </c>
      <c r="G1041">
        <f>tblSalaries[[#This Row],[clean Salary (in local currency)]]*VLOOKUP(tblSalaries[[#This Row],[Currency]],tblXrate[],2,FALSE)</f>
        <v>7265.630008476568</v>
      </c>
      <c r="H1041" t="s">
        <v>1197</v>
      </c>
      <c r="I1041" t="s">
        <v>310</v>
      </c>
      <c r="J1041" t="s">
        <v>8</v>
      </c>
      <c r="K1041" t="str">
        <f>VLOOKUP(tblSalaries[[#This Row],[Where do you work]],tblCountries[[Actual]:[Mapping]],2,FALSE)</f>
        <v>India</v>
      </c>
      <c r="L1041" t="s">
        <v>13</v>
      </c>
      <c r="M1041">
        <v>5</v>
      </c>
    </row>
    <row r="1042" spans="2:13" ht="15" hidden="1" customHeight="1" x14ac:dyDescent="0.25">
      <c r="B1042" t="s">
        <v>3045</v>
      </c>
      <c r="C1042" s="1">
        <v>41057.607372685183</v>
      </c>
      <c r="D1042" s="4" t="s">
        <v>470</v>
      </c>
      <c r="E1042">
        <v>28000</v>
      </c>
      <c r="F1042" t="s">
        <v>69</v>
      </c>
      <c r="G1042">
        <f>tblSalaries[[#This Row],[clean Salary (in local currency)]]*VLOOKUP(tblSalaries[[#This Row],[Currency]],tblXrate[],2,FALSE)</f>
        <v>44132.991617883956</v>
      </c>
      <c r="H1042" t="s">
        <v>833</v>
      </c>
      <c r="I1042" t="s">
        <v>20</v>
      </c>
      <c r="J1042" t="s">
        <v>71</v>
      </c>
      <c r="K1042" t="str">
        <f>VLOOKUP(tblSalaries[[#This Row],[Where do you work]],tblCountries[[Actual]:[Mapping]],2,FALSE)</f>
        <v>UK</v>
      </c>
      <c r="L1042" t="s">
        <v>18</v>
      </c>
      <c r="M1042">
        <v>16</v>
      </c>
    </row>
    <row r="1043" spans="2:13" ht="15" hidden="1" customHeight="1" x14ac:dyDescent="0.25">
      <c r="B1043" t="s">
        <v>3046</v>
      </c>
      <c r="C1043" s="1">
        <v>41057.61173611111</v>
      </c>
      <c r="D1043" s="4" t="s">
        <v>1198</v>
      </c>
      <c r="E1043">
        <v>530000</v>
      </c>
      <c r="F1043" t="s">
        <v>40</v>
      </c>
      <c r="G1043">
        <f>tblSalaries[[#This Row],[clean Salary (in local currency)]]*VLOOKUP(tblSalaries[[#This Row],[Currency]],tblXrate[],2,FALSE)</f>
        <v>9438.1958443445619</v>
      </c>
      <c r="H1043" t="s">
        <v>1199</v>
      </c>
      <c r="I1043" t="s">
        <v>20</v>
      </c>
      <c r="J1043" t="s">
        <v>8</v>
      </c>
      <c r="K1043" t="str">
        <f>VLOOKUP(tblSalaries[[#This Row],[Where do you work]],tblCountries[[Actual]:[Mapping]],2,FALSE)</f>
        <v>India</v>
      </c>
      <c r="L1043" t="s">
        <v>18</v>
      </c>
      <c r="M1043">
        <v>7</v>
      </c>
    </row>
    <row r="1044" spans="2:13" ht="15" hidden="1" customHeight="1" x14ac:dyDescent="0.25">
      <c r="B1044" t="s">
        <v>3047</v>
      </c>
      <c r="C1044" s="1">
        <v>41057.613657407404</v>
      </c>
      <c r="D1044" s="4" t="s">
        <v>1200</v>
      </c>
      <c r="E1044">
        <v>18000</v>
      </c>
      <c r="F1044" t="s">
        <v>6</v>
      </c>
      <c r="G1044">
        <f>tblSalaries[[#This Row],[clean Salary (in local currency)]]*VLOOKUP(tblSalaries[[#This Row],[Currency]],tblXrate[],2,FALSE)</f>
        <v>18000</v>
      </c>
      <c r="H1044" t="s">
        <v>20</v>
      </c>
      <c r="I1044" t="s">
        <v>20</v>
      </c>
      <c r="J1044" t="s">
        <v>75</v>
      </c>
      <c r="K1044" t="str">
        <f>VLOOKUP(tblSalaries[[#This Row],[Where do you work]],tblCountries[[Actual]:[Mapping]],2,FALSE)</f>
        <v>Poland</v>
      </c>
      <c r="L1044" t="s">
        <v>9</v>
      </c>
      <c r="M1044">
        <v>7</v>
      </c>
    </row>
    <row r="1045" spans="2:13" ht="15" hidden="1" customHeight="1" x14ac:dyDescent="0.25">
      <c r="B1045" t="s">
        <v>3048</v>
      </c>
      <c r="C1045" s="1">
        <v>41057.614189814813</v>
      </c>
      <c r="D1045" s="4" t="s">
        <v>1201</v>
      </c>
      <c r="E1045">
        <v>200000</v>
      </c>
      <c r="F1045" t="s">
        <v>40</v>
      </c>
      <c r="G1045">
        <f>tblSalaries[[#This Row],[clean Salary (in local currency)]]*VLOOKUP(tblSalaries[[#This Row],[Currency]],tblXrate[],2,FALSE)</f>
        <v>3561.5833374885137</v>
      </c>
      <c r="H1045" t="s">
        <v>1202</v>
      </c>
      <c r="I1045" t="s">
        <v>52</v>
      </c>
      <c r="J1045" t="s">
        <v>8</v>
      </c>
      <c r="K1045" t="str">
        <f>VLOOKUP(tblSalaries[[#This Row],[Where do you work]],tblCountries[[Actual]:[Mapping]],2,FALSE)</f>
        <v>India</v>
      </c>
      <c r="L1045" t="s">
        <v>18</v>
      </c>
      <c r="M1045">
        <v>5</v>
      </c>
    </row>
    <row r="1046" spans="2:13" ht="15" hidden="1" customHeight="1" x14ac:dyDescent="0.25">
      <c r="B1046" t="s">
        <v>3049</v>
      </c>
      <c r="C1046" s="1">
        <v>41057.614629629628</v>
      </c>
      <c r="D1046" s="4" t="s">
        <v>1203</v>
      </c>
      <c r="E1046">
        <v>200000</v>
      </c>
      <c r="F1046" t="s">
        <v>40</v>
      </c>
      <c r="G1046">
        <f>tblSalaries[[#This Row],[clean Salary (in local currency)]]*VLOOKUP(tblSalaries[[#This Row],[Currency]],tblXrate[],2,FALSE)</f>
        <v>3561.5833374885137</v>
      </c>
      <c r="H1046" t="s">
        <v>721</v>
      </c>
      <c r="I1046" t="s">
        <v>3999</v>
      </c>
      <c r="J1046" t="s">
        <v>8</v>
      </c>
      <c r="K1046" t="str">
        <f>VLOOKUP(tblSalaries[[#This Row],[Where do you work]],tblCountries[[Actual]:[Mapping]],2,FALSE)</f>
        <v>India</v>
      </c>
      <c r="L1046" t="s">
        <v>9</v>
      </c>
      <c r="M1046">
        <v>3</v>
      </c>
    </row>
    <row r="1047" spans="2:13" ht="15" hidden="1" customHeight="1" x14ac:dyDescent="0.25">
      <c r="B1047" t="s">
        <v>3050</v>
      </c>
      <c r="C1047" s="1">
        <v>41057.615763888891</v>
      </c>
      <c r="D1047" s="4">
        <v>5100</v>
      </c>
      <c r="E1047">
        <v>5100</v>
      </c>
      <c r="F1047" t="s">
        <v>6</v>
      </c>
      <c r="G1047">
        <f>tblSalaries[[#This Row],[clean Salary (in local currency)]]*VLOOKUP(tblSalaries[[#This Row],[Currency]],tblXrate[],2,FALSE)</f>
        <v>5100</v>
      </c>
      <c r="H1047" t="s">
        <v>721</v>
      </c>
      <c r="I1047" t="s">
        <v>3999</v>
      </c>
      <c r="J1047" t="s">
        <v>8</v>
      </c>
      <c r="K1047" t="str">
        <f>VLOOKUP(tblSalaries[[#This Row],[Where do you work]],tblCountries[[Actual]:[Mapping]],2,FALSE)</f>
        <v>India</v>
      </c>
      <c r="L1047" t="s">
        <v>13</v>
      </c>
      <c r="M1047">
        <v>8</v>
      </c>
    </row>
    <row r="1048" spans="2:13" ht="15" hidden="1" customHeight="1" x14ac:dyDescent="0.25">
      <c r="B1048" t="s">
        <v>3051</v>
      </c>
      <c r="C1048" s="1">
        <v>41057.618090277778</v>
      </c>
      <c r="D1048" s="4">
        <v>100000</v>
      </c>
      <c r="E1048">
        <v>1200000</v>
      </c>
      <c r="F1048" t="s">
        <v>40</v>
      </c>
      <c r="G1048">
        <f>tblSalaries[[#This Row],[clean Salary (in local currency)]]*VLOOKUP(tblSalaries[[#This Row],[Currency]],tblXrate[],2,FALSE)</f>
        <v>21369.500024931083</v>
      </c>
      <c r="H1048" t="s">
        <v>725</v>
      </c>
      <c r="I1048" t="s">
        <v>20</v>
      </c>
      <c r="J1048" t="s">
        <v>8</v>
      </c>
      <c r="K1048" t="str">
        <f>VLOOKUP(tblSalaries[[#This Row],[Where do you work]],tblCountries[[Actual]:[Mapping]],2,FALSE)</f>
        <v>India</v>
      </c>
      <c r="L1048" t="s">
        <v>9</v>
      </c>
      <c r="M1048">
        <v>7</v>
      </c>
    </row>
    <row r="1049" spans="2:13" ht="15" hidden="1" customHeight="1" x14ac:dyDescent="0.25">
      <c r="B1049" t="s">
        <v>3052</v>
      </c>
      <c r="C1049" s="1">
        <v>41057.61996527778</v>
      </c>
      <c r="D1049" s="4" t="s">
        <v>1204</v>
      </c>
      <c r="E1049">
        <v>300000</v>
      </c>
      <c r="F1049" t="s">
        <v>40</v>
      </c>
      <c r="G1049">
        <f>tblSalaries[[#This Row],[clean Salary (in local currency)]]*VLOOKUP(tblSalaries[[#This Row],[Currency]],tblXrate[],2,FALSE)</f>
        <v>5342.3750062327708</v>
      </c>
      <c r="H1049" t="s">
        <v>1205</v>
      </c>
      <c r="I1049" t="s">
        <v>356</v>
      </c>
      <c r="J1049" t="s">
        <v>8</v>
      </c>
      <c r="K1049" t="str">
        <f>VLOOKUP(tblSalaries[[#This Row],[Where do you work]],tblCountries[[Actual]:[Mapping]],2,FALSE)</f>
        <v>India</v>
      </c>
      <c r="L1049" t="s">
        <v>18</v>
      </c>
      <c r="M1049">
        <v>1</v>
      </c>
    </row>
    <row r="1050" spans="2:13" ht="15" hidden="1" customHeight="1" x14ac:dyDescent="0.25">
      <c r="B1050" t="s">
        <v>3053</v>
      </c>
      <c r="C1050" s="1">
        <v>41057.620162037034</v>
      </c>
      <c r="D1050" s="4">
        <v>50000</v>
      </c>
      <c r="E1050">
        <v>50000</v>
      </c>
      <c r="F1050" t="s">
        <v>6</v>
      </c>
      <c r="G1050">
        <f>tblSalaries[[#This Row],[clean Salary (in local currency)]]*VLOOKUP(tblSalaries[[#This Row],[Currency]],tblXrate[],2,FALSE)</f>
        <v>50000</v>
      </c>
      <c r="H1050" t="s">
        <v>593</v>
      </c>
      <c r="I1050" t="s">
        <v>4001</v>
      </c>
      <c r="J1050" t="s">
        <v>8</v>
      </c>
      <c r="K1050" t="str">
        <f>VLOOKUP(tblSalaries[[#This Row],[Where do you work]],tblCountries[[Actual]:[Mapping]],2,FALSE)</f>
        <v>India</v>
      </c>
      <c r="L1050" t="s">
        <v>25</v>
      </c>
      <c r="M1050">
        <v>26</v>
      </c>
    </row>
    <row r="1051" spans="2:13" ht="15" hidden="1" customHeight="1" x14ac:dyDescent="0.25">
      <c r="B1051" t="s">
        <v>3054</v>
      </c>
      <c r="C1051" s="1">
        <v>41057.620648148149</v>
      </c>
      <c r="D1051" s="4" t="s">
        <v>1206</v>
      </c>
      <c r="E1051">
        <v>1600000</v>
      </c>
      <c r="F1051" t="s">
        <v>40</v>
      </c>
      <c r="G1051">
        <f>tblSalaries[[#This Row],[clean Salary (in local currency)]]*VLOOKUP(tblSalaries[[#This Row],[Currency]],tblXrate[],2,FALSE)</f>
        <v>28492.66669990811</v>
      </c>
      <c r="H1051" t="s">
        <v>1207</v>
      </c>
      <c r="I1051" t="s">
        <v>52</v>
      </c>
      <c r="J1051" t="s">
        <v>8</v>
      </c>
      <c r="K1051" t="str">
        <f>VLOOKUP(tblSalaries[[#This Row],[Where do you work]],tblCountries[[Actual]:[Mapping]],2,FALSE)</f>
        <v>India</v>
      </c>
      <c r="L1051" t="s">
        <v>13</v>
      </c>
      <c r="M1051">
        <v>9</v>
      </c>
    </row>
    <row r="1052" spans="2:13" ht="15" hidden="1" customHeight="1" x14ac:dyDescent="0.25">
      <c r="B1052" t="s">
        <v>3055</v>
      </c>
      <c r="C1052" s="1">
        <v>41057.622534722221</v>
      </c>
      <c r="D1052" s="4">
        <v>15600</v>
      </c>
      <c r="E1052">
        <v>15600</v>
      </c>
      <c r="F1052" t="s">
        <v>69</v>
      </c>
      <c r="G1052">
        <f>tblSalaries[[#This Row],[clean Salary (in local currency)]]*VLOOKUP(tblSalaries[[#This Row],[Currency]],tblXrate[],2,FALSE)</f>
        <v>24588.381044249632</v>
      </c>
      <c r="H1052" t="s">
        <v>1208</v>
      </c>
      <c r="I1052" t="s">
        <v>20</v>
      </c>
      <c r="J1052" t="s">
        <v>71</v>
      </c>
      <c r="K1052" t="str">
        <f>VLOOKUP(tblSalaries[[#This Row],[Where do you work]],tblCountries[[Actual]:[Mapping]],2,FALSE)</f>
        <v>UK</v>
      </c>
      <c r="L1052" t="s">
        <v>13</v>
      </c>
      <c r="M1052">
        <v>0</v>
      </c>
    </row>
    <row r="1053" spans="2:13" ht="15" hidden="1" customHeight="1" x14ac:dyDescent="0.25">
      <c r="B1053" t="s">
        <v>3056</v>
      </c>
      <c r="C1053" s="1">
        <v>41057.633773148147</v>
      </c>
      <c r="D1053" s="4">
        <v>7000</v>
      </c>
      <c r="E1053">
        <v>7000</v>
      </c>
      <c r="F1053" t="s">
        <v>6</v>
      </c>
      <c r="G1053">
        <f>tblSalaries[[#This Row],[clean Salary (in local currency)]]*VLOOKUP(tblSalaries[[#This Row],[Currency]],tblXrate[],2,FALSE)</f>
        <v>7000</v>
      </c>
      <c r="H1053" t="s">
        <v>721</v>
      </c>
      <c r="I1053" t="s">
        <v>3999</v>
      </c>
      <c r="J1053" t="s">
        <v>8</v>
      </c>
      <c r="K1053" t="str">
        <f>VLOOKUP(tblSalaries[[#This Row],[Where do you work]],tblCountries[[Actual]:[Mapping]],2,FALSE)</f>
        <v>India</v>
      </c>
      <c r="L1053" t="s">
        <v>13</v>
      </c>
      <c r="M1053">
        <v>5</v>
      </c>
    </row>
    <row r="1054" spans="2:13" ht="15" hidden="1" customHeight="1" x14ac:dyDescent="0.25">
      <c r="B1054" t="s">
        <v>3057</v>
      </c>
      <c r="C1054" s="1">
        <v>41057.636342592596</v>
      </c>
      <c r="D1054" s="4" t="s">
        <v>1209</v>
      </c>
      <c r="E1054">
        <v>438000</v>
      </c>
      <c r="F1054" t="s">
        <v>40</v>
      </c>
      <c r="G1054">
        <f>tblSalaries[[#This Row],[clean Salary (in local currency)]]*VLOOKUP(tblSalaries[[#This Row],[Currency]],tblXrate[],2,FALSE)</f>
        <v>7799.8675090998449</v>
      </c>
      <c r="H1054" t="s">
        <v>1210</v>
      </c>
      <c r="I1054" t="s">
        <v>20</v>
      </c>
      <c r="J1054" t="s">
        <v>8</v>
      </c>
      <c r="K1054" t="str">
        <f>VLOOKUP(tblSalaries[[#This Row],[Where do you work]],tblCountries[[Actual]:[Mapping]],2,FALSE)</f>
        <v>India</v>
      </c>
      <c r="L1054" t="s">
        <v>25</v>
      </c>
      <c r="M1054">
        <v>10</v>
      </c>
    </row>
    <row r="1055" spans="2:13" ht="15" hidden="1" customHeight="1" x14ac:dyDescent="0.25">
      <c r="B1055" t="s">
        <v>3058</v>
      </c>
      <c r="C1055" s="1">
        <v>41057.640173611115</v>
      </c>
      <c r="D1055" s="4" t="s">
        <v>1211</v>
      </c>
      <c r="E1055">
        <v>50000</v>
      </c>
      <c r="F1055" t="s">
        <v>69</v>
      </c>
      <c r="G1055">
        <f>tblSalaries[[#This Row],[clean Salary (in local currency)]]*VLOOKUP(tblSalaries[[#This Row],[Currency]],tblXrate[],2,FALSE)</f>
        <v>78808.913603364199</v>
      </c>
      <c r="H1055" t="s">
        <v>1212</v>
      </c>
      <c r="I1055" t="s">
        <v>52</v>
      </c>
      <c r="J1055" t="s">
        <v>71</v>
      </c>
      <c r="K1055" t="str">
        <f>VLOOKUP(tblSalaries[[#This Row],[Where do you work]],tblCountries[[Actual]:[Mapping]],2,FALSE)</f>
        <v>UK</v>
      </c>
      <c r="L1055" t="s">
        <v>18</v>
      </c>
      <c r="M1055">
        <v>12</v>
      </c>
    </row>
    <row r="1056" spans="2:13" ht="15" hidden="1" customHeight="1" x14ac:dyDescent="0.25">
      <c r="B1056" t="s">
        <v>3059</v>
      </c>
      <c r="C1056" s="1">
        <v>41057.644432870373</v>
      </c>
      <c r="D1056" s="4">
        <v>560</v>
      </c>
      <c r="E1056">
        <v>6720</v>
      </c>
      <c r="F1056" t="s">
        <v>6</v>
      </c>
      <c r="G1056">
        <f>tblSalaries[[#This Row],[clean Salary (in local currency)]]*VLOOKUP(tblSalaries[[#This Row],[Currency]],tblXrate[],2,FALSE)</f>
        <v>6720</v>
      </c>
      <c r="H1056" t="s">
        <v>721</v>
      </c>
      <c r="I1056" t="s">
        <v>3999</v>
      </c>
      <c r="J1056" t="s">
        <v>8</v>
      </c>
      <c r="K1056" t="str">
        <f>VLOOKUP(tblSalaries[[#This Row],[Where do you work]],tblCountries[[Actual]:[Mapping]],2,FALSE)</f>
        <v>India</v>
      </c>
      <c r="L1056" t="s">
        <v>9</v>
      </c>
      <c r="M1056">
        <v>6</v>
      </c>
    </row>
    <row r="1057" spans="2:13" ht="15" hidden="1" customHeight="1" x14ac:dyDescent="0.25">
      <c r="B1057" t="s">
        <v>3060</v>
      </c>
      <c r="C1057" s="1">
        <v>41057.645416666666</v>
      </c>
      <c r="D1057" s="4" t="s">
        <v>1213</v>
      </c>
      <c r="E1057">
        <v>250000</v>
      </c>
      <c r="F1057" t="s">
        <v>40</v>
      </c>
      <c r="G1057">
        <f>tblSalaries[[#This Row],[clean Salary (in local currency)]]*VLOOKUP(tblSalaries[[#This Row],[Currency]],tblXrate[],2,FALSE)</f>
        <v>4451.9791718606421</v>
      </c>
      <c r="H1057" t="s">
        <v>1214</v>
      </c>
      <c r="I1057" t="s">
        <v>3999</v>
      </c>
      <c r="J1057" t="s">
        <v>8</v>
      </c>
      <c r="K1057" t="str">
        <f>VLOOKUP(tblSalaries[[#This Row],[Where do you work]],tblCountries[[Actual]:[Mapping]],2,FALSE)</f>
        <v>India</v>
      </c>
      <c r="L1057" t="s">
        <v>13</v>
      </c>
      <c r="M1057">
        <v>3.5</v>
      </c>
    </row>
    <row r="1058" spans="2:13" ht="15" hidden="1" customHeight="1" x14ac:dyDescent="0.25">
      <c r="B1058" t="s">
        <v>3061</v>
      </c>
      <c r="C1058" s="1">
        <v>41057.645752314813</v>
      </c>
      <c r="D1058" s="4" t="s">
        <v>137</v>
      </c>
      <c r="E1058">
        <v>30000</v>
      </c>
      <c r="F1058" t="s">
        <v>69</v>
      </c>
      <c r="G1058">
        <f>tblSalaries[[#This Row],[clean Salary (in local currency)]]*VLOOKUP(tblSalaries[[#This Row],[Currency]],tblXrate[],2,FALSE)</f>
        <v>47285.348162018527</v>
      </c>
      <c r="H1058" t="s">
        <v>153</v>
      </c>
      <c r="I1058" t="s">
        <v>20</v>
      </c>
      <c r="J1058" t="s">
        <v>71</v>
      </c>
      <c r="K1058" t="str">
        <f>VLOOKUP(tblSalaries[[#This Row],[Where do you work]],tblCountries[[Actual]:[Mapping]],2,FALSE)</f>
        <v>UK</v>
      </c>
      <c r="L1058" t="s">
        <v>13</v>
      </c>
      <c r="M1058">
        <v>15</v>
      </c>
    </row>
    <row r="1059" spans="2:13" ht="15" hidden="1" customHeight="1" x14ac:dyDescent="0.25">
      <c r="B1059" t="s">
        <v>3062</v>
      </c>
      <c r="C1059" s="1">
        <v>41057.648182870369</v>
      </c>
      <c r="D1059" s="4">
        <v>600</v>
      </c>
      <c r="E1059">
        <v>7200</v>
      </c>
      <c r="F1059" t="s">
        <v>6</v>
      </c>
      <c r="G1059">
        <f>tblSalaries[[#This Row],[clean Salary (in local currency)]]*VLOOKUP(tblSalaries[[#This Row],[Currency]],tblXrate[],2,FALSE)</f>
        <v>7200</v>
      </c>
      <c r="H1059" t="s">
        <v>1215</v>
      </c>
      <c r="I1059" t="s">
        <v>20</v>
      </c>
      <c r="J1059" t="s">
        <v>8</v>
      </c>
      <c r="K1059" t="str">
        <f>VLOOKUP(tblSalaries[[#This Row],[Where do you work]],tblCountries[[Actual]:[Mapping]],2,FALSE)</f>
        <v>India</v>
      </c>
      <c r="L1059" t="s">
        <v>13</v>
      </c>
      <c r="M1059">
        <v>10</v>
      </c>
    </row>
    <row r="1060" spans="2:13" ht="15" hidden="1" customHeight="1" x14ac:dyDescent="0.25">
      <c r="B1060" t="s">
        <v>3063</v>
      </c>
      <c r="C1060" s="1">
        <v>41057.648344907408</v>
      </c>
      <c r="D1060" s="4" t="s">
        <v>1216</v>
      </c>
      <c r="E1060">
        <v>2500000</v>
      </c>
      <c r="F1060" t="s">
        <v>40</v>
      </c>
      <c r="G1060">
        <f>tblSalaries[[#This Row],[clean Salary (in local currency)]]*VLOOKUP(tblSalaries[[#This Row],[Currency]],tblXrate[],2,FALSE)</f>
        <v>44519.791718606422</v>
      </c>
      <c r="H1060" t="s">
        <v>1217</v>
      </c>
      <c r="I1060" t="s">
        <v>4001</v>
      </c>
      <c r="J1060" t="s">
        <v>8</v>
      </c>
      <c r="K1060" t="str">
        <f>VLOOKUP(tblSalaries[[#This Row],[Where do you work]],tblCountries[[Actual]:[Mapping]],2,FALSE)</f>
        <v>India</v>
      </c>
      <c r="L1060" t="s">
        <v>9</v>
      </c>
      <c r="M1060">
        <v>9</v>
      </c>
    </row>
    <row r="1061" spans="2:13" ht="15" hidden="1" customHeight="1" x14ac:dyDescent="0.25">
      <c r="B1061" t="s">
        <v>3064</v>
      </c>
      <c r="C1061" s="1">
        <v>41057.64875</v>
      </c>
      <c r="D1061" s="4">
        <v>140000</v>
      </c>
      <c r="E1061">
        <v>140000</v>
      </c>
      <c r="F1061" t="s">
        <v>40</v>
      </c>
      <c r="G1061">
        <f>tblSalaries[[#This Row],[clean Salary (in local currency)]]*VLOOKUP(tblSalaries[[#This Row],[Currency]],tblXrate[],2,FALSE)</f>
        <v>2493.1083362419595</v>
      </c>
      <c r="H1061" t="s">
        <v>310</v>
      </c>
      <c r="I1061" t="s">
        <v>310</v>
      </c>
      <c r="J1061" t="s">
        <v>8</v>
      </c>
      <c r="K1061" t="str">
        <f>VLOOKUP(tblSalaries[[#This Row],[Where do you work]],tblCountries[[Actual]:[Mapping]],2,FALSE)</f>
        <v>India</v>
      </c>
      <c r="L1061" t="s">
        <v>9</v>
      </c>
      <c r="M1061">
        <v>4</v>
      </c>
    </row>
    <row r="1062" spans="2:13" ht="15" hidden="1" customHeight="1" x14ac:dyDescent="0.25">
      <c r="B1062" t="s">
        <v>3065</v>
      </c>
      <c r="C1062" s="1">
        <v>41057.649675925924</v>
      </c>
      <c r="D1062" s="4">
        <v>20000</v>
      </c>
      <c r="E1062">
        <v>20000</v>
      </c>
      <c r="F1062" t="s">
        <v>69</v>
      </c>
      <c r="G1062">
        <f>tblSalaries[[#This Row],[clean Salary (in local currency)]]*VLOOKUP(tblSalaries[[#This Row],[Currency]],tblXrate[],2,FALSE)</f>
        <v>31523.565441345683</v>
      </c>
      <c r="H1062" t="s">
        <v>1218</v>
      </c>
      <c r="I1062" t="s">
        <v>20</v>
      </c>
      <c r="J1062" t="s">
        <v>71</v>
      </c>
      <c r="K1062" t="str">
        <f>VLOOKUP(tblSalaries[[#This Row],[Where do you work]],tblCountries[[Actual]:[Mapping]],2,FALSE)</f>
        <v>UK</v>
      </c>
      <c r="L1062" t="s">
        <v>9</v>
      </c>
      <c r="M1062">
        <v>1</v>
      </c>
    </row>
    <row r="1063" spans="2:13" ht="15" hidden="1" customHeight="1" x14ac:dyDescent="0.25">
      <c r="B1063" t="s">
        <v>3066</v>
      </c>
      <c r="C1063" s="1">
        <v>41057.650960648149</v>
      </c>
      <c r="D1063" s="4">
        <v>1200000</v>
      </c>
      <c r="E1063">
        <v>1200000</v>
      </c>
      <c r="F1063" t="s">
        <v>40</v>
      </c>
      <c r="G1063">
        <f>tblSalaries[[#This Row],[clean Salary (in local currency)]]*VLOOKUP(tblSalaries[[#This Row],[Currency]],tblXrate[],2,FALSE)</f>
        <v>21369.500024931083</v>
      </c>
      <c r="H1063" t="s">
        <v>1219</v>
      </c>
      <c r="I1063" t="s">
        <v>488</v>
      </c>
      <c r="J1063" t="s">
        <v>8</v>
      </c>
      <c r="K1063" t="str">
        <f>VLOOKUP(tblSalaries[[#This Row],[Where do you work]],tblCountries[[Actual]:[Mapping]],2,FALSE)</f>
        <v>India</v>
      </c>
      <c r="L1063" t="s">
        <v>9</v>
      </c>
      <c r="M1063">
        <v>8</v>
      </c>
    </row>
    <row r="1064" spans="2:13" ht="15" hidden="1" customHeight="1" x14ac:dyDescent="0.25">
      <c r="B1064" t="s">
        <v>3067</v>
      </c>
      <c r="C1064" s="1">
        <v>41057.65421296296</v>
      </c>
      <c r="D1064" s="4">
        <v>80000</v>
      </c>
      <c r="E1064">
        <v>80000</v>
      </c>
      <c r="F1064" t="s">
        <v>69</v>
      </c>
      <c r="G1064">
        <f>tblSalaries[[#This Row],[clean Salary (in local currency)]]*VLOOKUP(tblSalaries[[#This Row],[Currency]],tblXrate[],2,FALSE)</f>
        <v>126094.26176538273</v>
      </c>
      <c r="H1064" t="s">
        <v>1220</v>
      </c>
      <c r="I1064" t="s">
        <v>356</v>
      </c>
      <c r="J1064" t="s">
        <v>71</v>
      </c>
      <c r="K1064" t="str">
        <f>VLOOKUP(tblSalaries[[#This Row],[Where do you work]],tblCountries[[Actual]:[Mapping]],2,FALSE)</f>
        <v>UK</v>
      </c>
      <c r="L1064" t="s">
        <v>9</v>
      </c>
      <c r="M1064">
        <v>10</v>
      </c>
    </row>
    <row r="1065" spans="2:13" ht="15" hidden="1" customHeight="1" x14ac:dyDescent="0.25">
      <c r="B1065" t="s">
        <v>3068</v>
      </c>
      <c r="C1065" s="1">
        <v>41057.655694444446</v>
      </c>
      <c r="D1065" s="4" t="s">
        <v>1221</v>
      </c>
      <c r="E1065">
        <v>63000</v>
      </c>
      <c r="F1065" t="s">
        <v>69</v>
      </c>
      <c r="G1065">
        <f>tblSalaries[[#This Row],[clean Salary (in local currency)]]*VLOOKUP(tblSalaries[[#This Row],[Currency]],tblXrate[],2,FALSE)</f>
        <v>99299.231140238902</v>
      </c>
      <c r="H1065" t="s">
        <v>1222</v>
      </c>
      <c r="I1065" t="s">
        <v>67</v>
      </c>
      <c r="J1065" t="s">
        <v>71</v>
      </c>
      <c r="K1065" t="str">
        <f>VLOOKUP(tblSalaries[[#This Row],[Where do you work]],tblCountries[[Actual]:[Mapping]],2,FALSE)</f>
        <v>UK</v>
      </c>
      <c r="L1065" t="s">
        <v>18</v>
      </c>
      <c r="M1065">
        <v>1</v>
      </c>
    </row>
    <row r="1066" spans="2:13" ht="15" hidden="1" customHeight="1" x14ac:dyDescent="0.25">
      <c r="B1066" t="s">
        <v>3069</v>
      </c>
      <c r="C1066" s="1">
        <v>41057.658171296294</v>
      </c>
      <c r="D1066" s="4" t="s">
        <v>943</v>
      </c>
      <c r="E1066">
        <v>55000</v>
      </c>
      <c r="F1066" t="s">
        <v>69</v>
      </c>
      <c r="G1066">
        <f>tblSalaries[[#This Row],[clean Salary (in local currency)]]*VLOOKUP(tblSalaries[[#This Row],[Currency]],tblXrate[],2,FALSE)</f>
        <v>86689.804963700633</v>
      </c>
      <c r="H1066" t="s">
        <v>212</v>
      </c>
      <c r="I1066" t="s">
        <v>4001</v>
      </c>
      <c r="J1066" t="s">
        <v>71</v>
      </c>
      <c r="K1066" t="str">
        <f>VLOOKUP(tblSalaries[[#This Row],[Where do you work]],tblCountries[[Actual]:[Mapping]],2,FALSE)</f>
        <v>UK</v>
      </c>
      <c r="L1066" t="s">
        <v>18</v>
      </c>
      <c r="M1066">
        <v>22</v>
      </c>
    </row>
    <row r="1067" spans="2:13" ht="15" customHeight="1" x14ac:dyDescent="0.25">
      <c r="B1067" t="s">
        <v>3070</v>
      </c>
      <c r="C1067" s="1">
        <v>41057.658599537041</v>
      </c>
      <c r="D1067" s="4" t="s">
        <v>1223</v>
      </c>
      <c r="E1067">
        <v>50000</v>
      </c>
      <c r="F1067" t="s">
        <v>6</v>
      </c>
      <c r="G1067">
        <f>tblSalaries[[#This Row],[clean Salary (in local currency)]]*VLOOKUP(tblSalaries[[#This Row],[Currency]],tblXrate[],2,FALSE)</f>
        <v>50000</v>
      </c>
      <c r="H1067" t="s">
        <v>1224</v>
      </c>
      <c r="I1067" t="s">
        <v>52</v>
      </c>
      <c r="J1067" t="s">
        <v>8</v>
      </c>
      <c r="K1067" t="str">
        <f>VLOOKUP(tblSalaries[[#This Row],[Where do you work]],tblCountries[[Actual]:[Mapping]],2,FALSE)</f>
        <v>India</v>
      </c>
      <c r="L1067" t="s">
        <v>18</v>
      </c>
      <c r="M1067">
        <v>30</v>
      </c>
    </row>
    <row r="1068" spans="2:13" ht="15" hidden="1" customHeight="1" x14ac:dyDescent="0.25">
      <c r="B1068" t="s">
        <v>3071</v>
      </c>
      <c r="C1068" s="1">
        <v>41057.659282407411</v>
      </c>
      <c r="D1068" s="4">
        <v>240000</v>
      </c>
      <c r="E1068">
        <v>240000</v>
      </c>
      <c r="F1068" t="s">
        <v>40</v>
      </c>
      <c r="G1068">
        <f>tblSalaries[[#This Row],[clean Salary (in local currency)]]*VLOOKUP(tblSalaries[[#This Row],[Currency]],tblXrate[],2,FALSE)</f>
        <v>4273.9000049862161</v>
      </c>
      <c r="H1068" t="s">
        <v>749</v>
      </c>
      <c r="I1068" t="s">
        <v>20</v>
      </c>
      <c r="J1068" t="s">
        <v>8</v>
      </c>
      <c r="K1068" t="str">
        <f>VLOOKUP(tblSalaries[[#This Row],[Where do you work]],tblCountries[[Actual]:[Mapping]],2,FALSE)</f>
        <v>India</v>
      </c>
      <c r="L1068" t="s">
        <v>18</v>
      </c>
      <c r="M1068">
        <v>3</v>
      </c>
    </row>
    <row r="1069" spans="2:13" ht="15" hidden="1" customHeight="1" x14ac:dyDescent="0.25">
      <c r="B1069" t="s">
        <v>3072</v>
      </c>
      <c r="C1069" s="1">
        <v>41057.65965277778</v>
      </c>
      <c r="D1069" s="4" t="s">
        <v>834</v>
      </c>
      <c r="E1069">
        <v>250000</v>
      </c>
      <c r="F1069" t="s">
        <v>40</v>
      </c>
      <c r="G1069">
        <f>tblSalaries[[#This Row],[clean Salary (in local currency)]]*VLOOKUP(tblSalaries[[#This Row],[Currency]],tblXrate[],2,FALSE)</f>
        <v>4451.9791718606421</v>
      </c>
      <c r="H1069" t="s">
        <v>721</v>
      </c>
      <c r="I1069" t="s">
        <v>3999</v>
      </c>
      <c r="J1069" t="s">
        <v>8</v>
      </c>
      <c r="K1069" t="str">
        <f>VLOOKUP(tblSalaries[[#This Row],[Where do you work]],tblCountries[[Actual]:[Mapping]],2,FALSE)</f>
        <v>India</v>
      </c>
      <c r="L1069" t="s">
        <v>18</v>
      </c>
      <c r="M1069">
        <v>3</v>
      </c>
    </row>
    <row r="1070" spans="2:13" ht="15" hidden="1" customHeight="1" x14ac:dyDescent="0.25">
      <c r="B1070" t="s">
        <v>3073</v>
      </c>
      <c r="C1070" s="1">
        <v>41057.660787037035</v>
      </c>
      <c r="D1070" s="4" t="s">
        <v>1225</v>
      </c>
      <c r="E1070">
        <v>600000</v>
      </c>
      <c r="F1070" t="s">
        <v>40</v>
      </c>
      <c r="G1070">
        <f>tblSalaries[[#This Row],[clean Salary (in local currency)]]*VLOOKUP(tblSalaries[[#This Row],[Currency]],tblXrate[],2,FALSE)</f>
        <v>10684.750012465542</v>
      </c>
      <c r="H1070" t="s">
        <v>1226</v>
      </c>
      <c r="I1070" t="s">
        <v>20</v>
      </c>
      <c r="J1070" t="s">
        <v>8</v>
      </c>
      <c r="K1070" t="str">
        <f>VLOOKUP(tblSalaries[[#This Row],[Where do you work]],tblCountries[[Actual]:[Mapping]],2,FALSE)</f>
        <v>India</v>
      </c>
      <c r="L1070" t="s">
        <v>9</v>
      </c>
      <c r="M1070">
        <v>10</v>
      </c>
    </row>
    <row r="1071" spans="2:13" ht="15" hidden="1" customHeight="1" x14ac:dyDescent="0.25">
      <c r="B1071" t="s">
        <v>3074</v>
      </c>
      <c r="C1071" s="1">
        <v>41057.666504629633</v>
      </c>
      <c r="D1071" s="4">
        <v>40500</v>
      </c>
      <c r="E1071">
        <v>40500</v>
      </c>
      <c r="F1071" t="s">
        <v>69</v>
      </c>
      <c r="G1071">
        <f>tblSalaries[[#This Row],[clean Salary (in local currency)]]*VLOOKUP(tblSalaries[[#This Row],[Currency]],tblXrate[],2,FALSE)</f>
        <v>63835.220018725006</v>
      </c>
      <c r="H1071" t="s">
        <v>1227</v>
      </c>
      <c r="I1071" t="s">
        <v>52</v>
      </c>
      <c r="J1071" t="s">
        <v>71</v>
      </c>
      <c r="K1071" t="str">
        <f>VLOOKUP(tblSalaries[[#This Row],[Where do you work]],tblCountries[[Actual]:[Mapping]],2,FALSE)</f>
        <v>UK</v>
      </c>
      <c r="L1071" t="s">
        <v>18</v>
      </c>
      <c r="M1071">
        <v>25</v>
      </c>
    </row>
    <row r="1072" spans="2:13" ht="15" hidden="1" customHeight="1" x14ac:dyDescent="0.25">
      <c r="B1072" t="s">
        <v>3075</v>
      </c>
      <c r="C1072" s="1">
        <v>41057.66741898148</v>
      </c>
      <c r="D1072" s="4" t="s">
        <v>1228</v>
      </c>
      <c r="E1072">
        <v>23000</v>
      </c>
      <c r="F1072" t="s">
        <v>69</v>
      </c>
      <c r="G1072">
        <f>tblSalaries[[#This Row],[clean Salary (in local currency)]]*VLOOKUP(tblSalaries[[#This Row],[Currency]],tblXrate[],2,FALSE)</f>
        <v>36252.100257547536</v>
      </c>
      <c r="H1072" t="s">
        <v>153</v>
      </c>
      <c r="I1072" t="s">
        <v>20</v>
      </c>
      <c r="J1072" t="s">
        <v>71</v>
      </c>
      <c r="K1072" t="str">
        <f>VLOOKUP(tblSalaries[[#This Row],[Where do you work]],tblCountries[[Actual]:[Mapping]],2,FALSE)</f>
        <v>UK</v>
      </c>
      <c r="L1072" t="s">
        <v>13</v>
      </c>
      <c r="M1072">
        <v>5</v>
      </c>
    </row>
    <row r="1073" spans="2:13" ht="15" hidden="1" customHeight="1" x14ac:dyDescent="0.25">
      <c r="B1073" t="s">
        <v>3076</v>
      </c>
      <c r="C1073" s="1">
        <v>41057.668958333335</v>
      </c>
      <c r="D1073" s="4">
        <v>7960</v>
      </c>
      <c r="E1073">
        <v>7960</v>
      </c>
      <c r="F1073" t="s">
        <v>6</v>
      </c>
      <c r="G1073">
        <f>tblSalaries[[#This Row],[clean Salary (in local currency)]]*VLOOKUP(tblSalaries[[#This Row],[Currency]],tblXrate[],2,FALSE)</f>
        <v>7960</v>
      </c>
      <c r="H1073" t="s">
        <v>786</v>
      </c>
      <c r="I1073" t="s">
        <v>52</v>
      </c>
      <c r="J1073" t="s">
        <v>8</v>
      </c>
      <c r="K1073" t="str">
        <f>VLOOKUP(tblSalaries[[#This Row],[Where do you work]],tblCountries[[Actual]:[Mapping]],2,FALSE)</f>
        <v>India</v>
      </c>
      <c r="L1073" t="s">
        <v>9</v>
      </c>
      <c r="M1073">
        <v>7</v>
      </c>
    </row>
    <row r="1074" spans="2:13" ht="15" hidden="1" customHeight="1" x14ac:dyDescent="0.25">
      <c r="B1074" t="s">
        <v>3077</v>
      </c>
      <c r="C1074" s="1">
        <v>41057.669270833336</v>
      </c>
      <c r="D1074" s="4" t="s">
        <v>1229</v>
      </c>
      <c r="E1074">
        <v>500000</v>
      </c>
      <c r="F1074" t="s">
        <v>40</v>
      </c>
      <c r="G1074">
        <f>tblSalaries[[#This Row],[clean Salary (in local currency)]]*VLOOKUP(tblSalaries[[#This Row],[Currency]],tblXrate[],2,FALSE)</f>
        <v>8903.9583437212841</v>
      </c>
      <c r="H1074" t="s">
        <v>749</v>
      </c>
      <c r="I1074" t="s">
        <v>20</v>
      </c>
      <c r="J1074" t="s">
        <v>8</v>
      </c>
      <c r="K1074" t="str">
        <f>VLOOKUP(tblSalaries[[#This Row],[Where do you work]],tblCountries[[Actual]:[Mapping]],2,FALSE)</f>
        <v>India</v>
      </c>
      <c r="L1074" t="s">
        <v>18</v>
      </c>
      <c r="M1074">
        <v>23</v>
      </c>
    </row>
    <row r="1075" spans="2:13" ht="15" hidden="1" customHeight="1" x14ac:dyDescent="0.25">
      <c r="B1075" t="s">
        <v>3078</v>
      </c>
      <c r="C1075" s="1">
        <v>41057.670636574076</v>
      </c>
      <c r="D1075" s="4" t="s">
        <v>1230</v>
      </c>
      <c r="E1075">
        <v>40000</v>
      </c>
      <c r="F1075" t="s">
        <v>22</v>
      </c>
      <c r="G1075">
        <f>tblSalaries[[#This Row],[clean Salary (in local currency)]]*VLOOKUP(tblSalaries[[#This Row],[Currency]],tblXrate[],2,FALSE)</f>
        <v>50815.977559664309</v>
      </c>
      <c r="H1075" t="s">
        <v>1231</v>
      </c>
      <c r="I1075" t="s">
        <v>20</v>
      </c>
      <c r="J1075" t="s">
        <v>628</v>
      </c>
      <c r="K1075" t="str">
        <f>VLOOKUP(tblSalaries[[#This Row],[Where do you work]],tblCountries[[Actual]:[Mapping]],2,FALSE)</f>
        <v>Netherlands</v>
      </c>
      <c r="L1075" t="s">
        <v>9</v>
      </c>
      <c r="M1075">
        <v>3</v>
      </c>
    </row>
    <row r="1076" spans="2:13" ht="15" hidden="1" customHeight="1" x14ac:dyDescent="0.25">
      <c r="B1076" t="s">
        <v>3079</v>
      </c>
      <c r="C1076" s="1">
        <v>41057.672118055554</v>
      </c>
      <c r="D1076" s="4" t="s">
        <v>137</v>
      </c>
      <c r="E1076">
        <v>30000</v>
      </c>
      <c r="F1076" t="s">
        <v>69</v>
      </c>
      <c r="G1076">
        <f>tblSalaries[[#This Row],[clean Salary (in local currency)]]*VLOOKUP(tblSalaries[[#This Row],[Currency]],tblXrate[],2,FALSE)</f>
        <v>47285.348162018527</v>
      </c>
      <c r="H1076" t="s">
        <v>392</v>
      </c>
      <c r="I1076" t="s">
        <v>20</v>
      </c>
      <c r="J1076" t="s">
        <v>71</v>
      </c>
      <c r="K1076" t="str">
        <f>VLOOKUP(tblSalaries[[#This Row],[Where do you work]],tblCountries[[Actual]:[Mapping]],2,FALSE)</f>
        <v>UK</v>
      </c>
      <c r="L1076" t="s">
        <v>9</v>
      </c>
      <c r="M1076">
        <v>4</v>
      </c>
    </row>
    <row r="1077" spans="2:13" ht="15" hidden="1" customHeight="1" x14ac:dyDescent="0.25">
      <c r="B1077" t="s">
        <v>3080</v>
      </c>
      <c r="C1077" s="1">
        <v>41057.672118055554</v>
      </c>
      <c r="D1077" s="4">
        <v>48000</v>
      </c>
      <c r="E1077">
        <v>48000</v>
      </c>
      <c r="F1077" t="s">
        <v>69</v>
      </c>
      <c r="G1077">
        <f>tblSalaries[[#This Row],[clean Salary (in local currency)]]*VLOOKUP(tblSalaries[[#This Row],[Currency]],tblXrate[],2,FALSE)</f>
        <v>75656.557059229643</v>
      </c>
      <c r="H1077" t="s">
        <v>1232</v>
      </c>
      <c r="I1077" t="s">
        <v>52</v>
      </c>
      <c r="J1077" t="s">
        <v>71</v>
      </c>
      <c r="K1077" t="str">
        <f>VLOOKUP(tblSalaries[[#This Row],[Where do you work]],tblCountries[[Actual]:[Mapping]],2,FALSE)</f>
        <v>UK</v>
      </c>
      <c r="L1077" t="s">
        <v>18</v>
      </c>
      <c r="M1077">
        <v>10</v>
      </c>
    </row>
    <row r="1078" spans="2:13" ht="15" hidden="1" customHeight="1" x14ac:dyDescent="0.25">
      <c r="B1078" t="s">
        <v>3081</v>
      </c>
      <c r="C1078" s="1">
        <v>41057.674212962964</v>
      </c>
      <c r="D1078" s="4" t="s">
        <v>701</v>
      </c>
      <c r="E1078">
        <v>240000</v>
      </c>
      <c r="F1078" t="s">
        <v>40</v>
      </c>
      <c r="G1078">
        <f>tblSalaries[[#This Row],[clean Salary (in local currency)]]*VLOOKUP(tblSalaries[[#This Row],[Currency]],tblXrate[],2,FALSE)</f>
        <v>4273.9000049862161</v>
      </c>
      <c r="H1078" t="s">
        <v>310</v>
      </c>
      <c r="I1078" t="s">
        <v>310</v>
      </c>
      <c r="J1078" t="s">
        <v>8</v>
      </c>
      <c r="K1078" t="str">
        <f>VLOOKUP(tblSalaries[[#This Row],[Where do you work]],tblCountries[[Actual]:[Mapping]],2,FALSE)</f>
        <v>India</v>
      </c>
      <c r="L1078" t="s">
        <v>13</v>
      </c>
      <c r="M1078">
        <v>20</v>
      </c>
    </row>
    <row r="1079" spans="2:13" ht="15" hidden="1" customHeight="1" x14ac:dyDescent="0.25">
      <c r="B1079" t="s">
        <v>3082</v>
      </c>
      <c r="C1079" s="1">
        <v>41057.680104166669</v>
      </c>
      <c r="D1079" s="4">
        <v>37000</v>
      </c>
      <c r="E1079">
        <v>37000</v>
      </c>
      <c r="F1079" t="s">
        <v>22</v>
      </c>
      <c r="G1079">
        <f>tblSalaries[[#This Row],[clean Salary (in local currency)]]*VLOOKUP(tblSalaries[[#This Row],[Currency]],tblXrate[],2,FALSE)</f>
        <v>47004.779242689488</v>
      </c>
      <c r="H1079" t="s">
        <v>1233</v>
      </c>
      <c r="I1079" t="s">
        <v>20</v>
      </c>
      <c r="J1079" t="s">
        <v>608</v>
      </c>
      <c r="K1079" t="str">
        <f>VLOOKUP(tblSalaries[[#This Row],[Where do you work]],tblCountries[[Actual]:[Mapping]],2,FALSE)</f>
        <v>Spain</v>
      </c>
      <c r="L1079" t="s">
        <v>9</v>
      </c>
      <c r="M1079">
        <v>11</v>
      </c>
    </row>
    <row r="1080" spans="2:13" ht="15" hidden="1" customHeight="1" x14ac:dyDescent="0.25">
      <c r="B1080" t="s">
        <v>3083</v>
      </c>
      <c r="C1080" s="1">
        <v>41057.680335648147</v>
      </c>
      <c r="D1080" s="4" t="s">
        <v>137</v>
      </c>
      <c r="E1080">
        <v>30000</v>
      </c>
      <c r="F1080" t="s">
        <v>69</v>
      </c>
      <c r="G1080">
        <f>tblSalaries[[#This Row],[clean Salary (in local currency)]]*VLOOKUP(tblSalaries[[#This Row],[Currency]],tblXrate[],2,FALSE)</f>
        <v>47285.348162018527</v>
      </c>
      <c r="H1080" t="s">
        <v>1234</v>
      </c>
      <c r="I1080" t="s">
        <v>20</v>
      </c>
      <c r="J1080" t="s">
        <v>71</v>
      </c>
      <c r="K1080" t="str">
        <f>VLOOKUP(tblSalaries[[#This Row],[Where do you work]],tblCountries[[Actual]:[Mapping]],2,FALSE)</f>
        <v>UK</v>
      </c>
      <c r="L1080" t="s">
        <v>13</v>
      </c>
      <c r="M1080">
        <v>10</v>
      </c>
    </row>
    <row r="1081" spans="2:13" ht="15" hidden="1" customHeight="1" x14ac:dyDescent="0.25">
      <c r="B1081" t="s">
        <v>3084</v>
      </c>
      <c r="C1081" s="1">
        <v>41057.681157407409</v>
      </c>
      <c r="D1081" s="4">
        <v>58000</v>
      </c>
      <c r="E1081">
        <v>58000</v>
      </c>
      <c r="F1081" t="s">
        <v>69</v>
      </c>
      <c r="G1081">
        <f>tblSalaries[[#This Row],[clean Salary (in local currency)]]*VLOOKUP(tblSalaries[[#This Row],[Currency]],tblXrate[],2,FALSE)</f>
        <v>91418.339779902482</v>
      </c>
      <c r="H1081" t="s">
        <v>1235</v>
      </c>
      <c r="I1081" t="s">
        <v>20</v>
      </c>
      <c r="J1081" t="s">
        <v>71</v>
      </c>
      <c r="K1081" t="str">
        <f>VLOOKUP(tblSalaries[[#This Row],[Where do you work]],tblCountries[[Actual]:[Mapping]],2,FALSE)</f>
        <v>UK</v>
      </c>
      <c r="L1081" t="s">
        <v>13</v>
      </c>
      <c r="M1081">
        <v>8</v>
      </c>
    </row>
    <row r="1082" spans="2:13" ht="15" hidden="1" customHeight="1" x14ac:dyDescent="0.25">
      <c r="B1082" t="s">
        <v>3085</v>
      </c>
      <c r="C1082" s="1">
        <v>41057.681562500002</v>
      </c>
      <c r="D1082" s="4">
        <v>79000</v>
      </c>
      <c r="E1082">
        <v>79000</v>
      </c>
      <c r="F1082" t="s">
        <v>69</v>
      </c>
      <c r="G1082">
        <f>tblSalaries[[#This Row],[clean Salary (in local currency)]]*VLOOKUP(tblSalaries[[#This Row],[Currency]],tblXrate[],2,FALSE)</f>
        <v>124518.08349331544</v>
      </c>
      <c r="H1082" t="s">
        <v>185</v>
      </c>
      <c r="I1082" t="s">
        <v>20</v>
      </c>
      <c r="J1082" t="s">
        <v>71</v>
      </c>
      <c r="K1082" t="str">
        <f>VLOOKUP(tblSalaries[[#This Row],[Where do you work]],tblCountries[[Actual]:[Mapping]],2,FALSE)</f>
        <v>UK</v>
      </c>
      <c r="L1082" t="s">
        <v>18</v>
      </c>
      <c r="M1082">
        <v>14</v>
      </c>
    </row>
    <row r="1083" spans="2:13" ht="15" hidden="1" customHeight="1" x14ac:dyDescent="0.25">
      <c r="B1083" t="s">
        <v>3086</v>
      </c>
      <c r="C1083" s="1">
        <v>41057.684884259259</v>
      </c>
      <c r="D1083" s="4">
        <v>43912.03</v>
      </c>
      <c r="E1083">
        <v>43912</v>
      </c>
      <c r="F1083" t="s">
        <v>69</v>
      </c>
      <c r="G1083">
        <f>tblSalaries[[#This Row],[clean Salary (in local currency)]]*VLOOKUP(tblSalaries[[#This Row],[Currency]],tblXrate[],2,FALSE)</f>
        <v>69213.140283018583</v>
      </c>
      <c r="H1083" t="s">
        <v>427</v>
      </c>
      <c r="I1083" t="s">
        <v>20</v>
      </c>
      <c r="J1083" t="s">
        <v>71</v>
      </c>
      <c r="K1083" t="str">
        <f>VLOOKUP(tblSalaries[[#This Row],[Where do you work]],tblCountries[[Actual]:[Mapping]],2,FALSE)</f>
        <v>UK</v>
      </c>
      <c r="L1083" t="s">
        <v>13</v>
      </c>
      <c r="M1083">
        <v>3</v>
      </c>
    </row>
    <row r="1084" spans="2:13" ht="15" hidden="1" customHeight="1" x14ac:dyDescent="0.25">
      <c r="B1084" t="s">
        <v>3087</v>
      </c>
      <c r="C1084" s="1">
        <v>41057.686400462961</v>
      </c>
      <c r="D1084" s="4">
        <v>3500</v>
      </c>
      <c r="E1084">
        <v>3500</v>
      </c>
      <c r="F1084" t="s">
        <v>6</v>
      </c>
      <c r="G1084">
        <f>tblSalaries[[#This Row],[clean Salary (in local currency)]]*VLOOKUP(tblSalaries[[#This Row],[Currency]],tblXrate[],2,FALSE)</f>
        <v>3500</v>
      </c>
      <c r="H1084" t="s">
        <v>1236</v>
      </c>
      <c r="I1084" t="s">
        <v>52</v>
      </c>
      <c r="J1084" t="s">
        <v>1237</v>
      </c>
      <c r="K1084" t="str">
        <f>VLOOKUP(tblSalaries[[#This Row],[Where do you work]],tblCountries[[Actual]:[Mapping]],2,FALSE)</f>
        <v>Pakistan</v>
      </c>
      <c r="L1084" t="s">
        <v>9</v>
      </c>
      <c r="M1084">
        <v>4</v>
      </c>
    </row>
    <row r="1085" spans="2:13" ht="15" hidden="1" customHeight="1" x14ac:dyDescent="0.25">
      <c r="B1085" t="s">
        <v>3088</v>
      </c>
      <c r="C1085" s="1">
        <v>41057.690833333334</v>
      </c>
      <c r="D1085" s="4" t="s">
        <v>1238</v>
      </c>
      <c r="E1085">
        <v>40000</v>
      </c>
      <c r="F1085" t="s">
        <v>69</v>
      </c>
      <c r="G1085">
        <f>tblSalaries[[#This Row],[clean Salary (in local currency)]]*VLOOKUP(tblSalaries[[#This Row],[Currency]],tblXrate[],2,FALSE)</f>
        <v>63047.130882691366</v>
      </c>
      <c r="H1085" t="s">
        <v>283</v>
      </c>
      <c r="I1085" t="s">
        <v>52</v>
      </c>
      <c r="J1085" t="s">
        <v>71</v>
      </c>
      <c r="K1085" t="str">
        <f>VLOOKUP(tblSalaries[[#This Row],[Where do you work]],tblCountries[[Actual]:[Mapping]],2,FALSE)</f>
        <v>UK</v>
      </c>
      <c r="L1085" t="s">
        <v>25</v>
      </c>
      <c r="M1085">
        <v>20</v>
      </c>
    </row>
    <row r="1086" spans="2:13" ht="15" hidden="1" customHeight="1" x14ac:dyDescent="0.25">
      <c r="B1086" t="s">
        <v>3089</v>
      </c>
      <c r="C1086" s="1">
        <v>41057.691192129627</v>
      </c>
      <c r="D1086" s="4">
        <v>57000</v>
      </c>
      <c r="E1086">
        <v>57000</v>
      </c>
      <c r="F1086" t="s">
        <v>22</v>
      </c>
      <c r="G1086">
        <f>tblSalaries[[#This Row],[clean Salary (in local currency)]]*VLOOKUP(tblSalaries[[#This Row],[Currency]],tblXrate[],2,FALSE)</f>
        <v>72412.768022521646</v>
      </c>
      <c r="H1086" t="s">
        <v>1239</v>
      </c>
      <c r="I1086" t="s">
        <v>52</v>
      </c>
      <c r="J1086" t="s">
        <v>583</v>
      </c>
      <c r="K1086" t="str">
        <f>VLOOKUP(tblSalaries[[#This Row],[Where do you work]],tblCountries[[Actual]:[Mapping]],2,FALSE)</f>
        <v>Norway</v>
      </c>
      <c r="L1086" t="s">
        <v>25</v>
      </c>
      <c r="M1086">
        <v>15</v>
      </c>
    </row>
    <row r="1087" spans="2:13" ht="15" hidden="1" customHeight="1" x14ac:dyDescent="0.25">
      <c r="B1087" t="s">
        <v>3090</v>
      </c>
      <c r="C1087" s="1">
        <v>41057.695451388892</v>
      </c>
      <c r="D1087" s="4">
        <v>40000</v>
      </c>
      <c r="E1087">
        <v>40000</v>
      </c>
      <c r="F1087" t="s">
        <v>22</v>
      </c>
      <c r="G1087">
        <f>tblSalaries[[#This Row],[clean Salary (in local currency)]]*VLOOKUP(tblSalaries[[#This Row],[Currency]],tblXrate[],2,FALSE)</f>
        <v>50815.977559664309</v>
      </c>
      <c r="H1087" t="s">
        <v>191</v>
      </c>
      <c r="I1087" t="s">
        <v>310</v>
      </c>
      <c r="J1087" t="s">
        <v>30</v>
      </c>
      <c r="K1087" t="str">
        <f>VLOOKUP(tblSalaries[[#This Row],[Where do you work]],tblCountries[[Actual]:[Mapping]],2,FALSE)</f>
        <v>Portugal</v>
      </c>
      <c r="L1087" t="s">
        <v>18</v>
      </c>
      <c r="M1087">
        <v>10</v>
      </c>
    </row>
    <row r="1088" spans="2:13" ht="15" hidden="1" customHeight="1" x14ac:dyDescent="0.25">
      <c r="B1088" t="s">
        <v>3091</v>
      </c>
      <c r="C1088" s="1">
        <v>41057.698240740741</v>
      </c>
      <c r="D1088" s="4">
        <v>100000</v>
      </c>
      <c r="E1088">
        <v>1200000</v>
      </c>
      <c r="F1088" t="s">
        <v>40</v>
      </c>
      <c r="G1088">
        <f>tblSalaries[[#This Row],[clean Salary (in local currency)]]*VLOOKUP(tblSalaries[[#This Row],[Currency]],tblXrate[],2,FALSE)</f>
        <v>21369.500024931083</v>
      </c>
      <c r="H1088" t="s">
        <v>1240</v>
      </c>
      <c r="I1088" t="s">
        <v>52</v>
      </c>
      <c r="J1088" t="s">
        <v>8</v>
      </c>
      <c r="K1088" t="str">
        <f>VLOOKUP(tblSalaries[[#This Row],[Where do you work]],tblCountries[[Actual]:[Mapping]],2,FALSE)</f>
        <v>India</v>
      </c>
      <c r="L1088" t="s">
        <v>18</v>
      </c>
      <c r="M1088">
        <v>5</v>
      </c>
    </row>
    <row r="1089" spans="2:13" ht="15" hidden="1" customHeight="1" x14ac:dyDescent="0.25">
      <c r="B1089" t="s">
        <v>3092</v>
      </c>
      <c r="C1089" s="1">
        <v>41057.698287037034</v>
      </c>
      <c r="D1089" s="4" t="s">
        <v>68</v>
      </c>
      <c r="E1089">
        <v>35000</v>
      </c>
      <c r="F1089" t="s">
        <v>69</v>
      </c>
      <c r="G1089">
        <f>tblSalaries[[#This Row],[clean Salary (in local currency)]]*VLOOKUP(tblSalaries[[#This Row],[Currency]],tblXrate[],2,FALSE)</f>
        <v>55166.239522354947</v>
      </c>
      <c r="H1089" t="s">
        <v>1241</v>
      </c>
      <c r="I1089" t="s">
        <v>20</v>
      </c>
      <c r="J1089" t="s">
        <v>71</v>
      </c>
      <c r="K1089" t="str">
        <f>VLOOKUP(tblSalaries[[#This Row],[Where do you work]],tblCountries[[Actual]:[Mapping]],2,FALSE)</f>
        <v>UK</v>
      </c>
      <c r="L1089" t="s">
        <v>18</v>
      </c>
      <c r="M1089">
        <v>6</v>
      </c>
    </row>
    <row r="1090" spans="2:13" ht="15" hidden="1" customHeight="1" x14ac:dyDescent="0.25">
      <c r="B1090" t="s">
        <v>3093</v>
      </c>
      <c r="C1090" s="1">
        <v>41057.703622685185</v>
      </c>
      <c r="D1090" s="4" t="s">
        <v>1242</v>
      </c>
      <c r="E1090">
        <v>180000</v>
      </c>
      <c r="F1090" t="s">
        <v>40</v>
      </c>
      <c r="G1090">
        <f>tblSalaries[[#This Row],[clean Salary (in local currency)]]*VLOOKUP(tblSalaries[[#This Row],[Currency]],tblXrate[],2,FALSE)</f>
        <v>3205.4250037396623</v>
      </c>
      <c r="H1090" t="s">
        <v>1243</v>
      </c>
      <c r="I1090" t="s">
        <v>20</v>
      </c>
      <c r="J1090" t="s">
        <v>8</v>
      </c>
      <c r="K1090" t="str">
        <f>VLOOKUP(tblSalaries[[#This Row],[Where do you work]],tblCountries[[Actual]:[Mapping]],2,FALSE)</f>
        <v>India</v>
      </c>
      <c r="L1090" t="s">
        <v>13</v>
      </c>
      <c r="M1090">
        <v>3</v>
      </c>
    </row>
    <row r="1091" spans="2:13" ht="15" hidden="1" customHeight="1" x14ac:dyDescent="0.25">
      <c r="B1091" t="s">
        <v>3094</v>
      </c>
      <c r="C1091" s="1">
        <v>41057.706979166665</v>
      </c>
      <c r="D1091" s="4" t="s">
        <v>1244</v>
      </c>
      <c r="E1091">
        <v>600000</v>
      </c>
      <c r="F1091" t="s">
        <v>40</v>
      </c>
      <c r="G1091">
        <f>tblSalaries[[#This Row],[clean Salary (in local currency)]]*VLOOKUP(tblSalaries[[#This Row],[Currency]],tblXrate[],2,FALSE)</f>
        <v>10684.750012465542</v>
      </c>
      <c r="H1091" t="s">
        <v>1245</v>
      </c>
      <c r="I1091" t="s">
        <v>310</v>
      </c>
      <c r="J1091" t="s">
        <v>8</v>
      </c>
      <c r="K1091" t="str">
        <f>VLOOKUP(tblSalaries[[#This Row],[Where do you work]],tblCountries[[Actual]:[Mapping]],2,FALSE)</f>
        <v>India</v>
      </c>
      <c r="L1091" t="s">
        <v>18</v>
      </c>
      <c r="M1091">
        <v>8</v>
      </c>
    </row>
    <row r="1092" spans="2:13" ht="15" hidden="1" customHeight="1" x14ac:dyDescent="0.25">
      <c r="B1092" t="s">
        <v>3095</v>
      </c>
      <c r="C1092" s="1">
        <v>41057.708194444444</v>
      </c>
      <c r="D1092" s="4" t="s">
        <v>1246</v>
      </c>
      <c r="E1092">
        <v>300000</v>
      </c>
      <c r="F1092" t="s">
        <v>40</v>
      </c>
      <c r="G1092">
        <f>tblSalaries[[#This Row],[clean Salary (in local currency)]]*VLOOKUP(tblSalaries[[#This Row],[Currency]],tblXrate[],2,FALSE)</f>
        <v>5342.3750062327708</v>
      </c>
      <c r="H1092" t="s">
        <v>20</v>
      </c>
      <c r="I1092" t="s">
        <v>20</v>
      </c>
      <c r="J1092" t="s">
        <v>8</v>
      </c>
      <c r="K1092" t="str">
        <f>VLOOKUP(tblSalaries[[#This Row],[Where do you work]],tblCountries[[Actual]:[Mapping]],2,FALSE)</f>
        <v>India</v>
      </c>
      <c r="L1092" t="s">
        <v>9</v>
      </c>
      <c r="M1092">
        <v>5</v>
      </c>
    </row>
    <row r="1093" spans="2:13" ht="15" hidden="1" customHeight="1" x14ac:dyDescent="0.25">
      <c r="B1093" t="s">
        <v>3096</v>
      </c>
      <c r="C1093" s="1">
        <v>41057.710219907407</v>
      </c>
      <c r="D1093" s="4">
        <v>75000</v>
      </c>
      <c r="E1093">
        <v>75000</v>
      </c>
      <c r="F1093" t="s">
        <v>69</v>
      </c>
      <c r="G1093">
        <f>tblSalaries[[#This Row],[clean Salary (in local currency)]]*VLOOKUP(tblSalaries[[#This Row],[Currency]],tblXrate[],2,FALSE)</f>
        <v>118213.37040504631</v>
      </c>
      <c r="H1093" t="s">
        <v>539</v>
      </c>
      <c r="I1093" t="s">
        <v>52</v>
      </c>
      <c r="J1093" t="s">
        <v>71</v>
      </c>
      <c r="K1093" t="str">
        <f>VLOOKUP(tblSalaries[[#This Row],[Where do you work]],tblCountries[[Actual]:[Mapping]],2,FALSE)</f>
        <v>UK</v>
      </c>
      <c r="L1093" t="s">
        <v>18</v>
      </c>
      <c r="M1093">
        <v>10</v>
      </c>
    </row>
    <row r="1094" spans="2:13" ht="15" hidden="1" customHeight="1" x14ac:dyDescent="0.25">
      <c r="B1094" t="s">
        <v>3097</v>
      </c>
      <c r="C1094" s="1">
        <v>41057.711157407408</v>
      </c>
      <c r="D1094" s="4" t="s">
        <v>1247</v>
      </c>
      <c r="E1094">
        <v>100000</v>
      </c>
      <c r="F1094" t="s">
        <v>585</v>
      </c>
      <c r="G1094">
        <f>tblSalaries[[#This Row],[clean Salary (in local currency)]]*VLOOKUP(tblSalaries[[#This Row],[Currency]],tblXrate[],2,FALSE)</f>
        <v>12192.177986291113</v>
      </c>
      <c r="H1094" t="s">
        <v>1248</v>
      </c>
      <c r="I1094" t="s">
        <v>52</v>
      </c>
      <c r="J1094" t="s">
        <v>48</v>
      </c>
      <c r="K1094" t="str">
        <f>VLOOKUP(tblSalaries[[#This Row],[Where do you work]],tblCountries[[Actual]:[Mapping]],2,FALSE)</f>
        <v>South Africa</v>
      </c>
      <c r="L1094" t="s">
        <v>13</v>
      </c>
      <c r="M1094">
        <v>15</v>
      </c>
    </row>
    <row r="1095" spans="2:13" ht="15" hidden="1" customHeight="1" x14ac:dyDescent="0.25">
      <c r="B1095" t="s">
        <v>3098</v>
      </c>
      <c r="C1095" s="1">
        <v>41057.711886574078</v>
      </c>
      <c r="D1095" s="4" t="s">
        <v>1249</v>
      </c>
      <c r="E1095">
        <v>45000</v>
      </c>
      <c r="F1095" t="s">
        <v>69</v>
      </c>
      <c r="G1095">
        <f>tblSalaries[[#This Row],[clean Salary (in local currency)]]*VLOOKUP(tblSalaries[[#This Row],[Currency]],tblXrate[],2,FALSE)</f>
        <v>70928.022243027779</v>
      </c>
      <c r="H1095" t="s">
        <v>1250</v>
      </c>
      <c r="I1095" t="s">
        <v>4001</v>
      </c>
      <c r="J1095" t="s">
        <v>71</v>
      </c>
      <c r="K1095" t="str">
        <f>VLOOKUP(tblSalaries[[#This Row],[Where do you work]],tblCountries[[Actual]:[Mapping]],2,FALSE)</f>
        <v>UK</v>
      </c>
      <c r="L1095" t="s">
        <v>9</v>
      </c>
      <c r="M1095">
        <v>8</v>
      </c>
    </row>
    <row r="1096" spans="2:13" ht="15" hidden="1" customHeight="1" x14ac:dyDescent="0.25">
      <c r="B1096" t="s">
        <v>3099</v>
      </c>
      <c r="C1096" s="1">
        <v>41057.715046296296</v>
      </c>
      <c r="D1096" s="4" t="s">
        <v>1251</v>
      </c>
      <c r="E1096">
        <v>25000</v>
      </c>
      <c r="F1096" t="s">
        <v>69</v>
      </c>
      <c r="G1096">
        <f>tblSalaries[[#This Row],[clean Salary (in local currency)]]*VLOOKUP(tblSalaries[[#This Row],[Currency]],tblXrate[],2,FALSE)</f>
        <v>39404.456801682099</v>
      </c>
      <c r="H1096" t="s">
        <v>1252</v>
      </c>
      <c r="I1096" t="s">
        <v>20</v>
      </c>
      <c r="J1096" t="s">
        <v>71</v>
      </c>
      <c r="K1096" t="str">
        <f>VLOOKUP(tblSalaries[[#This Row],[Where do you work]],tblCountries[[Actual]:[Mapping]],2,FALSE)</f>
        <v>UK</v>
      </c>
      <c r="L1096" t="s">
        <v>9</v>
      </c>
      <c r="M1096">
        <v>3</v>
      </c>
    </row>
    <row r="1097" spans="2:13" ht="15" hidden="1" customHeight="1" x14ac:dyDescent="0.25">
      <c r="B1097" t="s">
        <v>3100</v>
      </c>
      <c r="C1097" s="1">
        <v>41057.717210648145</v>
      </c>
      <c r="D1097" s="4">
        <v>18987</v>
      </c>
      <c r="E1097">
        <v>18987</v>
      </c>
      <c r="F1097" t="s">
        <v>6</v>
      </c>
      <c r="G1097">
        <f>tblSalaries[[#This Row],[clean Salary (in local currency)]]*VLOOKUP(tblSalaries[[#This Row],[Currency]],tblXrate[],2,FALSE)</f>
        <v>18987</v>
      </c>
      <c r="H1097" t="s">
        <v>207</v>
      </c>
      <c r="I1097" t="s">
        <v>20</v>
      </c>
      <c r="J1097" t="s">
        <v>870</v>
      </c>
      <c r="K1097" t="str">
        <f>VLOOKUP(tblSalaries[[#This Row],[Where do you work]],tblCountries[[Actual]:[Mapping]],2,FALSE)</f>
        <v>Nigeria</v>
      </c>
      <c r="L1097" t="s">
        <v>13</v>
      </c>
      <c r="M1097">
        <v>7</v>
      </c>
    </row>
    <row r="1098" spans="2:13" ht="15" hidden="1" customHeight="1" x14ac:dyDescent="0.25">
      <c r="B1098" t="s">
        <v>3101</v>
      </c>
      <c r="C1098" s="1">
        <v>41057.719085648147</v>
      </c>
      <c r="D1098" s="4" t="s">
        <v>571</v>
      </c>
      <c r="E1098">
        <v>28500</v>
      </c>
      <c r="F1098" t="s">
        <v>69</v>
      </c>
      <c r="G1098">
        <f>tblSalaries[[#This Row],[clean Salary (in local currency)]]*VLOOKUP(tblSalaries[[#This Row],[Currency]],tblXrate[],2,FALSE)</f>
        <v>44921.080753917595</v>
      </c>
      <c r="H1098" t="s">
        <v>1253</v>
      </c>
      <c r="I1098" t="s">
        <v>52</v>
      </c>
      <c r="J1098" t="s">
        <v>71</v>
      </c>
      <c r="K1098" t="str">
        <f>VLOOKUP(tblSalaries[[#This Row],[Where do you work]],tblCountries[[Actual]:[Mapping]],2,FALSE)</f>
        <v>UK</v>
      </c>
      <c r="L1098" t="s">
        <v>25</v>
      </c>
      <c r="M1098">
        <v>15</v>
      </c>
    </row>
    <row r="1099" spans="2:13" ht="15" hidden="1" customHeight="1" x14ac:dyDescent="0.25">
      <c r="B1099" t="s">
        <v>3102</v>
      </c>
      <c r="C1099" s="1">
        <v>41057.720590277779</v>
      </c>
      <c r="D1099" s="4">
        <v>60000</v>
      </c>
      <c r="E1099">
        <v>60000</v>
      </c>
      <c r="F1099" t="s">
        <v>6</v>
      </c>
      <c r="G1099">
        <f>tblSalaries[[#This Row],[clean Salary (in local currency)]]*VLOOKUP(tblSalaries[[#This Row],[Currency]],tblXrate[],2,FALSE)</f>
        <v>60000</v>
      </c>
      <c r="H1099" t="s">
        <v>635</v>
      </c>
      <c r="I1099" t="s">
        <v>52</v>
      </c>
      <c r="J1099" t="s">
        <v>8</v>
      </c>
      <c r="K1099" t="str">
        <f>VLOOKUP(tblSalaries[[#This Row],[Where do you work]],tblCountries[[Actual]:[Mapping]],2,FALSE)</f>
        <v>India</v>
      </c>
      <c r="L1099" t="s">
        <v>13</v>
      </c>
      <c r="M1099">
        <v>14</v>
      </c>
    </row>
    <row r="1100" spans="2:13" ht="15" hidden="1" customHeight="1" x14ac:dyDescent="0.25">
      <c r="B1100" t="s">
        <v>3103</v>
      </c>
      <c r="C1100" s="1">
        <v>41057.721377314818</v>
      </c>
      <c r="D1100" s="4" t="s">
        <v>1254</v>
      </c>
      <c r="E1100">
        <v>45200</v>
      </c>
      <c r="F1100" t="s">
        <v>69</v>
      </c>
      <c r="G1100">
        <f>tblSalaries[[#This Row],[clean Salary (in local currency)]]*VLOOKUP(tblSalaries[[#This Row],[Currency]],tblXrate[],2,FALSE)</f>
        <v>71243.257897441246</v>
      </c>
      <c r="H1100" t="s">
        <v>1255</v>
      </c>
      <c r="I1100" t="s">
        <v>52</v>
      </c>
      <c r="J1100" t="s">
        <v>71</v>
      </c>
      <c r="K1100" t="str">
        <f>VLOOKUP(tblSalaries[[#This Row],[Where do you work]],tblCountries[[Actual]:[Mapping]],2,FALSE)</f>
        <v>UK</v>
      </c>
      <c r="L1100" t="s">
        <v>18</v>
      </c>
      <c r="M1100">
        <v>5</v>
      </c>
    </row>
    <row r="1101" spans="2:13" ht="15" hidden="1" customHeight="1" x14ac:dyDescent="0.25">
      <c r="B1101" t="s">
        <v>3104</v>
      </c>
      <c r="C1101" s="1">
        <v>41057.72383101852</v>
      </c>
      <c r="D1101" s="4" t="s">
        <v>1256</v>
      </c>
      <c r="E1101">
        <v>252000</v>
      </c>
      <c r="F1101" t="s">
        <v>40</v>
      </c>
      <c r="G1101">
        <f>tblSalaries[[#This Row],[clean Salary (in local currency)]]*VLOOKUP(tblSalaries[[#This Row],[Currency]],tblXrate[],2,FALSE)</f>
        <v>4487.5950052355274</v>
      </c>
      <c r="H1101" t="s">
        <v>1257</v>
      </c>
      <c r="I1101" t="s">
        <v>52</v>
      </c>
      <c r="J1101" t="s">
        <v>8</v>
      </c>
      <c r="K1101" t="str">
        <f>VLOOKUP(tblSalaries[[#This Row],[Where do you work]],tblCountries[[Actual]:[Mapping]],2,FALSE)</f>
        <v>India</v>
      </c>
      <c r="L1101" t="s">
        <v>25</v>
      </c>
      <c r="M1101">
        <v>16</v>
      </c>
    </row>
    <row r="1102" spans="2:13" ht="15" hidden="1" customHeight="1" x14ac:dyDescent="0.25">
      <c r="B1102" t="s">
        <v>3105</v>
      </c>
      <c r="C1102" s="1">
        <v>41057.732129629629</v>
      </c>
      <c r="D1102" s="4">
        <v>242304</v>
      </c>
      <c r="E1102">
        <v>242304</v>
      </c>
      <c r="F1102" t="s">
        <v>40</v>
      </c>
      <c r="G1102">
        <f>tblSalaries[[#This Row],[clean Salary (in local currency)]]*VLOOKUP(tblSalaries[[#This Row],[Currency]],tblXrate[],2,FALSE)</f>
        <v>4314.929445034084</v>
      </c>
      <c r="H1102" t="s">
        <v>932</v>
      </c>
      <c r="I1102" t="s">
        <v>310</v>
      </c>
      <c r="J1102" t="s">
        <v>8</v>
      </c>
      <c r="K1102" t="str">
        <f>VLOOKUP(tblSalaries[[#This Row],[Where do you work]],tblCountries[[Actual]:[Mapping]],2,FALSE)</f>
        <v>India</v>
      </c>
      <c r="L1102" t="s">
        <v>9</v>
      </c>
      <c r="M1102">
        <v>7</v>
      </c>
    </row>
    <row r="1103" spans="2:13" ht="15" hidden="1" customHeight="1" x14ac:dyDescent="0.25">
      <c r="B1103" t="s">
        <v>3106</v>
      </c>
      <c r="C1103" s="1">
        <v>41057.735254629632</v>
      </c>
      <c r="D1103" s="4">
        <v>210000</v>
      </c>
      <c r="E1103">
        <v>210000</v>
      </c>
      <c r="F1103" t="s">
        <v>40</v>
      </c>
      <c r="G1103">
        <f>tblSalaries[[#This Row],[clean Salary (in local currency)]]*VLOOKUP(tblSalaries[[#This Row],[Currency]],tblXrate[],2,FALSE)</f>
        <v>3739.6625043629392</v>
      </c>
      <c r="H1103" t="s">
        <v>1258</v>
      </c>
      <c r="I1103" t="s">
        <v>20</v>
      </c>
      <c r="J1103" t="s">
        <v>8</v>
      </c>
      <c r="K1103" t="str">
        <f>VLOOKUP(tblSalaries[[#This Row],[Where do you work]],tblCountries[[Actual]:[Mapping]],2,FALSE)</f>
        <v>India</v>
      </c>
      <c r="L1103" t="s">
        <v>13</v>
      </c>
      <c r="M1103">
        <v>1</v>
      </c>
    </row>
    <row r="1104" spans="2:13" ht="15" hidden="1" customHeight="1" x14ac:dyDescent="0.25">
      <c r="B1104" t="s">
        <v>3107</v>
      </c>
      <c r="C1104" s="1">
        <v>41057.737627314818</v>
      </c>
      <c r="D1104" s="4">
        <v>5000</v>
      </c>
      <c r="E1104">
        <v>60000</v>
      </c>
      <c r="F1104" t="s">
        <v>22</v>
      </c>
      <c r="G1104">
        <f>tblSalaries[[#This Row],[clean Salary (in local currency)]]*VLOOKUP(tblSalaries[[#This Row],[Currency]],tblXrate[],2,FALSE)</f>
        <v>76223.966339496474</v>
      </c>
      <c r="H1104" t="s">
        <v>1259</v>
      </c>
      <c r="I1104" t="s">
        <v>52</v>
      </c>
      <c r="J1104" t="s">
        <v>515</v>
      </c>
      <c r="K1104" t="str">
        <f>VLOOKUP(tblSalaries[[#This Row],[Where do you work]],tblCountries[[Actual]:[Mapping]],2,FALSE)</f>
        <v>Finland</v>
      </c>
      <c r="L1104" t="s">
        <v>25</v>
      </c>
      <c r="M1104">
        <v>4</v>
      </c>
    </row>
    <row r="1105" spans="2:13" ht="15" hidden="1" customHeight="1" x14ac:dyDescent="0.25">
      <c r="B1105" t="s">
        <v>3108</v>
      </c>
      <c r="C1105" s="1">
        <v>41057.737754629627</v>
      </c>
      <c r="D1105" s="4" t="s">
        <v>1260</v>
      </c>
      <c r="E1105">
        <v>120000</v>
      </c>
      <c r="F1105" t="s">
        <v>358</v>
      </c>
      <c r="G1105">
        <f>tblSalaries[[#This Row],[clean Salary (in local currency)]]*VLOOKUP(tblSalaries[[#This Row],[Currency]],tblXrate[],2,FALSE)</f>
        <v>32666.305522511171</v>
      </c>
      <c r="H1105" t="s">
        <v>642</v>
      </c>
      <c r="I1105" t="s">
        <v>52</v>
      </c>
      <c r="J1105" t="s">
        <v>179</v>
      </c>
      <c r="K1105" t="str">
        <f>VLOOKUP(tblSalaries[[#This Row],[Where do you work]],tblCountries[[Actual]:[Mapping]],2,FALSE)</f>
        <v>UAE</v>
      </c>
      <c r="L1105" t="s">
        <v>18</v>
      </c>
      <c r="M1105">
        <v>12</v>
      </c>
    </row>
    <row r="1106" spans="2:13" ht="15" hidden="1" customHeight="1" x14ac:dyDescent="0.25">
      <c r="B1106" t="s">
        <v>3109</v>
      </c>
      <c r="C1106" s="1">
        <v>41057.73809027778</v>
      </c>
      <c r="D1106" s="4">
        <v>19000</v>
      </c>
      <c r="E1106">
        <v>19000</v>
      </c>
      <c r="F1106" t="s">
        <v>6</v>
      </c>
      <c r="G1106">
        <f>tblSalaries[[#This Row],[clean Salary (in local currency)]]*VLOOKUP(tblSalaries[[#This Row],[Currency]],tblXrate[],2,FALSE)</f>
        <v>19000</v>
      </c>
      <c r="H1106" t="s">
        <v>1261</v>
      </c>
      <c r="I1106" t="s">
        <v>3999</v>
      </c>
      <c r="J1106" t="s">
        <v>71</v>
      </c>
      <c r="K1106" t="str">
        <f>VLOOKUP(tblSalaries[[#This Row],[Where do you work]],tblCountries[[Actual]:[Mapping]],2,FALSE)</f>
        <v>UK</v>
      </c>
      <c r="L1106" t="s">
        <v>13</v>
      </c>
      <c r="M1106">
        <v>8</v>
      </c>
    </row>
    <row r="1107" spans="2:13" ht="15" hidden="1" customHeight="1" x14ac:dyDescent="0.25">
      <c r="B1107" t="s">
        <v>3110</v>
      </c>
      <c r="C1107" s="1">
        <v>41057.738159722219</v>
      </c>
      <c r="D1107" s="4">
        <v>50000</v>
      </c>
      <c r="E1107">
        <v>50000</v>
      </c>
      <c r="F1107" t="s">
        <v>22</v>
      </c>
      <c r="G1107">
        <f>tblSalaries[[#This Row],[clean Salary (in local currency)]]*VLOOKUP(tblSalaries[[#This Row],[Currency]],tblXrate[],2,FALSE)</f>
        <v>63519.971949580387</v>
      </c>
      <c r="H1107" t="s">
        <v>1262</v>
      </c>
      <c r="I1107" t="s">
        <v>279</v>
      </c>
      <c r="J1107" t="s">
        <v>30</v>
      </c>
      <c r="K1107" t="str">
        <f>VLOOKUP(tblSalaries[[#This Row],[Where do you work]],tblCountries[[Actual]:[Mapping]],2,FALSE)</f>
        <v>Portugal</v>
      </c>
      <c r="L1107" t="s">
        <v>18</v>
      </c>
      <c r="M1107">
        <v>14</v>
      </c>
    </row>
    <row r="1108" spans="2:13" ht="15" hidden="1" customHeight="1" x14ac:dyDescent="0.25">
      <c r="B1108" t="s">
        <v>3111</v>
      </c>
      <c r="C1108" s="1">
        <v>41057.745636574073</v>
      </c>
      <c r="D1108" s="4" t="s">
        <v>1263</v>
      </c>
      <c r="E1108">
        <v>900000</v>
      </c>
      <c r="F1108" t="s">
        <v>40</v>
      </c>
      <c r="G1108">
        <f>tblSalaries[[#This Row],[clean Salary (in local currency)]]*VLOOKUP(tblSalaries[[#This Row],[Currency]],tblXrate[],2,FALSE)</f>
        <v>16027.125018698311</v>
      </c>
      <c r="H1108" t="s">
        <v>1264</v>
      </c>
      <c r="I1108" t="s">
        <v>52</v>
      </c>
      <c r="J1108" t="s">
        <v>8</v>
      </c>
      <c r="K1108" t="str">
        <f>VLOOKUP(tblSalaries[[#This Row],[Where do you work]],tblCountries[[Actual]:[Mapping]],2,FALSE)</f>
        <v>India</v>
      </c>
      <c r="L1108" t="s">
        <v>9</v>
      </c>
      <c r="M1108">
        <v>22</v>
      </c>
    </row>
    <row r="1109" spans="2:13" ht="15" hidden="1" customHeight="1" x14ac:dyDescent="0.25">
      <c r="B1109" t="s">
        <v>3112</v>
      </c>
      <c r="C1109" s="1">
        <v>41057.751898148148</v>
      </c>
      <c r="D1109" s="4" t="s">
        <v>694</v>
      </c>
      <c r="E1109">
        <v>400000</v>
      </c>
      <c r="F1109" t="s">
        <v>40</v>
      </c>
      <c r="G1109">
        <f>tblSalaries[[#This Row],[clean Salary (in local currency)]]*VLOOKUP(tblSalaries[[#This Row],[Currency]],tblXrate[],2,FALSE)</f>
        <v>7123.1666749770275</v>
      </c>
      <c r="H1109" t="s">
        <v>1265</v>
      </c>
      <c r="I1109" t="s">
        <v>3999</v>
      </c>
      <c r="J1109" t="s">
        <v>8</v>
      </c>
      <c r="K1109" t="str">
        <f>VLOOKUP(tblSalaries[[#This Row],[Where do you work]],tblCountries[[Actual]:[Mapping]],2,FALSE)</f>
        <v>India</v>
      </c>
      <c r="L1109" t="s">
        <v>9</v>
      </c>
      <c r="M1109">
        <v>9</v>
      </c>
    </row>
    <row r="1110" spans="2:13" ht="15" hidden="1" customHeight="1" x14ac:dyDescent="0.25">
      <c r="B1110" t="s">
        <v>3113</v>
      </c>
      <c r="C1110" s="1">
        <v>41057.753622685188</v>
      </c>
      <c r="D1110" s="4">
        <v>150252</v>
      </c>
      <c r="E1110">
        <v>150252</v>
      </c>
      <c r="F1110" t="s">
        <v>40</v>
      </c>
      <c r="G1110">
        <f>tblSalaries[[#This Row],[clean Salary (in local currency)]]*VLOOKUP(tblSalaries[[#This Row],[Currency]],tblXrate[],2,FALSE)</f>
        <v>2675.675098121621</v>
      </c>
      <c r="H1110" t="s">
        <v>1266</v>
      </c>
      <c r="I1110" t="s">
        <v>52</v>
      </c>
      <c r="J1110" t="s">
        <v>8</v>
      </c>
      <c r="K1110" t="str">
        <f>VLOOKUP(tblSalaries[[#This Row],[Where do you work]],tblCountries[[Actual]:[Mapping]],2,FALSE)</f>
        <v>India</v>
      </c>
      <c r="L1110" t="s">
        <v>18</v>
      </c>
      <c r="M1110">
        <v>5</v>
      </c>
    </row>
    <row r="1111" spans="2:13" ht="15" hidden="1" customHeight="1" x14ac:dyDescent="0.25">
      <c r="B1111" t="s">
        <v>3114</v>
      </c>
      <c r="C1111" s="1">
        <v>41057.753657407404</v>
      </c>
      <c r="D1111" s="4" t="s">
        <v>1267</v>
      </c>
      <c r="E1111">
        <v>15000</v>
      </c>
      <c r="F1111" t="s">
        <v>69</v>
      </c>
      <c r="G1111">
        <f>tblSalaries[[#This Row],[clean Salary (in local currency)]]*VLOOKUP(tblSalaries[[#This Row],[Currency]],tblXrate[],2,FALSE)</f>
        <v>23642.674081009263</v>
      </c>
      <c r="H1111" t="s">
        <v>1261</v>
      </c>
      <c r="I1111" t="s">
        <v>3999</v>
      </c>
      <c r="J1111" t="s">
        <v>71</v>
      </c>
      <c r="K1111" t="str">
        <f>VLOOKUP(tblSalaries[[#This Row],[Where do you work]],tblCountries[[Actual]:[Mapping]],2,FALSE)</f>
        <v>UK</v>
      </c>
      <c r="L1111" t="s">
        <v>13</v>
      </c>
      <c r="M1111">
        <v>2</v>
      </c>
    </row>
    <row r="1112" spans="2:13" ht="15" hidden="1" customHeight="1" x14ac:dyDescent="0.25">
      <c r="B1112" t="s">
        <v>3115</v>
      </c>
      <c r="C1112" s="1">
        <v>41057.758055555554</v>
      </c>
      <c r="D1112" s="4" t="s">
        <v>1268</v>
      </c>
      <c r="E1112">
        <v>45000</v>
      </c>
      <c r="F1112" t="s">
        <v>22</v>
      </c>
      <c r="G1112">
        <f>tblSalaries[[#This Row],[clean Salary (in local currency)]]*VLOOKUP(tblSalaries[[#This Row],[Currency]],tblXrate[],2,FALSE)</f>
        <v>57167.974754622352</v>
      </c>
      <c r="H1112" t="s">
        <v>1269</v>
      </c>
      <c r="I1112" t="s">
        <v>52</v>
      </c>
      <c r="J1112" t="s">
        <v>608</v>
      </c>
      <c r="K1112" t="str">
        <f>VLOOKUP(tblSalaries[[#This Row],[Where do you work]],tblCountries[[Actual]:[Mapping]],2,FALSE)</f>
        <v>Spain</v>
      </c>
      <c r="L1112" t="s">
        <v>9</v>
      </c>
      <c r="M1112">
        <v>14</v>
      </c>
    </row>
    <row r="1113" spans="2:13" ht="15" hidden="1" customHeight="1" x14ac:dyDescent="0.25">
      <c r="B1113" t="s">
        <v>3116</v>
      </c>
      <c r="C1113" s="1">
        <v>41057.771423611113</v>
      </c>
      <c r="D1113" s="4" t="s">
        <v>1270</v>
      </c>
      <c r="E1113">
        <v>2400000</v>
      </c>
      <c r="F1113" t="s">
        <v>40</v>
      </c>
      <c r="G1113">
        <f>tblSalaries[[#This Row],[clean Salary (in local currency)]]*VLOOKUP(tblSalaries[[#This Row],[Currency]],tblXrate[],2,FALSE)</f>
        <v>42739.000049862167</v>
      </c>
      <c r="H1113" t="s">
        <v>1271</v>
      </c>
      <c r="I1113" t="s">
        <v>52</v>
      </c>
      <c r="J1113" t="s">
        <v>8</v>
      </c>
      <c r="K1113" t="str">
        <f>VLOOKUP(tblSalaries[[#This Row],[Where do you work]],tblCountries[[Actual]:[Mapping]],2,FALSE)</f>
        <v>India</v>
      </c>
      <c r="L1113" t="s">
        <v>13</v>
      </c>
      <c r="M1113">
        <v>10</v>
      </c>
    </row>
    <row r="1114" spans="2:13" ht="15" hidden="1" customHeight="1" x14ac:dyDescent="0.25">
      <c r="B1114" t="s">
        <v>3117</v>
      </c>
      <c r="C1114" s="1">
        <v>41057.77375</v>
      </c>
      <c r="D1114" s="4" t="s">
        <v>1272</v>
      </c>
      <c r="E1114">
        <v>216000</v>
      </c>
      <c r="F1114" t="s">
        <v>3951</v>
      </c>
      <c r="G1114">
        <f>tblSalaries[[#This Row],[clean Salary (in local currency)]]*VLOOKUP(tblSalaries[[#This Row],[Currency]],tblXrate[],2,FALSE)</f>
        <v>5120.2912876821438</v>
      </c>
      <c r="H1114" t="s">
        <v>523</v>
      </c>
      <c r="I1114" t="s">
        <v>52</v>
      </c>
      <c r="J1114" t="s">
        <v>347</v>
      </c>
      <c r="K1114" t="str">
        <f>VLOOKUP(tblSalaries[[#This Row],[Where do you work]],tblCountries[[Actual]:[Mapping]],2,FALSE)</f>
        <v>Philippines</v>
      </c>
      <c r="L1114" t="s">
        <v>9</v>
      </c>
      <c r="M1114">
        <v>2</v>
      </c>
    </row>
    <row r="1115" spans="2:13" ht="15" hidden="1" customHeight="1" x14ac:dyDescent="0.25">
      <c r="B1115" t="s">
        <v>3118</v>
      </c>
      <c r="C1115" s="1">
        <v>41057.776458333334</v>
      </c>
      <c r="D1115" s="4">
        <v>100000</v>
      </c>
      <c r="E1115">
        <v>100000</v>
      </c>
      <c r="F1115" t="s">
        <v>22</v>
      </c>
      <c r="G1115">
        <f>tblSalaries[[#This Row],[clean Salary (in local currency)]]*VLOOKUP(tblSalaries[[#This Row],[Currency]],tblXrate[],2,FALSE)</f>
        <v>127039.94389916077</v>
      </c>
      <c r="H1115" t="s">
        <v>212</v>
      </c>
      <c r="I1115" t="s">
        <v>4001</v>
      </c>
      <c r="J1115" t="s">
        <v>608</v>
      </c>
      <c r="K1115" t="str">
        <f>VLOOKUP(tblSalaries[[#This Row],[Where do you work]],tblCountries[[Actual]:[Mapping]],2,FALSE)</f>
        <v>Spain</v>
      </c>
      <c r="L1115" t="s">
        <v>25</v>
      </c>
      <c r="M1115">
        <v>20</v>
      </c>
    </row>
    <row r="1116" spans="2:13" ht="15" hidden="1" customHeight="1" x14ac:dyDescent="0.25">
      <c r="B1116" t="s">
        <v>3119</v>
      </c>
      <c r="C1116" s="1">
        <v>41057.777303240742</v>
      </c>
      <c r="D1116" s="4">
        <v>90000</v>
      </c>
      <c r="E1116">
        <v>90000</v>
      </c>
      <c r="F1116" t="s">
        <v>6</v>
      </c>
      <c r="G1116">
        <f>tblSalaries[[#This Row],[clean Salary (in local currency)]]*VLOOKUP(tblSalaries[[#This Row],[Currency]],tblXrate[],2,FALSE)</f>
        <v>90000</v>
      </c>
      <c r="H1116" t="s">
        <v>1273</v>
      </c>
      <c r="I1116" t="s">
        <v>52</v>
      </c>
      <c r="J1116" t="s">
        <v>15</v>
      </c>
      <c r="K1116" t="str">
        <f>VLOOKUP(tblSalaries[[#This Row],[Where do you work]],tblCountries[[Actual]:[Mapping]],2,FALSE)</f>
        <v>USA</v>
      </c>
      <c r="L1116" t="s">
        <v>9</v>
      </c>
      <c r="M1116">
        <v>5</v>
      </c>
    </row>
    <row r="1117" spans="2:13" ht="15" hidden="1" customHeight="1" x14ac:dyDescent="0.25">
      <c r="B1117" t="s">
        <v>3120</v>
      </c>
      <c r="C1117" s="1">
        <v>41057.777870370373</v>
      </c>
      <c r="D1117" s="4">
        <v>400000</v>
      </c>
      <c r="E1117">
        <v>400000</v>
      </c>
      <c r="F1117" t="s">
        <v>40</v>
      </c>
      <c r="G1117">
        <f>tblSalaries[[#This Row],[clean Salary (in local currency)]]*VLOOKUP(tblSalaries[[#This Row],[Currency]],tblXrate[],2,FALSE)</f>
        <v>7123.1666749770275</v>
      </c>
      <c r="H1117" t="s">
        <v>1274</v>
      </c>
      <c r="I1117" t="s">
        <v>279</v>
      </c>
      <c r="J1117" t="s">
        <v>8</v>
      </c>
      <c r="K1117" t="str">
        <f>VLOOKUP(tblSalaries[[#This Row],[Where do you work]],tblCountries[[Actual]:[Mapping]],2,FALSE)</f>
        <v>India</v>
      </c>
      <c r="L1117" t="s">
        <v>25</v>
      </c>
      <c r="M1117">
        <v>2</v>
      </c>
    </row>
    <row r="1118" spans="2:13" ht="15" hidden="1" customHeight="1" x14ac:dyDescent="0.25">
      <c r="B1118" t="s">
        <v>3121</v>
      </c>
      <c r="C1118" s="1">
        <v>41057.78125</v>
      </c>
      <c r="D1118" s="4">
        <v>10000</v>
      </c>
      <c r="E1118">
        <v>10000</v>
      </c>
      <c r="F1118" t="s">
        <v>6</v>
      </c>
      <c r="G1118">
        <f>tblSalaries[[#This Row],[clean Salary (in local currency)]]*VLOOKUP(tblSalaries[[#This Row],[Currency]],tblXrate[],2,FALSE)</f>
        <v>10000</v>
      </c>
      <c r="H1118" t="s">
        <v>647</v>
      </c>
      <c r="I1118" t="s">
        <v>20</v>
      </c>
      <c r="J1118" t="s">
        <v>8</v>
      </c>
      <c r="K1118" t="str">
        <f>VLOOKUP(tblSalaries[[#This Row],[Where do you work]],tblCountries[[Actual]:[Mapping]],2,FALSE)</f>
        <v>India</v>
      </c>
      <c r="L1118" t="s">
        <v>18</v>
      </c>
      <c r="M1118">
        <v>5</v>
      </c>
    </row>
    <row r="1119" spans="2:13" ht="15" hidden="1" customHeight="1" x14ac:dyDescent="0.25">
      <c r="B1119" t="s">
        <v>3122</v>
      </c>
      <c r="C1119" s="1">
        <v>41057.785127314812</v>
      </c>
      <c r="D1119" s="4">
        <v>29000</v>
      </c>
      <c r="E1119">
        <v>29000</v>
      </c>
      <c r="F1119" t="s">
        <v>69</v>
      </c>
      <c r="G1119">
        <f>tblSalaries[[#This Row],[clean Salary (in local currency)]]*VLOOKUP(tblSalaries[[#This Row],[Currency]],tblXrate[],2,FALSE)</f>
        <v>45709.169889951241</v>
      </c>
      <c r="H1119" t="s">
        <v>14</v>
      </c>
      <c r="I1119" t="s">
        <v>20</v>
      </c>
      <c r="J1119" t="s">
        <v>71</v>
      </c>
      <c r="K1119" t="str">
        <f>VLOOKUP(tblSalaries[[#This Row],[Where do you work]],tblCountries[[Actual]:[Mapping]],2,FALSE)</f>
        <v>UK</v>
      </c>
      <c r="L1119" t="s">
        <v>9</v>
      </c>
      <c r="M1119">
        <v>14</v>
      </c>
    </row>
    <row r="1120" spans="2:13" ht="15" hidden="1" customHeight="1" x14ac:dyDescent="0.25">
      <c r="B1120" t="s">
        <v>3123</v>
      </c>
      <c r="C1120" s="1">
        <v>41057.795393518521</v>
      </c>
      <c r="D1120" s="4" t="s">
        <v>1275</v>
      </c>
      <c r="E1120">
        <v>200000</v>
      </c>
      <c r="F1120" t="s">
        <v>40</v>
      </c>
      <c r="G1120">
        <f>tblSalaries[[#This Row],[clean Salary (in local currency)]]*VLOOKUP(tblSalaries[[#This Row],[Currency]],tblXrate[],2,FALSE)</f>
        <v>3561.5833374885137</v>
      </c>
      <c r="H1120" t="s">
        <v>1276</v>
      </c>
      <c r="I1120" t="s">
        <v>3999</v>
      </c>
      <c r="J1120" t="s">
        <v>8</v>
      </c>
      <c r="K1120" t="str">
        <f>VLOOKUP(tblSalaries[[#This Row],[Where do you work]],tblCountries[[Actual]:[Mapping]],2,FALSE)</f>
        <v>India</v>
      </c>
      <c r="L1120" t="s">
        <v>13</v>
      </c>
      <c r="M1120">
        <v>5</v>
      </c>
    </row>
    <row r="1121" spans="2:13" ht="15" hidden="1" customHeight="1" x14ac:dyDescent="0.25">
      <c r="B1121" t="s">
        <v>3124</v>
      </c>
      <c r="C1121" s="1">
        <v>41057.798344907409</v>
      </c>
      <c r="D1121" s="4">
        <v>30000</v>
      </c>
      <c r="E1121">
        <v>30000</v>
      </c>
      <c r="F1121" t="s">
        <v>22</v>
      </c>
      <c r="G1121">
        <f>tblSalaries[[#This Row],[clean Salary (in local currency)]]*VLOOKUP(tblSalaries[[#This Row],[Currency]],tblXrate[],2,FALSE)</f>
        <v>38111.983169748237</v>
      </c>
      <c r="H1121" t="s">
        <v>1277</v>
      </c>
      <c r="I1121" t="s">
        <v>20</v>
      </c>
      <c r="J1121" t="s">
        <v>59</v>
      </c>
      <c r="K1121" t="str">
        <f>VLOOKUP(tblSalaries[[#This Row],[Where do you work]],tblCountries[[Actual]:[Mapping]],2,FALSE)</f>
        <v>Belgium</v>
      </c>
      <c r="L1121" t="s">
        <v>25</v>
      </c>
      <c r="M1121">
        <v>15</v>
      </c>
    </row>
    <row r="1122" spans="2:13" ht="15" hidden="1" customHeight="1" x14ac:dyDescent="0.25">
      <c r="B1122" t="s">
        <v>3125</v>
      </c>
      <c r="C1122" s="1">
        <v>41057.805451388886</v>
      </c>
      <c r="D1122" s="4">
        <v>5000</v>
      </c>
      <c r="E1122">
        <v>60000</v>
      </c>
      <c r="F1122" t="s">
        <v>6</v>
      </c>
      <c r="G1122">
        <f>tblSalaries[[#This Row],[clean Salary (in local currency)]]*VLOOKUP(tblSalaries[[#This Row],[Currency]],tblXrate[],2,FALSE)</f>
        <v>60000</v>
      </c>
      <c r="H1122" t="s">
        <v>1278</v>
      </c>
      <c r="I1122" t="s">
        <v>20</v>
      </c>
      <c r="J1122" t="s">
        <v>15</v>
      </c>
      <c r="K1122" t="str">
        <f>VLOOKUP(tblSalaries[[#This Row],[Where do you work]],tblCountries[[Actual]:[Mapping]],2,FALSE)</f>
        <v>USA</v>
      </c>
      <c r="L1122" t="s">
        <v>18</v>
      </c>
      <c r="M1122">
        <v>4</v>
      </c>
    </row>
    <row r="1123" spans="2:13" ht="15" hidden="1" customHeight="1" x14ac:dyDescent="0.25">
      <c r="B1123" t="s">
        <v>3126</v>
      </c>
      <c r="C1123" s="1">
        <v>41057.807974537034</v>
      </c>
      <c r="D1123" s="4">
        <v>40000</v>
      </c>
      <c r="E1123">
        <v>40000</v>
      </c>
      <c r="F1123" t="s">
        <v>6</v>
      </c>
      <c r="G1123">
        <f>tblSalaries[[#This Row],[clean Salary (in local currency)]]*VLOOKUP(tblSalaries[[#This Row],[Currency]],tblXrate[],2,FALSE)</f>
        <v>40000</v>
      </c>
      <c r="H1123" t="s">
        <v>279</v>
      </c>
      <c r="I1123" t="s">
        <v>279</v>
      </c>
      <c r="J1123" t="s">
        <v>8</v>
      </c>
      <c r="K1123" t="str">
        <f>VLOOKUP(tblSalaries[[#This Row],[Where do you work]],tblCountries[[Actual]:[Mapping]],2,FALSE)</f>
        <v>India</v>
      </c>
      <c r="L1123" t="s">
        <v>18</v>
      </c>
      <c r="M1123">
        <v>2</v>
      </c>
    </row>
    <row r="1124" spans="2:13" ht="15" hidden="1" customHeight="1" x14ac:dyDescent="0.25">
      <c r="B1124" t="s">
        <v>3127</v>
      </c>
      <c r="C1124" s="1">
        <v>41057.809074074074</v>
      </c>
      <c r="D1124" s="4" t="s">
        <v>1279</v>
      </c>
      <c r="E1124">
        <v>853000</v>
      </c>
      <c r="F1124" t="s">
        <v>40</v>
      </c>
      <c r="G1124">
        <f>tblSalaries[[#This Row],[clean Salary (in local currency)]]*VLOOKUP(tblSalaries[[#This Row],[Currency]],tblXrate[],2,FALSE)</f>
        <v>15190.15293438851</v>
      </c>
      <c r="H1124" t="s">
        <v>1280</v>
      </c>
      <c r="I1124" t="s">
        <v>20</v>
      </c>
      <c r="J1124" t="s">
        <v>8</v>
      </c>
      <c r="K1124" t="str">
        <f>VLOOKUP(tblSalaries[[#This Row],[Where do you work]],tblCountries[[Actual]:[Mapping]],2,FALSE)</f>
        <v>India</v>
      </c>
      <c r="L1124" t="s">
        <v>18</v>
      </c>
      <c r="M1124">
        <v>6</v>
      </c>
    </row>
    <row r="1125" spans="2:13" ht="15" hidden="1" customHeight="1" x14ac:dyDescent="0.25">
      <c r="B1125" t="s">
        <v>3128</v>
      </c>
      <c r="C1125" s="1">
        <v>41057.809432870374</v>
      </c>
      <c r="D1125" s="4">
        <v>90000</v>
      </c>
      <c r="E1125">
        <v>90000</v>
      </c>
      <c r="F1125" t="s">
        <v>22</v>
      </c>
      <c r="G1125">
        <f>tblSalaries[[#This Row],[clean Salary (in local currency)]]*VLOOKUP(tblSalaries[[#This Row],[Currency]],tblXrate[],2,FALSE)</f>
        <v>114335.9495092447</v>
      </c>
      <c r="H1125" t="s">
        <v>1281</v>
      </c>
      <c r="I1125" t="s">
        <v>52</v>
      </c>
      <c r="J1125" t="s">
        <v>1282</v>
      </c>
      <c r="K1125" t="str">
        <f>VLOOKUP(tblSalaries[[#This Row],[Where do you work]],tblCountries[[Actual]:[Mapping]],2,FALSE)</f>
        <v>CEE</v>
      </c>
      <c r="L1125" t="s">
        <v>18</v>
      </c>
      <c r="M1125">
        <v>20</v>
      </c>
    </row>
    <row r="1126" spans="2:13" ht="15" hidden="1" customHeight="1" x14ac:dyDescent="0.25">
      <c r="B1126" t="s">
        <v>3129</v>
      </c>
      <c r="C1126" s="1">
        <v>41057.814062500001</v>
      </c>
      <c r="D1126" s="4" t="s">
        <v>1228</v>
      </c>
      <c r="E1126">
        <v>23000</v>
      </c>
      <c r="F1126" t="s">
        <v>69</v>
      </c>
      <c r="G1126">
        <f>tblSalaries[[#This Row],[clean Salary (in local currency)]]*VLOOKUP(tblSalaries[[#This Row],[Currency]],tblXrate[],2,FALSE)</f>
        <v>36252.100257547536</v>
      </c>
      <c r="H1126" t="s">
        <v>1283</v>
      </c>
      <c r="I1126" t="s">
        <v>52</v>
      </c>
      <c r="J1126" t="s">
        <v>71</v>
      </c>
      <c r="K1126" t="str">
        <f>VLOOKUP(tblSalaries[[#This Row],[Where do you work]],tblCountries[[Actual]:[Mapping]],2,FALSE)</f>
        <v>UK</v>
      </c>
      <c r="L1126" t="s">
        <v>9</v>
      </c>
      <c r="M1126">
        <v>10</v>
      </c>
    </row>
    <row r="1127" spans="2:13" ht="15" hidden="1" customHeight="1" x14ac:dyDescent="0.25">
      <c r="B1127" t="s">
        <v>3130</v>
      </c>
      <c r="C1127" s="1">
        <v>41057.828634259262</v>
      </c>
      <c r="D1127" s="4" t="s">
        <v>137</v>
      </c>
      <c r="E1127">
        <v>30000</v>
      </c>
      <c r="F1127" t="s">
        <v>69</v>
      </c>
      <c r="G1127">
        <f>tblSalaries[[#This Row],[clean Salary (in local currency)]]*VLOOKUP(tblSalaries[[#This Row],[Currency]],tblXrate[],2,FALSE)</f>
        <v>47285.348162018527</v>
      </c>
      <c r="H1127" t="s">
        <v>1284</v>
      </c>
      <c r="I1127" t="s">
        <v>310</v>
      </c>
      <c r="J1127" t="s">
        <v>71</v>
      </c>
      <c r="K1127" t="str">
        <f>VLOOKUP(tblSalaries[[#This Row],[Where do you work]],tblCountries[[Actual]:[Mapping]],2,FALSE)</f>
        <v>UK</v>
      </c>
      <c r="L1127" t="s">
        <v>18</v>
      </c>
      <c r="M1127">
        <v>5</v>
      </c>
    </row>
    <row r="1128" spans="2:13" ht="15" hidden="1" customHeight="1" x14ac:dyDescent="0.25">
      <c r="B1128" t="s">
        <v>3131</v>
      </c>
      <c r="C1128" s="1">
        <v>41057.837037037039</v>
      </c>
      <c r="D1128" s="4" t="s">
        <v>1285</v>
      </c>
      <c r="E1128">
        <v>70000</v>
      </c>
      <c r="F1128" t="s">
        <v>22</v>
      </c>
      <c r="G1128">
        <f>tblSalaries[[#This Row],[clean Salary (in local currency)]]*VLOOKUP(tblSalaries[[#This Row],[Currency]],tblXrate[],2,FALSE)</f>
        <v>88927.960729412545</v>
      </c>
      <c r="H1128" t="s">
        <v>1286</v>
      </c>
      <c r="I1128" t="s">
        <v>356</v>
      </c>
      <c r="J1128" t="s">
        <v>36</v>
      </c>
      <c r="K1128" t="str">
        <f>VLOOKUP(tblSalaries[[#This Row],[Where do you work]],tblCountries[[Actual]:[Mapping]],2,FALSE)</f>
        <v>Ireland</v>
      </c>
      <c r="L1128" t="s">
        <v>18</v>
      </c>
      <c r="M1128">
        <v>20</v>
      </c>
    </row>
    <row r="1129" spans="2:13" ht="15" hidden="1" customHeight="1" x14ac:dyDescent="0.25">
      <c r="B1129" t="s">
        <v>3132</v>
      </c>
      <c r="C1129" s="1">
        <v>41057.847187500003</v>
      </c>
      <c r="D1129" s="4">
        <v>6000</v>
      </c>
      <c r="E1129">
        <v>6000</v>
      </c>
      <c r="F1129" t="s">
        <v>6</v>
      </c>
      <c r="G1129">
        <f>tblSalaries[[#This Row],[clean Salary (in local currency)]]*VLOOKUP(tblSalaries[[#This Row],[Currency]],tblXrate[],2,FALSE)</f>
        <v>6000</v>
      </c>
      <c r="H1129" t="s">
        <v>1287</v>
      </c>
      <c r="I1129" t="s">
        <v>310</v>
      </c>
      <c r="J1129" t="s">
        <v>1086</v>
      </c>
      <c r="K1129" t="str">
        <f>VLOOKUP(tblSalaries[[#This Row],[Where do you work]],tblCountries[[Actual]:[Mapping]],2,FALSE)</f>
        <v>Zambia</v>
      </c>
      <c r="L1129" t="s">
        <v>13</v>
      </c>
      <c r="M1129">
        <v>5</v>
      </c>
    </row>
    <row r="1130" spans="2:13" ht="15" hidden="1" customHeight="1" x14ac:dyDescent="0.25">
      <c r="B1130" t="s">
        <v>3133</v>
      </c>
      <c r="C1130" s="1">
        <v>41057.84784722222</v>
      </c>
      <c r="D1130" s="4">
        <v>35000</v>
      </c>
      <c r="E1130">
        <v>35000</v>
      </c>
      <c r="F1130" t="s">
        <v>6</v>
      </c>
      <c r="G1130">
        <f>tblSalaries[[#This Row],[clean Salary (in local currency)]]*VLOOKUP(tblSalaries[[#This Row],[Currency]],tblXrate[],2,FALSE)</f>
        <v>35000</v>
      </c>
      <c r="H1130" t="s">
        <v>1288</v>
      </c>
      <c r="I1130" t="s">
        <v>20</v>
      </c>
      <c r="J1130" t="s">
        <v>15</v>
      </c>
      <c r="K1130" t="str">
        <f>VLOOKUP(tblSalaries[[#This Row],[Where do you work]],tblCountries[[Actual]:[Mapping]],2,FALSE)</f>
        <v>USA</v>
      </c>
      <c r="L1130" t="s">
        <v>13</v>
      </c>
      <c r="M1130">
        <v>20</v>
      </c>
    </row>
    <row r="1131" spans="2:13" ht="15" hidden="1" customHeight="1" x14ac:dyDescent="0.25">
      <c r="B1131" t="s">
        <v>3134</v>
      </c>
      <c r="C1131" s="1">
        <v>41057.857986111114</v>
      </c>
      <c r="D1131" s="4" t="s">
        <v>68</v>
      </c>
      <c r="E1131">
        <v>35000</v>
      </c>
      <c r="F1131" t="s">
        <v>69</v>
      </c>
      <c r="G1131">
        <f>tblSalaries[[#This Row],[clean Salary (in local currency)]]*VLOOKUP(tblSalaries[[#This Row],[Currency]],tblXrate[],2,FALSE)</f>
        <v>55166.239522354947</v>
      </c>
      <c r="H1131" t="s">
        <v>1289</v>
      </c>
      <c r="I1131" t="s">
        <v>20</v>
      </c>
      <c r="J1131" t="s">
        <v>71</v>
      </c>
      <c r="K1131" t="str">
        <f>VLOOKUP(tblSalaries[[#This Row],[Where do you work]],tblCountries[[Actual]:[Mapping]],2,FALSE)</f>
        <v>UK</v>
      </c>
      <c r="L1131" t="s">
        <v>9</v>
      </c>
      <c r="M1131">
        <v>10</v>
      </c>
    </row>
    <row r="1132" spans="2:13" ht="15" hidden="1" customHeight="1" x14ac:dyDescent="0.25">
      <c r="B1132" t="s">
        <v>3135</v>
      </c>
      <c r="C1132" s="1">
        <v>41057.863553240742</v>
      </c>
      <c r="D1132" s="4">
        <v>168000</v>
      </c>
      <c r="E1132">
        <v>168000</v>
      </c>
      <c r="F1132" t="s">
        <v>32</v>
      </c>
      <c r="G1132">
        <f>tblSalaries[[#This Row],[clean Salary (in local currency)]]*VLOOKUP(tblSalaries[[#This Row],[Currency]],tblXrate[],2,FALSE)</f>
        <v>1783.166904422254</v>
      </c>
      <c r="H1132" t="s">
        <v>1290</v>
      </c>
      <c r="I1132" t="s">
        <v>310</v>
      </c>
      <c r="J1132" t="s">
        <v>17</v>
      </c>
      <c r="K1132" t="str">
        <f>VLOOKUP(tblSalaries[[#This Row],[Where do you work]],tblCountries[[Actual]:[Mapping]],2,FALSE)</f>
        <v>Pakistan</v>
      </c>
      <c r="L1132" t="s">
        <v>9</v>
      </c>
      <c r="M1132">
        <v>10</v>
      </c>
    </row>
    <row r="1133" spans="2:13" ht="15" hidden="1" customHeight="1" x14ac:dyDescent="0.25">
      <c r="B1133" t="s">
        <v>3136</v>
      </c>
      <c r="C1133" s="1">
        <v>41057.864988425928</v>
      </c>
      <c r="D1133" s="4">
        <v>13.5</v>
      </c>
      <c r="E1133">
        <v>13500</v>
      </c>
      <c r="F1133" t="s">
        <v>6</v>
      </c>
      <c r="G1133">
        <f>tblSalaries[[#This Row],[clean Salary (in local currency)]]*VLOOKUP(tblSalaries[[#This Row],[Currency]],tblXrate[],2,FALSE)</f>
        <v>13500</v>
      </c>
      <c r="H1133" t="s">
        <v>168</v>
      </c>
      <c r="I1133" t="s">
        <v>52</v>
      </c>
      <c r="J1133" t="s">
        <v>1291</v>
      </c>
      <c r="K1133" t="str">
        <f>VLOOKUP(tblSalaries[[#This Row],[Where do you work]],tblCountries[[Actual]:[Mapping]],2,FALSE)</f>
        <v>Montenegro</v>
      </c>
      <c r="L1133" t="s">
        <v>9</v>
      </c>
      <c r="M1133">
        <v>13</v>
      </c>
    </row>
    <row r="1134" spans="2:13" ht="15" hidden="1" customHeight="1" x14ac:dyDescent="0.25">
      <c r="B1134" t="s">
        <v>3137</v>
      </c>
      <c r="C1134" s="1">
        <v>41057.86917824074</v>
      </c>
      <c r="D1134" s="4" t="s">
        <v>1292</v>
      </c>
      <c r="E1134">
        <v>37500</v>
      </c>
      <c r="F1134" t="s">
        <v>69</v>
      </c>
      <c r="G1134">
        <f>tblSalaries[[#This Row],[clean Salary (in local currency)]]*VLOOKUP(tblSalaries[[#This Row],[Currency]],tblXrate[],2,FALSE)</f>
        <v>59106.685202523156</v>
      </c>
      <c r="H1134" t="s">
        <v>1293</v>
      </c>
      <c r="I1134" t="s">
        <v>310</v>
      </c>
      <c r="J1134" t="s">
        <v>71</v>
      </c>
      <c r="K1134" t="str">
        <f>VLOOKUP(tblSalaries[[#This Row],[Where do you work]],tblCountries[[Actual]:[Mapping]],2,FALSE)</f>
        <v>UK</v>
      </c>
      <c r="L1134" t="s">
        <v>18</v>
      </c>
      <c r="M1134">
        <v>5</v>
      </c>
    </row>
    <row r="1135" spans="2:13" ht="15" hidden="1" customHeight="1" x14ac:dyDescent="0.25">
      <c r="B1135" t="s">
        <v>3138</v>
      </c>
      <c r="C1135" s="1">
        <v>41057.871168981481</v>
      </c>
      <c r="D1135" s="4" t="s">
        <v>1294</v>
      </c>
      <c r="E1135">
        <v>708000</v>
      </c>
      <c r="F1135" t="s">
        <v>40</v>
      </c>
      <c r="G1135">
        <f>tblSalaries[[#This Row],[clean Salary (in local currency)]]*VLOOKUP(tblSalaries[[#This Row],[Currency]],tblXrate[],2,FALSE)</f>
        <v>12608.005014709339</v>
      </c>
      <c r="H1135" t="s">
        <v>1295</v>
      </c>
      <c r="I1135" t="s">
        <v>52</v>
      </c>
      <c r="J1135" t="s">
        <v>8</v>
      </c>
      <c r="K1135" t="str">
        <f>VLOOKUP(tblSalaries[[#This Row],[Where do you work]],tblCountries[[Actual]:[Mapping]],2,FALSE)</f>
        <v>India</v>
      </c>
      <c r="L1135" t="s">
        <v>9</v>
      </c>
      <c r="M1135">
        <v>5</v>
      </c>
    </row>
    <row r="1136" spans="2:13" ht="15" hidden="1" customHeight="1" x14ac:dyDescent="0.25">
      <c r="B1136" t="s">
        <v>3139</v>
      </c>
      <c r="C1136" s="1">
        <v>41057.885011574072</v>
      </c>
      <c r="D1136" s="4" t="s">
        <v>1296</v>
      </c>
      <c r="E1136">
        <v>366252</v>
      </c>
      <c r="F1136" t="s">
        <v>585</v>
      </c>
      <c r="G1136">
        <f>tblSalaries[[#This Row],[clean Salary (in local currency)]]*VLOOKUP(tblSalaries[[#This Row],[Currency]],tblXrate[],2,FALSE)</f>
        <v>44654.095718350931</v>
      </c>
      <c r="H1136" t="s">
        <v>310</v>
      </c>
      <c r="I1136" t="s">
        <v>310</v>
      </c>
      <c r="J1136" t="s">
        <v>48</v>
      </c>
      <c r="K1136" t="str">
        <f>VLOOKUP(tblSalaries[[#This Row],[Where do you work]],tblCountries[[Actual]:[Mapping]],2,FALSE)</f>
        <v>South Africa</v>
      </c>
      <c r="L1136" t="s">
        <v>13</v>
      </c>
      <c r="M1136">
        <v>15</v>
      </c>
    </row>
    <row r="1137" spans="2:13" ht="15" hidden="1" customHeight="1" x14ac:dyDescent="0.25">
      <c r="B1137" t="s">
        <v>3140</v>
      </c>
      <c r="C1137" s="1">
        <v>41057.88685185185</v>
      </c>
      <c r="D1137" s="4">
        <v>69000</v>
      </c>
      <c r="E1137">
        <v>69000</v>
      </c>
      <c r="F1137" t="s">
        <v>6</v>
      </c>
      <c r="G1137">
        <f>tblSalaries[[#This Row],[clean Salary (in local currency)]]*VLOOKUP(tblSalaries[[#This Row],[Currency]],tblXrate[],2,FALSE)</f>
        <v>69000</v>
      </c>
      <c r="H1137" t="s">
        <v>1297</v>
      </c>
      <c r="I1137" t="s">
        <v>20</v>
      </c>
      <c r="J1137" t="s">
        <v>15</v>
      </c>
      <c r="K1137" t="str">
        <f>VLOOKUP(tblSalaries[[#This Row],[Where do you work]],tblCountries[[Actual]:[Mapping]],2,FALSE)</f>
        <v>USA</v>
      </c>
      <c r="L1137" t="s">
        <v>18</v>
      </c>
      <c r="M1137">
        <v>20</v>
      </c>
    </row>
    <row r="1138" spans="2:13" ht="15" hidden="1" customHeight="1" x14ac:dyDescent="0.25">
      <c r="B1138" t="s">
        <v>3141</v>
      </c>
      <c r="C1138" s="1">
        <v>41057.913483796299</v>
      </c>
      <c r="D1138" s="4">
        <v>500</v>
      </c>
      <c r="E1138">
        <v>6000</v>
      </c>
      <c r="F1138" t="s">
        <v>6</v>
      </c>
      <c r="G1138">
        <f>tblSalaries[[#This Row],[clean Salary (in local currency)]]*VLOOKUP(tblSalaries[[#This Row],[Currency]],tblXrate[],2,FALSE)</f>
        <v>6000</v>
      </c>
      <c r="H1138" t="s">
        <v>1298</v>
      </c>
      <c r="I1138" t="s">
        <v>52</v>
      </c>
      <c r="J1138" t="s">
        <v>8</v>
      </c>
      <c r="K1138" t="str">
        <f>VLOOKUP(tblSalaries[[#This Row],[Where do you work]],tblCountries[[Actual]:[Mapping]],2,FALSE)</f>
        <v>India</v>
      </c>
      <c r="L1138" t="s">
        <v>9</v>
      </c>
      <c r="M1138">
        <v>6</v>
      </c>
    </row>
    <row r="1139" spans="2:13" ht="15" hidden="1" customHeight="1" x14ac:dyDescent="0.25">
      <c r="B1139" t="s">
        <v>3142</v>
      </c>
      <c r="C1139" s="1">
        <v>41057.922361111108</v>
      </c>
      <c r="D1139" s="4" t="s">
        <v>1299</v>
      </c>
      <c r="E1139">
        <v>500000</v>
      </c>
      <c r="F1139" t="s">
        <v>40</v>
      </c>
      <c r="G1139">
        <f>tblSalaries[[#This Row],[clean Salary (in local currency)]]*VLOOKUP(tblSalaries[[#This Row],[Currency]],tblXrate[],2,FALSE)</f>
        <v>8903.9583437212841</v>
      </c>
      <c r="H1139" t="s">
        <v>938</v>
      </c>
      <c r="I1139" t="s">
        <v>52</v>
      </c>
      <c r="J1139" t="s">
        <v>8</v>
      </c>
      <c r="K1139" t="str">
        <f>VLOOKUP(tblSalaries[[#This Row],[Where do you work]],tblCountries[[Actual]:[Mapping]],2,FALSE)</f>
        <v>India</v>
      </c>
      <c r="L1139" t="s">
        <v>25</v>
      </c>
      <c r="M1139">
        <v>25</v>
      </c>
    </row>
    <row r="1140" spans="2:13" ht="15" hidden="1" customHeight="1" x14ac:dyDescent="0.25">
      <c r="B1140" t="s">
        <v>3143</v>
      </c>
      <c r="C1140" s="1">
        <v>41057.923750000002</v>
      </c>
      <c r="D1140" s="4">
        <v>30000</v>
      </c>
      <c r="E1140">
        <v>30000</v>
      </c>
      <c r="F1140" t="s">
        <v>6</v>
      </c>
      <c r="G1140">
        <f>tblSalaries[[#This Row],[clean Salary (in local currency)]]*VLOOKUP(tblSalaries[[#This Row],[Currency]],tblXrate[],2,FALSE)</f>
        <v>30000</v>
      </c>
      <c r="H1140" t="s">
        <v>1300</v>
      </c>
      <c r="I1140" t="s">
        <v>52</v>
      </c>
      <c r="J1140" t="s">
        <v>1301</v>
      </c>
      <c r="K1140" t="str">
        <f>VLOOKUP(tblSalaries[[#This Row],[Where do you work]],tblCountries[[Actual]:[Mapping]],2,FALSE)</f>
        <v>Mexico</v>
      </c>
      <c r="L1140" t="s">
        <v>13</v>
      </c>
      <c r="M1140">
        <v>17</v>
      </c>
    </row>
    <row r="1141" spans="2:13" ht="15" hidden="1" customHeight="1" x14ac:dyDescent="0.25">
      <c r="B1141" t="s">
        <v>3144</v>
      </c>
      <c r="C1141" s="1">
        <v>41057.92597222222</v>
      </c>
      <c r="D1141" s="4">
        <v>8600</v>
      </c>
      <c r="E1141">
        <v>8600</v>
      </c>
      <c r="F1141" t="s">
        <v>6</v>
      </c>
      <c r="G1141">
        <f>tblSalaries[[#This Row],[clean Salary (in local currency)]]*VLOOKUP(tblSalaries[[#This Row],[Currency]],tblXrate[],2,FALSE)</f>
        <v>8600</v>
      </c>
      <c r="H1141" t="s">
        <v>1302</v>
      </c>
      <c r="I1141" t="s">
        <v>20</v>
      </c>
      <c r="J1141" t="s">
        <v>8</v>
      </c>
      <c r="K1141" t="str">
        <f>VLOOKUP(tblSalaries[[#This Row],[Where do you work]],tblCountries[[Actual]:[Mapping]],2,FALSE)</f>
        <v>India</v>
      </c>
      <c r="L1141" t="s">
        <v>9</v>
      </c>
      <c r="M1141">
        <v>2</v>
      </c>
    </row>
    <row r="1142" spans="2:13" ht="15" hidden="1" customHeight="1" x14ac:dyDescent="0.25">
      <c r="B1142" t="s">
        <v>3145</v>
      </c>
      <c r="C1142" s="1">
        <v>41057.934074074074</v>
      </c>
      <c r="D1142" s="4" t="s">
        <v>1303</v>
      </c>
      <c r="E1142">
        <v>81600</v>
      </c>
      <c r="F1142" t="s">
        <v>6</v>
      </c>
      <c r="G1142">
        <f>tblSalaries[[#This Row],[clean Salary (in local currency)]]*VLOOKUP(tblSalaries[[#This Row],[Currency]],tblXrate[],2,FALSE)</f>
        <v>81600</v>
      </c>
      <c r="H1142" t="s">
        <v>1304</v>
      </c>
      <c r="I1142" t="s">
        <v>20</v>
      </c>
      <c r="J1142" t="s">
        <v>71</v>
      </c>
      <c r="K1142" t="str">
        <f>VLOOKUP(tblSalaries[[#This Row],[Where do you work]],tblCountries[[Actual]:[Mapping]],2,FALSE)</f>
        <v>UK</v>
      </c>
      <c r="L1142" t="s">
        <v>9</v>
      </c>
      <c r="M1142">
        <v>4</v>
      </c>
    </row>
    <row r="1143" spans="2:13" ht="15" hidden="1" customHeight="1" x14ac:dyDescent="0.25">
      <c r="B1143" t="s">
        <v>3146</v>
      </c>
      <c r="C1143" s="1">
        <v>41057.939918981479</v>
      </c>
      <c r="D1143" s="4">
        <v>600000</v>
      </c>
      <c r="E1143">
        <v>600000</v>
      </c>
      <c r="F1143" t="s">
        <v>3986</v>
      </c>
      <c r="G1143">
        <f>tblSalaries[[#This Row],[clean Salary (in local currency)]]*VLOOKUP(tblSalaries[[#This Row],[Currency]],tblXrate[],2,FALSE)</f>
        <v>15404.364569961488</v>
      </c>
      <c r="H1143" t="s">
        <v>1305</v>
      </c>
      <c r="I1143" t="s">
        <v>20</v>
      </c>
      <c r="J1143" t="s">
        <v>1306</v>
      </c>
      <c r="K1143" t="str">
        <f>VLOOKUP(tblSalaries[[#This Row],[Where do you work]],tblCountries[[Actual]:[Mapping]],2,FALSE)</f>
        <v>Republica Dominicana</v>
      </c>
      <c r="L1143" t="s">
        <v>13</v>
      </c>
      <c r="M1143">
        <v>3</v>
      </c>
    </row>
    <row r="1144" spans="2:13" ht="15" hidden="1" customHeight="1" x14ac:dyDescent="0.25">
      <c r="B1144" t="s">
        <v>3147</v>
      </c>
      <c r="C1144" s="1">
        <v>41057.941620370373</v>
      </c>
      <c r="D1144" s="4" t="s">
        <v>1307</v>
      </c>
      <c r="E1144">
        <v>65000</v>
      </c>
      <c r="F1144" t="s">
        <v>86</v>
      </c>
      <c r="G1144">
        <f>tblSalaries[[#This Row],[clean Salary (in local currency)]]*VLOOKUP(tblSalaries[[#This Row],[Currency]],tblXrate[],2,FALSE)</f>
        <v>63918.498996971248</v>
      </c>
      <c r="H1144" t="s">
        <v>1308</v>
      </c>
      <c r="I1144" t="s">
        <v>20</v>
      </c>
      <c r="J1144" t="s">
        <v>88</v>
      </c>
      <c r="K1144" t="str">
        <f>VLOOKUP(tblSalaries[[#This Row],[Where do you work]],tblCountries[[Actual]:[Mapping]],2,FALSE)</f>
        <v>Canada</v>
      </c>
      <c r="L1144" t="s">
        <v>9</v>
      </c>
      <c r="M1144">
        <v>20</v>
      </c>
    </row>
    <row r="1145" spans="2:13" ht="15" hidden="1" customHeight="1" x14ac:dyDescent="0.25">
      <c r="B1145" t="s">
        <v>3148</v>
      </c>
      <c r="C1145" s="1">
        <v>41057.941921296297</v>
      </c>
      <c r="D1145" s="4">
        <v>75000</v>
      </c>
      <c r="E1145">
        <v>75000</v>
      </c>
      <c r="F1145" t="s">
        <v>6</v>
      </c>
      <c r="G1145">
        <f>tblSalaries[[#This Row],[clean Salary (in local currency)]]*VLOOKUP(tblSalaries[[#This Row],[Currency]],tblXrate[],2,FALSE)</f>
        <v>75000</v>
      </c>
      <c r="H1145" t="s">
        <v>488</v>
      </c>
      <c r="I1145" t="s">
        <v>488</v>
      </c>
      <c r="J1145" t="s">
        <v>15</v>
      </c>
      <c r="K1145" t="str">
        <f>VLOOKUP(tblSalaries[[#This Row],[Where do you work]],tblCountries[[Actual]:[Mapping]],2,FALSE)</f>
        <v>USA</v>
      </c>
      <c r="L1145" t="s">
        <v>18</v>
      </c>
      <c r="M1145">
        <v>20</v>
      </c>
    </row>
    <row r="1146" spans="2:13" ht="15" hidden="1" customHeight="1" x14ac:dyDescent="0.25">
      <c r="B1146" t="s">
        <v>3149</v>
      </c>
      <c r="C1146" s="1">
        <v>41057.942210648151</v>
      </c>
      <c r="D1146" s="4">
        <v>59000</v>
      </c>
      <c r="E1146">
        <v>59000</v>
      </c>
      <c r="F1146" t="s">
        <v>6</v>
      </c>
      <c r="G1146">
        <f>tblSalaries[[#This Row],[clean Salary (in local currency)]]*VLOOKUP(tblSalaries[[#This Row],[Currency]],tblXrate[],2,FALSE)</f>
        <v>59000</v>
      </c>
      <c r="H1146" t="s">
        <v>394</v>
      </c>
      <c r="I1146" t="s">
        <v>20</v>
      </c>
      <c r="J1146" t="s">
        <v>15</v>
      </c>
      <c r="K1146" t="str">
        <f>VLOOKUP(tblSalaries[[#This Row],[Where do you work]],tblCountries[[Actual]:[Mapping]],2,FALSE)</f>
        <v>USA</v>
      </c>
      <c r="L1146" t="s">
        <v>9</v>
      </c>
      <c r="M1146">
        <v>14</v>
      </c>
    </row>
    <row r="1147" spans="2:13" ht="15" hidden="1" customHeight="1" x14ac:dyDescent="0.25">
      <c r="B1147" t="s">
        <v>3150</v>
      </c>
      <c r="C1147" s="1">
        <v>41057.943483796298</v>
      </c>
      <c r="D1147" s="4" t="s">
        <v>1309</v>
      </c>
      <c r="E1147">
        <v>50000</v>
      </c>
      <c r="F1147" t="s">
        <v>6</v>
      </c>
      <c r="G1147">
        <f>tblSalaries[[#This Row],[clean Salary (in local currency)]]*VLOOKUP(tblSalaries[[#This Row],[Currency]],tblXrate[],2,FALSE)</f>
        <v>50000</v>
      </c>
      <c r="H1147" t="s">
        <v>564</v>
      </c>
      <c r="I1147" t="s">
        <v>52</v>
      </c>
      <c r="J1147" t="s">
        <v>88</v>
      </c>
      <c r="K1147" t="str">
        <f>VLOOKUP(tblSalaries[[#This Row],[Where do you work]],tblCountries[[Actual]:[Mapping]],2,FALSE)</f>
        <v>Canada</v>
      </c>
      <c r="L1147" t="s">
        <v>25</v>
      </c>
      <c r="M1147">
        <v>5</v>
      </c>
    </row>
    <row r="1148" spans="2:13" ht="15" hidden="1" customHeight="1" x14ac:dyDescent="0.25">
      <c r="B1148" t="s">
        <v>3151</v>
      </c>
      <c r="C1148" s="1">
        <v>41057.943854166668</v>
      </c>
      <c r="D1148" s="4" t="s">
        <v>1310</v>
      </c>
      <c r="E1148">
        <v>80000</v>
      </c>
      <c r="F1148" t="s">
        <v>69</v>
      </c>
      <c r="G1148">
        <f>tblSalaries[[#This Row],[clean Salary (in local currency)]]*VLOOKUP(tblSalaries[[#This Row],[Currency]],tblXrate[],2,FALSE)</f>
        <v>126094.26176538273</v>
      </c>
      <c r="H1148" t="s">
        <v>181</v>
      </c>
      <c r="I1148" t="s">
        <v>488</v>
      </c>
      <c r="J1148" t="s">
        <v>71</v>
      </c>
      <c r="K1148" t="str">
        <f>VLOOKUP(tblSalaries[[#This Row],[Where do you work]],tblCountries[[Actual]:[Mapping]],2,FALSE)</f>
        <v>UK</v>
      </c>
      <c r="L1148" t="s">
        <v>9</v>
      </c>
      <c r="M1148">
        <v>15</v>
      </c>
    </row>
    <row r="1149" spans="2:13" ht="15" hidden="1" customHeight="1" x14ac:dyDescent="0.25">
      <c r="B1149" t="s">
        <v>3152</v>
      </c>
      <c r="C1149" s="1">
        <v>41057.945150462961</v>
      </c>
      <c r="D1149" s="4" t="s">
        <v>1311</v>
      </c>
      <c r="E1149">
        <v>54000</v>
      </c>
      <c r="F1149" t="s">
        <v>3900</v>
      </c>
      <c r="G1149">
        <f>tblSalaries[[#This Row],[clean Salary (in local currency)]]*VLOOKUP(tblSalaries[[#This Row],[Currency]],tblXrate[],2,FALSE)</f>
        <v>26691.183012544854</v>
      </c>
      <c r="H1149" t="s">
        <v>1312</v>
      </c>
      <c r="I1149" t="s">
        <v>52</v>
      </c>
      <c r="J1149" t="s">
        <v>143</v>
      </c>
      <c r="K1149" t="str">
        <f>VLOOKUP(tblSalaries[[#This Row],[Where do you work]],tblCountries[[Actual]:[Mapping]],2,FALSE)</f>
        <v>Brazil</v>
      </c>
      <c r="L1149" t="s">
        <v>25</v>
      </c>
      <c r="M1149">
        <v>7</v>
      </c>
    </row>
    <row r="1150" spans="2:13" ht="15" hidden="1" customHeight="1" x14ac:dyDescent="0.25">
      <c r="B1150" t="s">
        <v>3153</v>
      </c>
      <c r="C1150" s="1">
        <v>41057.9453125</v>
      </c>
      <c r="D1150" s="4">
        <v>500000</v>
      </c>
      <c r="E1150">
        <v>500000</v>
      </c>
      <c r="F1150" t="s">
        <v>40</v>
      </c>
      <c r="G1150">
        <f>tblSalaries[[#This Row],[clean Salary (in local currency)]]*VLOOKUP(tblSalaries[[#This Row],[Currency]],tblXrate[],2,FALSE)</f>
        <v>8903.9583437212841</v>
      </c>
      <c r="H1150" t="s">
        <v>207</v>
      </c>
      <c r="I1150" t="s">
        <v>20</v>
      </c>
      <c r="J1150" t="s">
        <v>8</v>
      </c>
      <c r="K1150" t="str">
        <f>VLOOKUP(tblSalaries[[#This Row],[Where do you work]],tblCountries[[Actual]:[Mapping]],2,FALSE)</f>
        <v>India</v>
      </c>
      <c r="L1150" t="s">
        <v>9</v>
      </c>
      <c r="M1150">
        <v>0.8</v>
      </c>
    </row>
    <row r="1151" spans="2:13" ht="15" hidden="1" customHeight="1" x14ac:dyDescent="0.25">
      <c r="B1151" t="s">
        <v>3154</v>
      </c>
      <c r="C1151" s="1">
        <v>41057.945439814815</v>
      </c>
      <c r="D1151" s="4" t="s">
        <v>1313</v>
      </c>
      <c r="E1151">
        <v>8725</v>
      </c>
      <c r="F1151" t="s">
        <v>6</v>
      </c>
      <c r="G1151">
        <f>tblSalaries[[#This Row],[clean Salary (in local currency)]]*VLOOKUP(tblSalaries[[#This Row],[Currency]],tblXrate[],2,FALSE)</f>
        <v>8725</v>
      </c>
      <c r="H1151" t="s">
        <v>594</v>
      </c>
      <c r="I1151" t="s">
        <v>52</v>
      </c>
      <c r="J1151" t="s">
        <v>17</v>
      </c>
      <c r="K1151" t="str">
        <f>VLOOKUP(tblSalaries[[#This Row],[Where do you work]],tblCountries[[Actual]:[Mapping]],2,FALSE)</f>
        <v>Pakistan</v>
      </c>
      <c r="L1151" t="s">
        <v>18</v>
      </c>
      <c r="M1151">
        <v>18</v>
      </c>
    </row>
    <row r="1152" spans="2:13" ht="15" hidden="1" customHeight="1" x14ac:dyDescent="0.25">
      <c r="B1152" t="s">
        <v>3155</v>
      </c>
      <c r="C1152" s="1">
        <v>41057.947777777779</v>
      </c>
      <c r="D1152" s="4" t="s">
        <v>1314</v>
      </c>
      <c r="E1152">
        <v>32000</v>
      </c>
      <c r="F1152" t="s">
        <v>69</v>
      </c>
      <c r="G1152">
        <f>tblSalaries[[#This Row],[clean Salary (in local currency)]]*VLOOKUP(tblSalaries[[#This Row],[Currency]],tblXrate[],2,FALSE)</f>
        <v>50437.70470615309</v>
      </c>
      <c r="H1152" t="s">
        <v>1315</v>
      </c>
      <c r="I1152" t="s">
        <v>20</v>
      </c>
      <c r="J1152" t="s">
        <v>71</v>
      </c>
      <c r="K1152" t="str">
        <f>VLOOKUP(tblSalaries[[#This Row],[Where do you work]],tblCountries[[Actual]:[Mapping]],2,FALSE)</f>
        <v>UK</v>
      </c>
      <c r="L1152" t="s">
        <v>9</v>
      </c>
      <c r="M1152">
        <v>4</v>
      </c>
    </row>
    <row r="1153" spans="2:13" ht="15" hidden="1" customHeight="1" x14ac:dyDescent="0.25">
      <c r="B1153" t="s">
        <v>3156</v>
      </c>
      <c r="C1153" s="1">
        <v>41057.948483796295</v>
      </c>
      <c r="D1153" s="4" t="s">
        <v>1316</v>
      </c>
      <c r="E1153">
        <v>43000</v>
      </c>
      <c r="F1153" t="s">
        <v>69</v>
      </c>
      <c r="G1153">
        <f>tblSalaries[[#This Row],[clean Salary (in local currency)]]*VLOOKUP(tblSalaries[[#This Row],[Currency]],tblXrate[],2,FALSE)</f>
        <v>67775.665698893223</v>
      </c>
      <c r="H1153" t="s">
        <v>1317</v>
      </c>
      <c r="I1153" t="s">
        <v>310</v>
      </c>
      <c r="J1153" t="s">
        <v>71</v>
      </c>
      <c r="K1153" t="str">
        <f>VLOOKUP(tblSalaries[[#This Row],[Where do you work]],tblCountries[[Actual]:[Mapping]],2,FALSE)</f>
        <v>UK</v>
      </c>
      <c r="L1153" t="s">
        <v>13</v>
      </c>
      <c r="M1153">
        <v>15</v>
      </c>
    </row>
    <row r="1154" spans="2:13" ht="15" hidden="1" customHeight="1" x14ac:dyDescent="0.25">
      <c r="B1154" t="s">
        <v>3157</v>
      </c>
      <c r="C1154" s="1">
        <v>41057.94903935185</v>
      </c>
      <c r="D1154" s="4" t="s">
        <v>1318</v>
      </c>
      <c r="E1154">
        <v>53000</v>
      </c>
      <c r="F1154" t="s">
        <v>86</v>
      </c>
      <c r="G1154">
        <f>tblSalaries[[#This Row],[clean Salary (in local currency)]]*VLOOKUP(tblSalaries[[#This Row],[Currency]],tblXrate[],2,FALSE)</f>
        <v>52118.160720607324</v>
      </c>
      <c r="H1154" t="s">
        <v>153</v>
      </c>
      <c r="I1154" t="s">
        <v>20</v>
      </c>
      <c r="J1154" t="s">
        <v>88</v>
      </c>
      <c r="K1154" t="str">
        <f>VLOOKUP(tblSalaries[[#This Row],[Where do you work]],tblCountries[[Actual]:[Mapping]],2,FALSE)</f>
        <v>Canada</v>
      </c>
      <c r="L1154" t="s">
        <v>9</v>
      </c>
      <c r="M1154">
        <v>6</v>
      </c>
    </row>
    <row r="1155" spans="2:13" ht="15" hidden="1" customHeight="1" x14ac:dyDescent="0.25">
      <c r="B1155" t="s">
        <v>3158</v>
      </c>
      <c r="C1155" s="1">
        <v>41057.950370370374</v>
      </c>
      <c r="D1155" s="4" t="s">
        <v>1319</v>
      </c>
      <c r="E1155">
        <v>200000</v>
      </c>
      <c r="F1155" t="s">
        <v>40</v>
      </c>
      <c r="G1155">
        <f>tblSalaries[[#This Row],[clean Salary (in local currency)]]*VLOOKUP(tblSalaries[[#This Row],[Currency]],tblXrate[],2,FALSE)</f>
        <v>3561.5833374885137</v>
      </c>
      <c r="H1155" t="s">
        <v>616</v>
      </c>
      <c r="I1155" t="s">
        <v>20</v>
      </c>
      <c r="J1155" t="s">
        <v>8</v>
      </c>
      <c r="K1155" t="str">
        <f>VLOOKUP(tblSalaries[[#This Row],[Where do you work]],tblCountries[[Actual]:[Mapping]],2,FALSE)</f>
        <v>India</v>
      </c>
      <c r="L1155" t="s">
        <v>25</v>
      </c>
      <c r="M1155">
        <v>6</v>
      </c>
    </row>
    <row r="1156" spans="2:13" ht="15" hidden="1" customHeight="1" x14ac:dyDescent="0.25">
      <c r="B1156" t="s">
        <v>3159</v>
      </c>
      <c r="C1156" s="1">
        <v>41057.950868055559</v>
      </c>
      <c r="D1156" s="4" t="s">
        <v>1320</v>
      </c>
      <c r="E1156">
        <v>450000</v>
      </c>
      <c r="F1156" t="s">
        <v>40</v>
      </c>
      <c r="G1156">
        <f>tblSalaries[[#This Row],[clean Salary (in local currency)]]*VLOOKUP(tblSalaries[[#This Row],[Currency]],tblXrate[],2,FALSE)</f>
        <v>8013.5625093491553</v>
      </c>
      <c r="H1156" t="s">
        <v>629</v>
      </c>
      <c r="I1156" t="s">
        <v>52</v>
      </c>
      <c r="J1156" t="s">
        <v>8</v>
      </c>
      <c r="K1156" t="str">
        <f>VLOOKUP(tblSalaries[[#This Row],[Where do you work]],tblCountries[[Actual]:[Mapping]],2,FALSE)</f>
        <v>India</v>
      </c>
      <c r="L1156" t="s">
        <v>9</v>
      </c>
      <c r="M1156">
        <v>21</v>
      </c>
    </row>
    <row r="1157" spans="2:13" ht="15" hidden="1" customHeight="1" x14ac:dyDescent="0.25">
      <c r="B1157" t="s">
        <v>3160</v>
      </c>
      <c r="C1157" s="1">
        <v>41057.951979166668</v>
      </c>
      <c r="D1157" s="4">
        <v>28000</v>
      </c>
      <c r="E1157">
        <v>28000</v>
      </c>
      <c r="F1157" t="s">
        <v>6</v>
      </c>
      <c r="G1157">
        <f>tblSalaries[[#This Row],[clean Salary (in local currency)]]*VLOOKUP(tblSalaries[[#This Row],[Currency]],tblXrate[],2,FALSE)</f>
        <v>28000</v>
      </c>
      <c r="H1157" t="s">
        <v>1321</v>
      </c>
      <c r="I1157" t="s">
        <v>52</v>
      </c>
      <c r="J1157" t="s">
        <v>75</v>
      </c>
      <c r="K1157" t="str">
        <f>VLOOKUP(tblSalaries[[#This Row],[Where do you work]],tblCountries[[Actual]:[Mapping]],2,FALSE)</f>
        <v>Poland</v>
      </c>
      <c r="L1157" t="s">
        <v>9</v>
      </c>
      <c r="M1157">
        <v>5</v>
      </c>
    </row>
    <row r="1158" spans="2:13" ht="15" hidden="1" customHeight="1" x14ac:dyDescent="0.25">
      <c r="B1158" t="s">
        <v>3161</v>
      </c>
      <c r="C1158" s="1">
        <v>41057.95239583333</v>
      </c>
      <c r="D1158" s="4">
        <v>31763</v>
      </c>
      <c r="E1158">
        <v>31763</v>
      </c>
      <c r="F1158" t="s">
        <v>69</v>
      </c>
      <c r="G1158">
        <f>tblSalaries[[#This Row],[clean Salary (in local currency)]]*VLOOKUP(tblSalaries[[#This Row],[Currency]],tblXrate[],2,FALSE)</f>
        <v>50064.150455673145</v>
      </c>
      <c r="H1158" t="s">
        <v>1322</v>
      </c>
      <c r="I1158" t="s">
        <v>20</v>
      </c>
      <c r="J1158" t="s">
        <v>71</v>
      </c>
      <c r="K1158" t="str">
        <f>VLOOKUP(tblSalaries[[#This Row],[Where do you work]],tblCountries[[Actual]:[Mapping]],2,FALSE)</f>
        <v>UK</v>
      </c>
      <c r="L1158" t="s">
        <v>18</v>
      </c>
      <c r="M1158">
        <v>2</v>
      </c>
    </row>
    <row r="1159" spans="2:13" ht="15" hidden="1" customHeight="1" x14ac:dyDescent="0.25">
      <c r="B1159" t="s">
        <v>3162</v>
      </c>
      <c r="C1159" s="1">
        <v>41057.952997685185</v>
      </c>
      <c r="D1159" s="4" t="s">
        <v>1323</v>
      </c>
      <c r="E1159">
        <v>32000</v>
      </c>
      <c r="F1159" t="s">
        <v>69</v>
      </c>
      <c r="G1159">
        <f>tblSalaries[[#This Row],[clean Salary (in local currency)]]*VLOOKUP(tblSalaries[[#This Row],[Currency]],tblXrate[],2,FALSE)</f>
        <v>50437.70470615309</v>
      </c>
      <c r="H1159" t="s">
        <v>1324</v>
      </c>
      <c r="I1159" t="s">
        <v>20</v>
      </c>
      <c r="J1159" t="s">
        <v>88</v>
      </c>
      <c r="K1159" t="str">
        <f>VLOOKUP(tblSalaries[[#This Row],[Where do you work]],tblCountries[[Actual]:[Mapping]],2,FALSE)</f>
        <v>Canada</v>
      </c>
      <c r="L1159" t="s">
        <v>9</v>
      </c>
      <c r="M1159">
        <v>9</v>
      </c>
    </row>
    <row r="1160" spans="2:13" ht="15" hidden="1" customHeight="1" x14ac:dyDescent="0.25">
      <c r="B1160" t="s">
        <v>3163</v>
      </c>
      <c r="C1160" s="1">
        <v>41057.953506944446</v>
      </c>
      <c r="D1160" s="4">
        <v>27840</v>
      </c>
      <c r="E1160">
        <v>27840</v>
      </c>
      <c r="F1160" t="s">
        <v>6</v>
      </c>
      <c r="G1160">
        <f>tblSalaries[[#This Row],[clean Salary (in local currency)]]*VLOOKUP(tblSalaries[[#This Row],[Currency]],tblXrate[],2,FALSE)</f>
        <v>27840</v>
      </c>
      <c r="H1160" t="s">
        <v>1325</v>
      </c>
      <c r="I1160" t="s">
        <v>20</v>
      </c>
      <c r="J1160" t="s">
        <v>15</v>
      </c>
      <c r="K1160" t="str">
        <f>VLOOKUP(tblSalaries[[#This Row],[Where do you work]],tblCountries[[Actual]:[Mapping]],2,FALSE)</f>
        <v>USA</v>
      </c>
      <c r="L1160" t="s">
        <v>18</v>
      </c>
      <c r="M1160">
        <v>1</v>
      </c>
    </row>
    <row r="1161" spans="2:13" ht="15" hidden="1" customHeight="1" x14ac:dyDescent="0.25">
      <c r="B1161" t="s">
        <v>3164</v>
      </c>
      <c r="C1161" s="1">
        <v>41057.954444444447</v>
      </c>
      <c r="D1161" s="4" t="s">
        <v>1326</v>
      </c>
      <c r="E1161">
        <v>350000</v>
      </c>
      <c r="F1161" t="s">
        <v>40</v>
      </c>
      <c r="G1161">
        <f>tblSalaries[[#This Row],[clean Salary (in local currency)]]*VLOOKUP(tblSalaries[[#This Row],[Currency]],tblXrate[],2,FALSE)</f>
        <v>6232.7708406048987</v>
      </c>
      <c r="H1161" t="s">
        <v>1327</v>
      </c>
      <c r="I1161" t="s">
        <v>310</v>
      </c>
      <c r="J1161" t="s">
        <v>8</v>
      </c>
      <c r="K1161" t="str">
        <f>VLOOKUP(tblSalaries[[#This Row],[Where do you work]],tblCountries[[Actual]:[Mapping]],2,FALSE)</f>
        <v>India</v>
      </c>
      <c r="L1161" t="s">
        <v>18</v>
      </c>
      <c r="M1161">
        <v>1.5</v>
      </c>
    </row>
    <row r="1162" spans="2:13" ht="15" hidden="1" customHeight="1" x14ac:dyDescent="0.25">
      <c r="B1162" t="s">
        <v>3165</v>
      </c>
      <c r="C1162" s="1">
        <v>41057.955324074072</v>
      </c>
      <c r="D1162" s="4" t="s">
        <v>1328</v>
      </c>
      <c r="E1162">
        <v>50000</v>
      </c>
      <c r="F1162" t="s">
        <v>6</v>
      </c>
      <c r="G1162">
        <f>tblSalaries[[#This Row],[clean Salary (in local currency)]]*VLOOKUP(tblSalaries[[#This Row],[Currency]],tblXrate[],2,FALSE)</f>
        <v>50000</v>
      </c>
      <c r="H1162" t="s">
        <v>279</v>
      </c>
      <c r="I1162" t="s">
        <v>279</v>
      </c>
      <c r="J1162" t="s">
        <v>171</v>
      </c>
      <c r="K1162" t="str">
        <f>VLOOKUP(tblSalaries[[#This Row],[Where do you work]],tblCountries[[Actual]:[Mapping]],2,FALSE)</f>
        <v>Singapore</v>
      </c>
      <c r="L1162" t="s">
        <v>18</v>
      </c>
      <c r="M1162">
        <v>25</v>
      </c>
    </row>
    <row r="1163" spans="2:13" ht="15" hidden="1" customHeight="1" x14ac:dyDescent="0.25">
      <c r="B1163" t="s">
        <v>3166</v>
      </c>
      <c r="C1163" s="1">
        <v>41057.957233796296</v>
      </c>
      <c r="D1163" s="4">
        <v>48000</v>
      </c>
      <c r="E1163">
        <v>48000</v>
      </c>
      <c r="F1163" t="s">
        <v>6</v>
      </c>
      <c r="G1163">
        <f>tblSalaries[[#This Row],[clean Salary (in local currency)]]*VLOOKUP(tblSalaries[[#This Row],[Currency]],tblXrate[],2,FALSE)</f>
        <v>48000</v>
      </c>
      <c r="H1163" t="s">
        <v>1329</v>
      </c>
      <c r="I1163" t="s">
        <v>488</v>
      </c>
      <c r="J1163" t="s">
        <v>1011</v>
      </c>
      <c r="K1163" t="str">
        <f>VLOOKUP(tblSalaries[[#This Row],[Where do you work]],tblCountries[[Actual]:[Mapping]],2,FALSE)</f>
        <v>Qatar</v>
      </c>
      <c r="L1163" t="s">
        <v>18</v>
      </c>
      <c r="M1163">
        <v>10</v>
      </c>
    </row>
    <row r="1164" spans="2:13" ht="15" hidden="1" customHeight="1" x14ac:dyDescent="0.25">
      <c r="B1164" t="s">
        <v>3167</v>
      </c>
      <c r="C1164" s="1">
        <v>41057.957824074074</v>
      </c>
      <c r="D1164" s="4">
        <v>2000</v>
      </c>
      <c r="E1164">
        <v>24000</v>
      </c>
      <c r="F1164" t="s">
        <v>6</v>
      </c>
      <c r="G1164">
        <f>tblSalaries[[#This Row],[clean Salary (in local currency)]]*VLOOKUP(tblSalaries[[#This Row],[Currency]],tblXrate[],2,FALSE)</f>
        <v>24000</v>
      </c>
      <c r="H1164" t="s">
        <v>1330</v>
      </c>
      <c r="I1164" t="s">
        <v>52</v>
      </c>
      <c r="J1164" t="s">
        <v>1331</v>
      </c>
      <c r="K1164" t="str">
        <f>VLOOKUP(tblSalaries[[#This Row],[Where do you work]],tblCountries[[Actual]:[Mapping]],2,FALSE)</f>
        <v>Argentina</v>
      </c>
      <c r="L1164" t="s">
        <v>9</v>
      </c>
      <c r="M1164">
        <v>21</v>
      </c>
    </row>
    <row r="1165" spans="2:13" ht="15" hidden="1" customHeight="1" x14ac:dyDescent="0.25">
      <c r="B1165" t="s">
        <v>3168</v>
      </c>
      <c r="C1165" s="1">
        <v>41057.959814814814</v>
      </c>
      <c r="D1165" s="4">
        <v>75000</v>
      </c>
      <c r="E1165">
        <v>75000</v>
      </c>
      <c r="F1165" t="s">
        <v>6</v>
      </c>
      <c r="G1165">
        <f>tblSalaries[[#This Row],[clean Salary (in local currency)]]*VLOOKUP(tblSalaries[[#This Row],[Currency]],tblXrate[],2,FALSE)</f>
        <v>75000</v>
      </c>
      <c r="H1165" t="s">
        <v>14</v>
      </c>
      <c r="I1165" t="s">
        <v>20</v>
      </c>
      <c r="J1165" t="s">
        <v>15</v>
      </c>
      <c r="K1165" t="str">
        <f>VLOOKUP(tblSalaries[[#This Row],[Where do you work]],tblCountries[[Actual]:[Mapping]],2,FALSE)</f>
        <v>USA</v>
      </c>
      <c r="L1165" t="s">
        <v>9</v>
      </c>
      <c r="M1165">
        <v>12</v>
      </c>
    </row>
    <row r="1166" spans="2:13" ht="15" hidden="1" customHeight="1" x14ac:dyDescent="0.25">
      <c r="B1166" t="s">
        <v>3169</v>
      </c>
      <c r="C1166" s="1">
        <v>41057.961840277778</v>
      </c>
      <c r="D1166" s="4" t="s">
        <v>1332</v>
      </c>
      <c r="E1166">
        <v>216000</v>
      </c>
      <c r="F1166" t="s">
        <v>358</v>
      </c>
      <c r="G1166">
        <f>tblSalaries[[#This Row],[clean Salary (in local currency)]]*VLOOKUP(tblSalaries[[#This Row],[Currency]],tblXrate[],2,FALSE)</f>
        <v>58799.349940520107</v>
      </c>
      <c r="H1166" t="s">
        <v>466</v>
      </c>
      <c r="I1166" t="s">
        <v>20</v>
      </c>
      <c r="J1166" t="s">
        <v>359</v>
      </c>
      <c r="K1166" t="str">
        <f>VLOOKUP(tblSalaries[[#This Row],[Where do you work]],tblCountries[[Actual]:[Mapping]],2,FALSE)</f>
        <v>Dubai</v>
      </c>
      <c r="L1166" t="s">
        <v>9</v>
      </c>
      <c r="M1166">
        <v>2</v>
      </c>
    </row>
    <row r="1167" spans="2:13" ht="15" hidden="1" customHeight="1" x14ac:dyDescent="0.25">
      <c r="B1167" t="s">
        <v>3170</v>
      </c>
      <c r="C1167" s="1">
        <v>41057.962754629632</v>
      </c>
      <c r="D1167" s="4" t="s">
        <v>1333</v>
      </c>
      <c r="E1167">
        <v>2000000</v>
      </c>
      <c r="F1167" t="s">
        <v>32</v>
      </c>
      <c r="G1167">
        <f>tblSalaries[[#This Row],[clean Salary (in local currency)]]*VLOOKUP(tblSalaries[[#This Row],[Currency]],tblXrate[],2,FALSE)</f>
        <v>21228.177433598263</v>
      </c>
      <c r="H1167" t="s">
        <v>1334</v>
      </c>
      <c r="I1167" t="s">
        <v>356</v>
      </c>
      <c r="J1167" t="s">
        <v>17</v>
      </c>
      <c r="K1167" t="str">
        <f>VLOOKUP(tblSalaries[[#This Row],[Where do you work]],tblCountries[[Actual]:[Mapping]],2,FALSE)</f>
        <v>Pakistan</v>
      </c>
      <c r="L1167" t="s">
        <v>13</v>
      </c>
      <c r="M1167">
        <v>8</v>
      </c>
    </row>
    <row r="1168" spans="2:13" ht="15" hidden="1" customHeight="1" x14ac:dyDescent="0.25">
      <c r="B1168" t="s">
        <v>3171</v>
      </c>
      <c r="C1168" s="1">
        <v>41057.967638888891</v>
      </c>
      <c r="D1168" s="4">
        <v>60000</v>
      </c>
      <c r="E1168">
        <v>60000</v>
      </c>
      <c r="F1168" t="s">
        <v>6</v>
      </c>
      <c r="G1168">
        <f>tblSalaries[[#This Row],[clean Salary (in local currency)]]*VLOOKUP(tblSalaries[[#This Row],[Currency]],tblXrate[],2,FALSE)</f>
        <v>60000</v>
      </c>
      <c r="H1168" t="s">
        <v>1335</v>
      </c>
      <c r="I1168" t="s">
        <v>52</v>
      </c>
      <c r="J1168" t="s">
        <v>15</v>
      </c>
      <c r="K1168" t="str">
        <f>VLOOKUP(tblSalaries[[#This Row],[Where do you work]],tblCountries[[Actual]:[Mapping]],2,FALSE)</f>
        <v>USA</v>
      </c>
      <c r="L1168" t="s">
        <v>18</v>
      </c>
      <c r="M1168">
        <v>10</v>
      </c>
    </row>
    <row r="1169" spans="2:13" ht="15" hidden="1" customHeight="1" x14ac:dyDescent="0.25">
      <c r="B1169" t="s">
        <v>3172</v>
      </c>
      <c r="C1169" s="1">
        <v>41057.967719907407</v>
      </c>
      <c r="D1169" s="4" t="s">
        <v>1336</v>
      </c>
      <c r="E1169">
        <v>60000</v>
      </c>
      <c r="F1169" t="s">
        <v>1337</v>
      </c>
      <c r="G1169">
        <f>tblSalaries[[#This Row],[clean Salary (in local currency)]]*VLOOKUP(tblSalaries[[#This Row],[Currency]],tblXrate[],2,FALSE)</f>
        <v>18018.883790212141</v>
      </c>
      <c r="H1169" t="s">
        <v>108</v>
      </c>
      <c r="I1169" t="s">
        <v>20</v>
      </c>
      <c r="J1169" t="s">
        <v>75</v>
      </c>
      <c r="K1169" t="str">
        <f>VLOOKUP(tblSalaries[[#This Row],[Where do you work]],tblCountries[[Actual]:[Mapping]],2,FALSE)</f>
        <v>Poland</v>
      </c>
      <c r="L1169" t="s">
        <v>13</v>
      </c>
      <c r="M1169">
        <v>10</v>
      </c>
    </row>
    <row r="1170" spans="2:13" ht="15" hidden="1" customHeight="1" x14ac:dyDescent="0.25">
      <c r="B1170" t="s">
        <v>3173</v>
      </c>
      <c r="C1170" s="1">
        <v>41057.970277777778</v>
      </c>
      <c r="D1170" s="4" t="s">
        <v>1338</v>
      </c>
      <c r="E1170">
        <v>7200</v>
      </c>
      <c r="F1170" t="s">
        <v>6</v>
      </c>
      <c r="G1170">
        <f>tblSalaries[[#This Row],[clean Salary (in local currency)]]*VLOOKUP(tblSalaries[[#This Row],[Currency]],tblXrate[],2,FALSE)</f>
        <v>7200</v>
      </c>
      <c r="H1170" t="s">
        <v>1339</v>
      </c>
      <c r="I1170" t="s">
        <v>3999</v>
      </c>
      <c r="J1170" t="s">
        <v>8</v>
      </c>
      <c r="K1170" t="str">
        <f>VLOOKUP(tblSalaries[[#This Row],[Where do you work]],tblCountries[[Actual]:[Mapping]],2,FALSE)</f>
        <v>India</v>
      </c>
      <c r="L1170" t="s">
        <v>9</v>
      </c>
      <c r="M1170">
        <v>7</v>
      </c>
    </row>
    <row r="1171" spans="2:13" ht="15" hidden="1" customHeight="1" x14ac:dyDescent="0.25">
      <c r="B1171" t="s">
        <v>3174</v>
      </c>
      <c r="C1171" s="1">
        <v>41057.970497685186</v>
      </c>
      <c r="D1171" s="4">
        <v>56000</v>
      </c>
      <c r="E1171">
        <v>56000</v>
      </c>
      <c r="F1171" t="s">
        <v>6</v>
      </c>
      <c r="G1171">
        <f>tblSalaries[[#This Row],[clean Salary (in local currency)]]*VLOOKUP(tblSalaries[[#This Row],[Currency]],tblXrate[],2,FALSE)</f>
        <v>56000</v>
      </c>
      <c r="H1171" t="s">
        <v>20</v>
      </c>
      <c r="I1171" t="s">
        <v>20</v>
      </c>
      <c r="J1171" t="s">
        <v>15</v>
      </c>
      <c r="K1171" t="str">
        <f>VLOOKUP(tblSalaries[[#This Row],[Where do you work]],tblCountries[[Actual]:[Mapping]],2,FALSE)</f>
        <v>USA</v>
      </c>
      <c r="L1171" t="s">
        <v>25</v>
      </c>
      <c r="M1171">
        <v>2</v>
      </c>
    </row>
    <row r="1172" spans="2:13" ht="15" hidden="1" customHeight="1" x14ac:dyDescent="0.25">
      <c r="B1172" t="s">
        <v>3175</v>
      </c>
      <c r="C1172" s="1">
        <v>41057.971944444442</v>
      </c>
      <c r="D1172" s="4" t="s">
        <v>1340</v>
      </c>
      <c r="E1172">
        <v>540000</v>
      </c>
      <c r="F1172" t="s">
        <v>40</v>
      </c>
      <c r="G1172">
        <f>tblSalaries[[#This Row],[clean Salary (in local currency)]]*VLOOKUP(tblSalaries[[#This Row],[Currency]],tblXrate[],2,FALSE)</f>
        <v>9616.275011218986</v>
      </c>
      <c r="H1172" t="s">
        <v>1341</v>
      </c>
      <c r="I1172" t="s">
        <v>20</v>
      </c>
      <c r="J1172" t="s">
        <v>8</v>
      </c>
      <c r="K1172" t="str">
        <f>VLOOKUP(tblSalaries[[#This Row],[Where do you work]],tblCountries[[Actual]:[Mapping]],2,FALSE)</f>
        <v>India</v>
      </c>
      <c r="L1172" t="s">
        <v>9</v>
      </c>
      <c r="M1172">
        <v>7.9</v>
      </c>
    </row>
    <row r="1173" spans="2:13" ht="15" hidden="1" customHeight="1" x14ac:dyDescent="0.25">
      <c r="B1173" t="s">
        <v>3176</v>
      </c>
      <c r="C1173" s="1">
        <v>41057.972939814812</v>
      </c>
      <c r="D1173" s="4" t="s">
        <v>1342</v>
      </c>
      <c r="E1173">
        <v>4300000</v>
      </c>
      <c r="F1173" t="s">
        <v>1343</v>
      </c>
      <c r="G1173">
        <f>tblSalaries[[#This Row],[clean Salary (in local currency)]]*VLOOKUP(tblSalaries[[#This Row],[Currency]],tblXrate[],2,FALSE)</f>
        <v>51497.005988023957</v>
      </c>
      <c r="H1173" t="s">
        <v>642</v>
      </c>
      <c r="I1173" t="s">
        <v>52</v>
      </c>
      <c r="J1173" t="s">
        <v>1344</v>
      </c>
      <c r="K1173" t="str">
        <f>VLOOKUP(tblSalaries[[#This Row],[Where do you work]],tblCountries[[Actual]:[Mapping]],2,FALSE)</f>
        <v>Kenya</v>
      </c>
      <c r="L1173" t="s">
        <v>9</v>
      </c>
      <c r="M1173">
        <v>9</v>
      </c>
    </row>
    <row r="1174" spans="2:13" ht="15" hidden="1" customHeight="1" x14ac:dyDescent="0.25">
      <c r="B1174" t="s">
        <v>3177</v>
      </c>
      <c r="C1174" s="1">
        <v>41057.976064814815</v>
      </c>
      <c r="D1174" s="4" t="s">
        <v>1345</v>
      </c>
      <c r="E1174">
        <v>82000</v>
      </c>
      <c r="F1174" t="s">
        <v>22</v>
      </c>
      <c r="G1174">
        <f>tblSalaries[[#This Row],[clean Salary (in local currency)]]*VLOOKUP(tblSalaries[[#This Row],[Currency]],tblXrate[],2,FALSE)</f>
        <v>104172.75399731184</v>
      </c>
      <c r="H1174" t="s">
        <v>1346</v>
      </c>
      <c r="I1174" t="s">
        <v>52</v>
      </c>
      <c r="J1174" t="s">
        <v>628</v>
      </c>
      <c r="K1174" t="str">
        <f>VLOOKUP(tblSalaries[[#This Row],[Where do you work]],tblCountries[[Actual]:[Mapping]],2,FALSE)</f>
        <v>Netherlands</v>
      </c>
      <c r="L1174" t="s">
        <v>13</v>
      </c>
      <c r="M1174">
        <v>25</v>
      </c>
    </row>
    <row r="1175" spans="2:13" ht="15" hidden="1" customHeight="1" x14ac:dyDescent="0.25">
      <c r="B1175" t="s">
        <v>3178</v>
      </c>
      <c r="C1175" s="1">
        <v>41057.981932870367</v>
      </c>
      <c r="D1175" s="4">
        <v>88000</v>
      </c>
      <c r="E1175">
        <v>88000</v>
      </c>
      <c r="F1175" t="s">
        <v>6</v>
      </c>
      <c r="G1175">
        <f>tblSalaries[[#This Row],[clean Salary (in local currency)]]*VLOOKUP(tblSalaries[[#This Row],[Currency]],tblXrate[],2,FALSE)</f>
        <v>88000</v>
      </c>
      <c r="H1175" t="s">
        <v>1347</v>
      </c>
      <c r="I1175" t="s">
        <v>52</v>
      </c>
      <c r="J1175" t="s">
        <v>15</v>
      </c>
      <c r="K1175" t="str">
        <f>VLOOKUP(tblSalaries[[#This Row],[Where do you work]],tblCountries[[Actual]:[Mapping]],2,FALSE)</f>
        <v>USA</v>
      </c>
      <c r="L1175" t="s">
        <v>9</v>
      </c>
      <c r="M1175">
        <v>2</v>
      </c>
    </row>
    <row r="1176" spans="2:13" ht="15" hidden="1" customHeight="1" x14ac:dyDescent="0.25">
      <c r="B1176" t="s">
        <v>3179</v>
      </c>
      <c r="C1176" s="1">
        <v>41057.985324074078</v>
      </c>
      <c r="D1176" s="4">
        <v>80000</v>
      </c>
      <c r="E1176">
        <v>80000</v>
      </c>
      <c r="F1176" t="s">
        <v>6</v>
      </c>
      <c r="G1176">
        <f>tblSalaries[[#This Row],[clean Salary (in local currency)]]*VLOOKUP(tblSalaries[[#This Row],[Currency]],tblXrate[],2,FALSE)</f>
        <v>80000</v>
      </c>
      <c r="H1176" t="s">
        <v>1348</v>
      </c>
      <c r="I1176" t="s">
        <v>20</v>
      </c>
      <c r="J1176" t="s">
        <v>15</v>
      </c>
      <c r="K1176" t="str">
        <f>VLOOKUP(tblSalaries[[#This Row],[Where do you work]],tblCountries[[Actual]:[Mapping]],2,FALSE)</f>
        <v>USA</v>
      </c>
      <c r="L1176" t="s">
        <v>9</v>
      </c>
      <c r="M1176">
        <v>6</v>
      </c>
    </row>
    <row r="1177" spans="2:13" ht="15" hidden="1" customHeight="1" x14ac:dyDescent="0.25">
      <c r="B1177" t="s">
        <v>3180</v>
      </c>
      <c r="C1177" s="1">
        <v>41057.991087962961</v>
      </c>
      <c r="D1177" s="4">
        <v>19000</v>
      </c>
      <c r="E1177">
        <v>19000</v>
      </c>
      <c r="F1177" t="s">
        <v>6</v>
      </c>
      <c r="G1177">
        <f>tblSalaries[[#This Row],[clean Salary (in local currency)]]*VLOOKUP(tblSalaries[[#This Row],[Currency]],tblXrate[],2,FALSE)</f>
        <v>19000</v>
      </c>
      <c r="H1177" t="s">
        <v>310</v>
      </c>
      <c r="I1177" t="s">
        <v>310</v>
      </c>
      <c r="J1177" t="s">
        <v>71</v>
      </c>
      <c r="K1177" t="str">
        <f>VLOOKUP(tblSalaries[[#This Row],[Where do you work]],tblCountries[[Actual]:[Mapping]],2,FALSE)</f>
        <v>UK</v>
      </c>
      <c r="L1177" t="s">
        <v>9</v>
      </c>
      <c r="M1177">
        <v>20</v>
      </c>
    </row>
    <row r="1178" spans="2:13" ht="15" hidden="1" customHeight="1" x14ac:dyDescent="0.25">
      <c r="B1178" t="s">
        <v>3181</v>
      </c>
      <c r="C1178" s="1">
        <v>41057.99417824074</v>
      </c>
      <c r="D1178" s="4" t="s">
        <v>1349</v>
      </c>
      <c r="E1178">
        <v>15000</v>
      </c>
      <c r="F1178" t="s">
        <v>22</v>
      </c>
      <c r="G1178">
        <f>tblSalaries[[#This Row],[clean Salary (in local currency)]]*VLOOKUP(tblSalaries[[#This Row],[Currency]],tblXrate[],2,FALSE)</f>
        <v>19055.991584874118</v>
      </c>
      <c r="H1178" t="s">
        <v>1350</v>
      </c>
      <c r="I1178" t="s">
        <v>356</v>
      </c>
      <c r="J1178" t="s">
        <v>1351</v>
      </c>
      <c r="K1178" t="str">
        <f>VLOOKUP(tblSalaries[[#This Row],[Where do you work]],tblCountries[[Actual]:[Mapping]],2,FALSE)</f>
        <v>italy</v>
      </c>
      <c r="L1178" t="s">
        <v>9</v>
      </c>
      <c r="M1178">
        <v>3</v>
      </c>
    </row>
    <row r="1179" spans="2:13" ht="15" hidden="1" customHeight="1" x14ac:dyDescent="0.25">
      <c r="B1179" t="s">
        <v>3182</v>
      </c>
      <c r="C1179" s="1">
        <v>41057.994930555556</v>
      </c>
      <c r="D1179" s="4">
        <v>480000</v>
      </c>
      <c r="E1179">
        <v>480000</v>
      </c>
      <c r="F1179" t="s">
        <v>40</v>
      </c>
      <c r="G1179">
        <f>tblSalaries[[#This Row],[clean Salary (in local currency)]]*VLOOKUP(tblSalaries[[#This Row],[Currency]],tblXrate[],2,FALSE)</f>
        <v>8547.8000099724322</v>
      </c>
      <c r="H1179" t="s">
        <v>1352</v>
      </c>
      <c r="I1179" t="s">
        <v>356</v>
      </c>
      <c r="J1179" t="s">
        <v>8</v>
      </c>
      <c r="K1179" t="str">
        <f>VLOOKUP(tblSalaries[[#This Row],[Where do you work]],tblCountries[[Actual]:[Mapping]],2,FALSE)</f>
        <v>India</v>
      </c>
      <c r="L1179" t="s">
        <v>13</v>
      </c>
      <c r="M1179">
        <v>15</v>
      </c>
    </row>
    <row r="1180" spans="2:13" ht="15" hidden="1" customHeight="1" x14ac:dyDescent="0.25">
      <c r="B1180" t="s">
        <v>3183</v>
      </c>
      <c r="C1180" s="1">
        <v>41057.995162037034</v>
      </c>
      <c r="D1180" s="4">
        <v>1100000</v>
      </c>
      <c r="E1180">
        <v>1100000</v>
      </c>
      <c r="F1180" t="s">
        <v>40</v>
      </c>
      <c r="G1180">
        <f>tblSalaries[[#This Row],[clean Salary (in local currency)]]*VLOOKUP(tblSalaries[[#This Row],[Currency]],tblXrate[],2,FALSE)</f>
        <v>19588.708356186824</v>
      </c>
      <c r="H1180" t="s">
        <v>1353</v>
      </c>
      <c r="I1180" t="s">
        <v>356</v>
      </c>
      <c r="J1180" t="s">
        <v>8</v>
      </c>
      <c r="K1180" t="str">
        <f>VLOOKUP(tblSalaries[[#This Row],[Where do you work]],tblCountries[[Actual]:[Mapping]],2,FALSE)</f>
        <v>India</v>
      </c>
      <c r="L1180" t="s">
        <v>13</v>
      </c>
      <c r="M1180">
        <v>13</v>
      </c>
    </row>
    <row r="1181" spans="2:13" ht="15" hidden="1" customHeight="1" x14ac:dyDescent="0.25">
      <c r="B1181" t="s">
        <v>3184</v>
      </c>
      <c r="C1181" s="1">
        <v>41058.000243055554</v>
      </c>
      <c r="D1181" s="4">
        <v>61000</v>
      </c>
      <c r="E1181">
        <v>61000</v>
      </c>
      <c r="F1181" t="s">
        <v>6</v>
      </c>
      <c r="G1181">
        <f>tblSalaries[[#This Row],[clean Salary (in local currency)]]*VLOOKUP(tblSalaries[[#This Row],[Currency]],tblXrate[],2,FALSE)</f>
        <v>61000</v>
      </c>
      <c r="H1181" t="s">
        <v>14</v>
      </c>
      <c r="I1181" t="s">
        <v>20</v>
      </c>
      <c r="J1181" t="s">
        <v>15</v>
      </c>
      <c r="K1181" t="str">
        <f>VLOOKUP(tblSalaries[[#This Row],[Where do you work]],tblCountries[[Actual]:[Mapping]],2,FALSE)</f>
        <v>USA</v>
      </c>
      <c r="L1181" t="s">
        <v>9</v>
      </c>
      <c r="M1181">
        <v>1.5</v>
      </c>
    </row>
    <row r="1182" spans="2:13" ht="15" hidden="1" customHeight="1" x14ac:dyDescent="0.25">
      <c r="B1182" t="s">
        <v>3185</v>
      </c>
      <c r="C1182" s="1">
        <v>41058.002581018518</v>
      </c>
      <c r="D1182" s="4">
        <v>34000</v>
      </c>
      <c r="E1182">
        <v>34000</v>
      </c>
      <c r="F1182" t="s">
        <v>69</v>
      </c>
      <c r="G1182">
        <f>tblSalaries[[#This Row],[clean Salary (in local currency)]]*VLOOKUP(tblSalaries[[#This Row],[Currency]],tblXrate[],2,FALSE)</f>
        <v>53590.061250287661</v>
      </c>
      <c r="H1182" t="s">
        <v>1354</v>
      </c>
      <c r="I1182" t="s">
        <v>310</v>
      </c>
      <c r="J1182" t="s">
        <v>71</v>
      </c>
      <c r="K1182" t="str">
        <f>VLOOKUP(tblSalaries[[#This Row],[Where do you work]],tblCountries[[Actual]:[Mapping]],2,FALSE)</f>
        <v>UK</v>
      </c>
      <c r="L1182" t="s">
        <v>13</v>
      </c>
      <c r="M1182">
        <v>10</v>
      </c>
    </row>
    <row r="1183" spans="2:13" ht="15" hidden="1" customHeight="1" x14ac:dyDescent="0.25">
      <c r="B1183" t="s">
        <v>3186</v>
      </c>
      <c r="C1183" s="1">
        <v>41058.002638888887</v>
      </c>
      <c r="D1183" s="4">
        <v>34000</v>
      </c>
      <c r="E1183">
        <v>34000</v>
      </c>
      <c r="F1183" t="s">
        <v>69</v>
      </c>
      <c r="G1183">
        <f>tblSalaries[[#This Row],[clean Salary (in local currency)]]*VLOOKUP(tblSalaries[[#This Row],[Currency]],tblXrate[],2,FALSE)</f>
        <v>53590.061250287661</v>
      </c>
      <c r="H1183" t="s">
        <v>1354</v>
      </c>
      <c r="I1183" t="s">
        <v>310</v>
      </c>
      <c r="J1183" t="s">
        <v>71</v>
      </c>
      <c r="K1183" t="str">
        <f>VLOOKUP(tblSalaries[[#This Row],[Where do you work]],tblCountries[[Actual]:[Mapping]],2,FALSE)</f>
        <v>UK</v>
      </c>
      <c r="L1183" t="s">
        <v>13</v>
      </c>
      <c r="M1183">
        <v>10</v>
      </c>
    </row>
    <row r="1184" spans="2:13" ht="15" hidden="1" customHeight="1" x14ac:dyDescent="0.25">
      <c r="B1184" t="s">
        <v>3187</v>
      </c>
      <c r="C1184" s="1">
        <v>41058.004861111112</v>
      </c>
      <c r="D1184" s="4">
        <v>250000</v>
      </c>
      <c r="E1184">
        <v>250000</v>
      </c>
      <c r="F1184" t="s">
        <v>40</v>
      </c>
      <c r="G1184">
        <f>tblSalaries[[#This Row],[clean Salary (in local currency)]]*VLOOKUP(tblSalaries[[#This Row],[Currency]],tblXrate[],2,FALSE)</f>
        <v>4451.9791718606421</v>
      </c>
      <c r="H1184" t="s">
        <v>1355</v>
      </c>
      <c r="I1184" t="s">
        <v>52</v>
      </c>
      <c r="J1184" t="s">
        <v>8</v>
      </c>
      <c r="K1184" t="str">
        <f>VLOOKUP(tblSalaries[[#This Row],[Where do you work]],tblCountries[[Actual]:[Mapping]],2,FALSE)</f>
        <v>India</v>
      </c>
      <c r="L1184" t="s">
        <v>9</v>
      </c>
      <c r="M1184">
        <v>1</v>
      </c>
    </row>
    <row r="1185" spans="2:13" ht="15" hidden="1" customHeight="1" x14ac:dyDescent="0.25">
      <c r="B1185" t="s">
        <v>3188</v>
      </c>
      <c r="C1185" s="1">
        <v>41058.005277777775</v>
      </c>
      <c r="D1185" s="4">
        <v>20000</v>
      </c>
      <c r="E1185">
        <v>20000</v>
      </c>
      <c r="F1185" t="s">
        <v>22</v>
      </c>
      <c r="G1185">
        <f>tblSalaries[[#This Row],[clean Salary (in local currency)]]*VLOOKUP(tblSalaries[[#This Row],[Currency]],tblXrate[],2,FALSE)</f>
        <v>25407.988779832154</v>
      </c>
      <c r="H1185" t="s">
        <v>1356</v>
      </c>
      <c r="I1185" t="s">
        <v>52</v>
      </c>
      <c r="J1185" t="s">
        <v>1357</v>
      </c>
      <c r="K1185" t="str">
        <f>VLOOKUP(tblSalaries[[#This Row],[Where do you work]],tblCountries[[Actual]:[Mapping]],2,FALSE)</f>
        <v>Greece</v>
      </c>
      <c r="L1185" t="s">
        <v>25</v>
      </c>
      <c r="M1185">
        <v>12</v>
      </c>
    </row>
    <row r="1186" spans="2:13" ht="15" hidden="1" customHeight="1" x14ac:dyDescent="0.25">
      <c r="B1186" t="s">
        <v>3189</v>
      </c>
      <c r="C1186" s="1">
        <v>41058.008599537039</v>
      </c>
      <c r="D1186" s="4">
        <v>23000</v>
      </c>
      <c r="E1186">
        <v>23000</v>
      </c>
      <c r="F1186" t="s">
        <v>6</v>
      </c>
      <c r="G1186">
        <f>tblSalaries[[#This Row],[clean Salary (in local currency)]]*VLOOKUP(tblSalaries[[#This Row],[Currency]],tblXrate[],2,FALSE)</f>
        <v>23000</v>
      </c>
      <c r="H1186" t="s">
        <v>1358</v>
      </c>
      <c r="I1186" t="s">
        <v>310</v>
      </c>
      <c r="J1186" t="s">
        <v>133</v>
      </c>
      <c r="K1186" t="str">
        <f>VLOOKUP(tblSalaries[[#This Row],[Where do you work]],tblCountries[[Actual]:[Mapping]],2,FALSE)</f>
        <v>Saudi Arabia</v>
      </c>
      <c r="L1186" t="s">
        <v>13</v>
      </c>
      <c r="M1186">
        <v>14</v>
      </c>
    </row>
    <row r="1187" spans="2:13" ht="15" hidden="1" customHeight="1" x14ac:dyDescent="0.25">
      <c r="B1187" t="s">
        <v>3190</v>
      </c>
      <c r="C1187" s="1">
        <v>41058.011747685188</v>
      </c>
      <c r="D1187" s="4" t="s">
        <v>1263</v>
      </c>
      <c r="E1187">
        <v>900000</v>
      </c>
      <c r="F1187" t="s">
        <v>40</v>
      </c>
      <c r="G1187">
        <f>tblSalaries[[#This Row],[clean Salary (in local currency)]]*VLOOKUP(tblSalaries[[#This Row],[Currency]],tblXrate[],2,FALSE)</f>
        <v>16027.125018698311</v>
      </c>
      <c r="H1187" t="s">
        <v>1359</v>
      </c>
      <c r="I1187" t="s">
        <v>52</v>
      </c>
      <c r="J1187" t="s">
        <v>8</v>
      </c>
      <c r="K1187" t="str">
        <f>VLOOKUP(tblSalaries[[#This Row],[Where do you work]],tblCountries[[Actual]:[Mapping]],2,FALSE)</f>
        <v>India</v>
      </c>
      <c r="L1187" t="s">
        <v>25</v>
      </c>
      <c r="M1187">
        <v>13</v>
      </c>
    </row>
    <row r="1188" spans="2:13" ht="15" hidden="1" customHeight="1" x14ac:dyDescent="0.25">
      <c r="B1188" t="s">
        <v>3191</v>
      </c>
      <c r="C1188" s="1">
        <v>41058.017812500002</v>
      </c>
      <c r="D1188" s="4">
        <v>60000</v>
      </c>
      <c r="E1188">
        <v>60000</v>
      </c>
      <c r="F1188" t="s">
        <v>6</v>
      </c>
      <c r="G1188">
        <f>tblSalaries[[#This Row],[clean Salary (in local currency)]]*VLOOKUP(tblSalaries[[#This Row],[Currency]],tblXrate[],2,FALSE)</f>
        <v>60000</v>
      </c>
      <c r="H1188" t="s">
        <v>1360</v>
      </c>
      <c r="I1188" t="s">
        <v>279</v>
      </c>
      <c r="J1188" t="s">
        <v>15</v>
      </c>
      <c r="K1188" t="str">
        <f>VLOOKUP(tblSalaries[[#This Row],[Where do you work]],tblCountries[[Actual]:[Mapping]],2,FALSE)</f>
        <v>USA</v>
      </c>
      <c r="L1188" t="s">
        <v>25</v>
      </c>
      <c r="M1188">
        <v>6</v>
      </c>
    </row>
    <row r="1189" spans="2:13" ht="15" hidden="1" customHeight="1" x14ac:dyDescent="0.25">
      <c r="B1189" t="s">
        <v>3192</v>
      </c>
      <c r="C1189" s="1">
        <v>41058.017893518518</v>
      </c>
      <c r="D1189" s="4">
        <v>800</v>
      </c>
      <c r="E1189">
        <v>4800</v>
      </c>
      <c r="F1189" t="s">
        <v>6</v>
      </c>
      <c r="G1189">
        <f>tblSalaries[[#This Row],[clean Salary (in local currency)]]*VLOOKUP(tblSalaries[[#This Row],[Currency]],tblXrate[],2,FALSE)</f>
        <v>4800</v>
      </c>
      <c r="H1189" t="s">
        <v>14</v>
      </c>
      <c r="I1189" t="s">
        <v>20</v>
      </c>
      <c r="J1189" t="s">
        <v>8</v>
      </c>
      <c r="K1189" t="str">
        <f>VLOOKUP(tblSalaries[[#This Row],[Where do you work]],tblCountries[[Actual]:[Mapping]],2,FALSE)</f>
        <v>India</v>
      </c>
      <c r="L1189" t="s">
        <v>9</v>
      </c>
      <c r="M1189">
        <v>5</v>
      </c>
    </row>
    <row r="1190" spans="2:13" ht="15" hidden="1" customHeight="1" x14ac:dyDescent="0.25">
      <c r="B1190" t="s">
        <v>3193</v>
      </c>
      <c r="C1190" s="1">
        <v>41058.01829861111</v>
      </c>
      <c r="D1190" s="4" t="s">
        <v>1361</v>
      </c>
      <c r="E1190">
        <v>625000</v>
      </c>
      <c r="F1190" t="s">
        <v>1362</v>
      </c>
      <c r="G1190">
        <f>tblSalaries[[#This Row],[clean Salary (in local currency)]]*VLOOKUP(tblSalaries[[#This Row],[Currency]],tblXrate[],2,FALSE)</f>
        <v>106815.148267971</v>
      </c>
      <c r="H1190" t="s">
        <v>1363</v>
      </c>
      <c r="I1190" t="s">
        <v>52</v>
      </c>
      <c r="J1190" t="s">
        <v>877</v>
      </c>
      <c r="K1190" t="str">
        <f>VLOOKUP(tblSalaries[[#This Row],[Where do you work]],tblCountries[[Actual]:[Mapping]],2,FALSE)</f>
        <v>Denmark</v>
      </c>
      <c r="L1190" t="s">
        <v>9</v>
      </c>
      <c r="M1190">
        <v>25</v>
      </c>
    </row>
    <row r="1191" spans="2:13" ht="15" hidden="1" customHeight="1" x14ac:dyDescent="0.25">
      <c r="B1191" t="s">
        <v>3194</v>
      </c>
      <c r="C1191" s="1">
        <v>41058.019884259258</v>
      </c>
      <c r="D1191" s="4">
        <v>500000</v>
      </c>
      <c r="E1191">
        <v>500000</v>
      </c>
      <c r="F1191" t="s">
        <v>40</v>
      </c>
      <c r="G1191">
        <f>tblSalaries[[#This Row],[clean Salary (in local currency)]]*VLOOKUP(tblSalaries[[#This Row],[Currency]],tblXrate[],2,FALSE)</f>
        <v>8903.9583437212841</v>
      </c>
      <c r="H1191" t="s">
        <v>356</v>
      </c>
      <c r="I1191" t="s">
        <v>356</v>
      </c>
      <c r="J1191" t="s">
        <v>8</v>
      </c>
      <c r="K1191" t="str">
        <f>VLOOKUP(tblSalaries[[#This Row],[Where do you work]],tblCountries[[Actual]:[Mapping]],2,FALSE)</f>
        <v>India</v>
      </c>
      <c r="L1191" t="s">
        <v>18</v>
      </c>
      <c r="M1191">
        <v>3</v>
      </c>
    </row>
    <row r="1192" spans="2:13" ht="15" hidden="1" customHeight="1" x14ac:dyDescent="0.25">
      <c r="B1192" t="s">
        <v>3195</v>
      </c>
      <c r="C1192" s="1">
        <v>41058.020509259259</v>
      </c>
      <c r="D1192" s="4">
        <v>60000</v>
      </c>
      <c r="E1192">
        <v>60000</v>
      </c>
      <c r="F1192" t="s">
        <v>6</v>
      </c>
      <c r="G1192">
        <f>tblSalaries[[#This Row],[clean Salary (in local currency)]]*VLOOKUP(tblSalaries[[#This Row],[Currency]],tblXrate[],2,FALSE)</f>
        <v>60000</v>
      </c>
      <c r="H1192" t="s">
        <v>1364</v>
      </c>
      <c r="I1192" t="s">
        <v>52</v>
      </c>
      <c r="J1192" t="s">
        <v>15</v>
      </c>
      <c r="K1192" t="str">
        <f>VLOOKUP(tblSalaries[[#This Row],[Where do you work]],tblCountries[[Actual]:[Mapping]],2,FALSE)</f>
        <v>USA</v>
      </c>
      <c r="L1192" t="s">
        <v>9</v>
      </c>
      <c r="M1192">
        <v>12</v>
      </c>
    </row>
    <row r="1193" spans="2:13" ht="15" hidden="1" customHeight="1" x14ac:dyDescent="0.25">
      <c r="B1193" t="s">
        <v>3196</v>
      </c>
      <c r="C1193" s="1">
        <v>41058.021319444444</v>
      </c>
      <c r="D1193" s="4">
        <v>2600000</v>
      </c>
      <c r="E1193">
        <v>2600000</v>
      </c>
      <c r="F1193" t="s">
        <v>40</v>
      </c>
      <c r="G1193">
        <f>tblSalaries[[#This Row],[clean Salary (in local currency)]]*VLOOKUP(tblSalaries[[#This Row],[Currency]],tblXrate[],2,FALSE)</f>
        <v>46300.583387350678</v>
      </c>
      <c r="H1193" t="s">
        <v>1365</v>
      </c>
      <c r="I1193" t="s">
        <v>52</v>
      </c>
      <c r="J1193" t="s">
        <v>8</v>
      </c>
      <c r="K1193" t="str">
        <f>VLOOKUP(tblSalaries[[#This Row],[Where do you work]],tblCountries[[Actual]:[Mapping]],2,FALSE)</f>
        <v>India</v>
      </c>
      <c r="L1193" t="s">
        <v>9</v>
      </c>
      <c r="M1193">
        <v>4</v>
      </c>
    </row>
    <row r="1194" spans="2:13" ht="15" hidden="1" customHeight="1" x14ac:dyDescent="0.25">
      <c r="B1194" t="s">
        <v>3197</v>
      </c>
      <c r="C1194" s="1">
        <v>41058.022627314815</v>
      </c>
      <c r="D1194" s="4" t="s">
        <v>1366</v>
      </c>
      <c r="E1194">
        <v>750000</v>
      </c>
      <c r="F1194" t="s">
        <v>40</v>
      </c>
      <c r="G1194">
        <f>tblSalaries[[#This Row],[clean Salary (in local currency)]]*VLOOKUP(tblSalaries[[#This Row],[Currency]],tblXrate[],2,FALSE)</f>
        <v>13355.937515581925</v>
      </c>
      <c r="H1194" t="s">
        <v>1022</v>
      </c>
      <c r="I1194" t="s">
        <v>52</v>
      </c>
      <c r="J1194" t="s">
        <v>8</v>
      </c>
      <c r="K1194" t="str">
        <f>VLOOKUP(tblSalaries[[#This Row],[Where do you work]],tblCountries[[Actual]:[Mapping]],2,FALSE)</f>
        <v>India</v>
      </c>
      <c r="L1194" t="s">
        <v>18</v>
      </c>
      <c r="M1194">
        <v>3</v>
      </c>
    </row>
    <row r="1195" spans="2:13" ht="15" hidden="1" customHeight="1" x14ac:dyDescent="0.25">
      <c r="B1195" t="s">
        <v>3198</v>
      </c>
      <c r="C1195" s="1">
        <v>41058.025243055556</v>
      </c>
      <c r="D1195" s="4">
        <v>74000</v>
      </c>
      <c r="E1195">
        <v>74000</v>
      </c>
      <c r="F1195" t="s">
        <v>6</v>
      </c>
      <c r="G1195">
        <f>tblSalaries[[#This Row],[clean Salary (in local currency)]]*VLOOKUP(tblSalaries[[#This Row],[Currency]],tblXrate[],2,FALSE)</f>
        <v>74000</v>
      </c>
      <c r="H1195" t="s">
        <v>1367</v>
      </c>
      <c r="I1195" t="s">
        <v>67</v>
      </c>
      <c r="J1195" t="s">
        <v>15</v>
      </c>
      <c r="K1195" t="str">
        <f>VLOOKUP(tblSalaries[[#This Row],[Where do you work]],tblCountries[[Actual]:[Mapping]],2,FALSE)</f>
        <v>USA</v>
      </c>
      <c r="L1195" t="s">
        <v>9</v>
      </c>
      <c r="M1195">
        <v>10</v>
      </c>
    </row>
    <row r="1196" spans="2:13" ht="15" hidden="1" customHeight="1" x14ac:dyDescent="0.25">
      <c r="B1196" t="s">
        <v>3199</v>
      </c>
      <c r="C1196" s="1">
        <v>41058.032835648148</v>
      </c>
      <c r="D1196" s="4">
        <v>95856</v>
      </c>
      <c r="E1196">
        <v>95856</v>
      </c>
      <c r="F1196" t="s">
        <v>6</v>
      </c>
      <c r="G1196">
        <f>tblSalaries[[#This Row],[clean Salary (in local currency)]]*VLOOKUP(tblSalaries[[#This Row],[Currency]],tblXrate[],2,FALSE)</f>
        <v>95856</v>
      </c>
      <c r="H1196" t="s">
        <v>20</v>
      </c>
      <c r="I1196" t="s">
        <v>20</v>
      </c>
      <c r="J1196" t="s">
        <v>15</v>
      </c>
      <c r="K1196" t="str">
        <f>VLOOKUP(tblSalaries[[#This Row],[Where do you work]],tblCountries[[Actual]:[Mapping]],2,FALSE)</f>
        <v>USA</v>
      </c>
      <c r="L1196" t="s">
        <v>18</v>
      </c>
      <c r="M1196">
        <v>13</v>
      </c>
    </row>
    <row r="1197" spans="2:13" ht="15" hidden="1" customHeight="1" x14ac:dyDescent="0.25">
      <c r="B1197" t="s">
        <v>3200</v>
      </c>
      <c r="C1197" s="1">
        <v>41058.043969907405</v>
      </c>
      <c r="D1197" s="4" t="s">
        <v>1368</v>
      </c>
      <c r="E1197">
        <v>40000</v>
      </c>
      <c r="F1197" t="s">
        <v>6</v>
      </c>
      <c r="G1197">
        <f>tblSalaries[[#This Row],[clean Salary (in local currency)]]*VLOOKUP(tblSalaries[[#This Row],[Currency]],tblXrate[],2,FALSE)</f>
        <v>40000</v>
      </c>
      <c r="H1197" t="s">
        <v>1369</v>
      </c>
      <c r="I1197" t="s">
        <v>310</v>
      </c>
      <c r="J1197" t="s">
        <v>15</v>
      </c>
      <c r="K1197" t="str">
        <f>VLOOKUP(tblSalaries[[#This Row],[Where do you work]],tblCountries[[Actual]:[Mapping]],2,FALSE)</f>
        <v>USA</v>
      </c>
      <c r="L1197" t="s">
        <v>18</v>
      </c>
      <c r="M1197">
        <v>15</v>
      </c>
    </row>
    <row r="1198" spans="2:13" ht="15" hidden="1" customHeight="1" x14ac:dyDescent="0.25">
      <c r="B1198" t="s">
        <v>3201</v>
      </c>
      <c r="C1198" s="1">
        <v>41058.046342592592</v>
      </c>
      <c r="D1198" s="4">
        <v>4400</v>
      </c>
      <c r="E1198">
        <v>4400</v>
      </c>
      <c r="F1198" t="s">
        <v>6</v>
      </c>
      <c r="G1198">
        <f>tblSalaries[[#This Row],[clean Salary (in local currency)]]*VLOOKUP(tblSalaries[[#This Row],[Currency]],tblXrate[],2,FALSE)</f>
        <v>4400</v>
      </c>
      <c r="H1198" t="s">
        <v>1370</v>
      </c>
      <c r="I1198" t="s">
        <v>52</v>
      </c>
      <c r="J1198" t="s">
        <v>1371</v>
      </c>
      <c r="K1198" t="str">
        <f>VLOOKUP(tblSalaries[[#This Row],[Where do you work]],tblCountries[[Actual]:[Mapping]],2,FALSE)</f>
        <v>Latin America</v>
      </c>
      <c r="L1198" t="s">
        <v>18</v>
      </c>
      <c r="M1198">
        <v>5</v>
      </c>
    </row>
    <row r="1199" spans="2:13" ht="15" customHeight="1" x14ac:dyDescent="0.25">
      <c r="B1199" t="s">
        <v>3202</v>
      </c>
      <c r="C1199" s="1">
        <v>41058.050324074073</v>
      </c>
      <c r="D1199" s="4">
        <v>90000</v>
      </c>
      <c r="E1199">
        <v>90000</v>
      </c>
      <c r="F1199" t="s">
        <v>6</v>
      </c>
      <c r="G1199">
        <f>tblSalaries[[#This Row],[clean Salary (in local currency)]]*VLOOKUP(tblSalaries[[#This Row],[Currency]],tblXrate[],2,FALSE)</f>
        <v>90000</v>
      </c>
      <c r="H1199" t="s">
        <v>72</v>
      </c>
      <c r="I1199" t="s">
        <v>20</v>
      </c>
      <c r="J1199" t="s">
        <v>15</v>
      </c>
      <c r="K1199" t="str">
        <f>VLOOKUP(tblSalaries[[#This Row],[Where do you work]],tblCountries[[Actual]:[Mapping]],2,FALSE)</f>
        <v>USA</v>
      </c>
      <c r="L1199" t="s">
        <v>9</v>
      </c>
      <c r="M1199">
        <v>30</v>
      </c>
    </row>
    <row r="1200" spans="2:13" ht="15" hidden="1" customHeight="1" x14ac:dyDescent="0.25">
      <c r="B1200" t="s">
        <v>3203</v>
      </c>
      <c r="C1200" s="1">
        <v>41058.055162037039</v>
      </c>
      <c r="D1200" s="4" t="s">
        <v>1372</v>
      </c>
      <c r="E1200">
        <v>450000</v>
      </c>
      <c r="F1200" t="s">
        <v>40</v>
      </c>
      <c r="G1200">
        <f>tblSalaries[[#This Row],[clean Salary (in local currency)]]*VLOOKUP(tblSalaries[[#This Row],[Currency]],tblXrate[],2,FALSE)</f>
        <v>8013.5625093491553</v>
      </c>
      <c r="H1200" t="s">
        <v>1373</v>
      </c>
      <c r="I1200" t="s">
        <v>52</v>
      </c>
      <c r="J1200" t="s">
        <v>8</v>
      </c>
      <c r="K1200" t="str">
        <f>VLOOKUP(tblSalaries[[#This Row],[Where do you work]],tblCountries[[Actual]:[Mapping]],2,FALSE)</f>
        <v>India</v>
      </c>
      <c r="L1200" t="s">
        <v>13</v>
      </c>
      <c r="M1200">
        <v>2</v>
      </c>
    </row>
    <row r="1201" spans="2:13" ht="15" hidden="1" customHeight="1" x14ac:dyDescent="0.25">
      <c r="B1201" t="s">
        <v>3204</v>
      </c>
      <c r="C1201" s="1">
        <v>41058.057627314818</v>
      </c>
      <c r="D1201" s="4" t="s">
        <v>395</v>
      </c>
      <c r="E1201">
        <v>1000000</v>
      </c>
      <c r="F1201" t="s">
        <v>40</v>
      </c>
      <c r="G1201">
        <f>tblSalaries[[#This Row],[clean Salary (in local currency)]]*VLOOKUP(tblSalaries[[#This Row],[Currency]],tblXrate[],2,FALSE)</f>
        <v>17807.916687442568</v>
      </c>
      <c r="H1201" t="s">
        <v>1020</v>
      </c>
      <c r="I1201" t="s">
        <v>52</v>
      </c>
      <c r="J1201" t="s">
        <v>8</v>
      </c>
      <c r="K1201" t="str">
        <f>VLOOKUP(tblSalaries[[#This Row],[Where do you work]],tblCountries[[Actual]:[Mapping]],2,FALSE)</f>
        <v>India</v>
      </c>
      <c r="L1201" t="s">
        <v>9</v>
      </c>
      <c r="M1201">
        <v>8.5</v>
      </c>
    </row>
    <row r="1202" spans="2:13" ht="15" hidden="1" customHeight="1" x14ac:dyDescent="0.25">
      <c r="B1202" t="s">
        <v>3205</v>
      </c>
      <c r="C1202" s="1">
        <v>41058.063645833332</v>
      </c>
      <c r="D1202" s="4" t="s">
        <v>1374</v>
      </c>
      <c r="E1202">
        <v>700000</v>
      </c>
      <c r="F1202" t="s">
        <v>40</v>
      </c>
      <c r="G1202">
        <f>tblSalaries[[#This Row],[clean Salary (in local currency)]]*VLOOKUP(tblSalaries[[#This Row],[Currency]],tblXrate[],2,FALSE)</f>
        <v>12465.541681209797</v>
      </c>
      <c r="H1202" t="s">
        <v>1375</v>
      </c>
      <c r="I1202" t="s">
        <v>3999</v>
      </c>
      <c r="J1202" t="s">
        <v>8</v>
      </c>
      <c r="K1202" t="str">
        <f>VLOOKUP(tblSalaries[[#This Row],[Where do you work]],tblCountries[[Actual]:[Mapping]],2,FALSE)</f>
        <v>India</v>
      </c>
      <c r="L1202" t="s">
        <v>9</v>
      </c>
      <c r="M1202">
        <v>6</v>
      </c>
    </row>
    <row r="1203" spans="2:13" ht="15" hidden="1" customHeight="1" x14ac:dyDescent="0.25">
      <c r="B1203" t="s">
        <v>3206</v>
      </c>
      <c r="C1203" s="1">
        <v>41058.070138888892</v>
      </c>
      <c r="D1203" s="4">
        <v>80000</v>
      </c>
      <c r="E1203">
        <v>80000</v>
      </c>
      <c r="F1203" t="s">
        <v>6</v>
      </c>
      <c r="G1203">
        <f>tblSalaries[[#This Row],[clean Salary (in local currency)]]*VLOOKUP(tblSalaries[[#This Row],[Currency]],tblXrate[],2,FALSE)</f>
        <v>80000</v>
      </c>
      <c r="H1203" t="s">
        <v>1376</v>
      </c>
      <c r="I1203" t="s">
        <v>20</v>
      </c>
      <c r="J1203" t="s">
        <v>171</v>
      </c>
      <c r="K1203" t="str">
        <f>VLOOKUP(tblSalaries[[#This Row],[Where do you work]],tblCountries[[Actual]:[Mapping]],2,FALSE)</f>
        <v>Singapore</v>
      </c>
      <c r="L1203" t="s">
        <v>25</v>
      </c>
      <c r="M1203">
        <v>6</v>
      </c>
    </row>
    <row r="1204" spans="2:13" ht="15" hidden="1" customHeight="1" x14ac:dyDescent="0.25">
      <c r="B1204" t="s">
        <v>3207</v>
      </c>
      <c r="C1204" s="1">
        <v>41058.072256944448</v>
      </c>
      <c r="D1204" s="4">
        <v>100000</v>
      </c>
      <c r="E1204">
        <v>100000</v>
      </c>
      <c r="F1204" t="s">
        <v>6</v>
      </c>
      <c r="G1204">
        <f>tblSalaries[[#This Row],[clean Salary (in local currency)]]*VLOOKUP(tblSalaries[[#This Row],[Currency]],tblXrate[],2,FALSE)</f>
        <v>100000</v>
      </c>
      <c r="H1204" t="s">
        <v>642</v>
      </c>
      <c r="I1204" t="s">
        <v>52</v>
      </c>
      <c r="J1204" t="s">
        <v>15</v>
      </c>
      <c r="K1204" t="str">
        <f>VLOOKUP(tblSalaries[[#This Row],[Where do you work]],tblCountries[[Actual]:[Mapping]],2,FALSE)</f>
        <v>USA</v>
      </c>
      <c r="L1204" t="s">
        <v>9</v>
      </c>
      <c r="M1204">
        <v>11</v>
      </c>
    </row>
    <row r="1205" spans="2:13" ht="15" hidden="1" customHeight="1" x14ac:dyDescent="0.25">
      <c r="B1205" t="s">
        <v>3208</v>
      </c>
      <c r="C1205" s="1">
        <v>41058.073067129626</v>
      </c>
      <c r="D1205" s="4">
        <v>4100</v>
      </c>
      <c r="E1205">
        <v>49200</v>
      </c>
      <c r="F1205" t="s">
        <v>6</v>
      </c>
      <c r="G1205">
        <f>tblSalaries[[#This Row],[clean Salary (in local currency)]]*VLOOKUP(tblSalaries[[#This Row],[Currency]],tblXrate[],2,FALSE)</f>
        <v>49200</v>
      </c>
      <c r="H1205" t="s">
        <v>1358</v>
      </c>
      <c r="I1205" t="s">
        <v>310</v>
      </c>
      <c r="J1205" t="s">
        <v>1377</v>
      </c>
      <c r="K1205" t="str">
        <f>VLOOKUP(tblSalaries[[#This Row],[Where do you work]],tblCountries[[Actual]:[Mapping]],2,FALSE)</f>
        <v>Qatar</v>
      </c>
      <c r="L1205" t="s">
        <v>18</v>
      </c>
      <c r="M1205">
        <v>25</v>
      </c>
    </row>
    <row r="1206" spans="2:13" ht="15" hidden="1" customHeight="1" x14ac:dyDescent="0.25">
      <c r="B1206" t="s">
        <v>3209</v>
      </c>
      <c r="C1206" s="1">
        <v>41058.074756944443</v>
      </c>
      <c r="D1206" s="4">
        <v>750</v>
      </c>
      <c r="E1206">
        <v>9000</v>
      </c>
      <c r="F1206" t="s">
        <v>6</v>
      </c>
      <c r="G1206">
        <f>tblSalaries[[#This Row],[clean Salary (in local currency)]]*VLOOKUP(tblSalaries[[#This Row],[Currency]],tblXrate[],2,FALSE)</f>
        <v>9000</v>
      </c>
      <c r="H1206" t="s">
        <v>1378</v>
      </c>
      <c r="I1206" t="s">
        <v>52</v>
      </c>
      <c r="J1206" t="s">
        <v>8</v>
      </c>
      <c r="K1206" t="str">
        <f>VLOOKUP(tblSalaries[[#This Row],[Where do you work]],tblCountries[[Actual]:[Mapping]],2,FALSE)</f>
        <v>India</v>
      </c>
      <c r="L1206" t="s">
        <v>9</v>
      </c>
      <c r="M1206">
        <v>1</v>
      </c>
    </row>
    <row r="1207" spans="2:13" ht="15" hidden="1" customHeight="1" x14ac:dyDescent="0.25">
      <c r="B1207" t="s">
        <v>3210</v>
      </c>
      <c r="C1207" s="1">
        <v>41058.07640046296</v>
      </c>
      <c r="D1207" s="4">
        <v>300000</v>
      </c>
      <c r="E1207">
        <v>300000</v>
      </c>
      <c r="F1207" t="s">
        <v>40</v>
      </c>
      <c r="G1207">
        <f>tblSalaries[[#This Row],[clean Salary (in local currency)]]*VLOOKUP(tblSalaries[[#This Row],[Currency]],tblXrate[],2,FALSE)</f>
        <v>5342.3750062327708</v>
      </c>
      <c r="H1207" t="s">
        <v>1068</v>
      </c>
      <c r="I1207" t="s">
        <v>20</v>
      </c>
      <c r="J1207" t="s">
        <v>8</v>
      </c>
      <c r="K1207" t="str">
        <f>VLOOKUP(tblSalaries[[#This Row],[Where do you work]],tblCountries[[Actual]:[Mapping]],2,FALSE)</f>
        <v>India</v>
      </c>
      <c r="L1207" t="s">
        <v>9</v>
      </c>
      <c r="M1207">
        <v>6</v>
      </c>
    </row>
    <row r="1208" spans="2:13" ht="15" hidden="1" customHeight="1" x14ac:dyDescent="0.25">
      <c r="B1208" t="s">
        <v>3211</v>
      </c>
      <c r="C1208" s="1">
        <v>41058.085173611114</v>
      </c>
      <c r="D1208" s="4" t="s">
        <v>1379</v>
      </c>
      <c r="E1208">
        <v>40000</v>
      </c>
      <c r="F1208" t="s">
        <v>6</v>
      </c>
      <c r="G1208">
        <f>tblSalaries[[#This Row],[clean Salary (in local currency)]]*VLOOKUP(tblSalaries[[#This Row],[Currency]],tblXrate[],2,FALSE)</f>
        <v>40000</v>
      </c>
      <c r="H1208" t="s">
        <v>1380</v>
      </c>
      <c r="I1208" t="s">
        <v>52</v>
      </c>
      <c r="J1208" t="s">
        <v>1381</v>
      </c>
      <c r="K1208" t="str">
        <f>VLOOKUP(tblSalaries[[#This Row],[Where do you work]],tblCountries[[Actual]:[Mapping]],2,FALSE)</f>
        <v>Pakistan</v>
      </c>
      <c r="L1208" t="s">
        <v>9</v>
      </c>
      <c r="M1208">
        <v>15</v>
      </c>
    </row>
    <row r="1209" spans="2:13" ht="15" hidden="1" customHeight="1" x14ac:dyDescent="0.25">
      <c r="B1209" t="s">
        <v>3212</v>
      </c>
      <c r="C1209" s="1">
        <v>41058.092037037037</v>
      </c>
      <c r="D1209" s="4" t="s">
        <v>1382</v>
      </c>
      <c r="E1209">
        <v>26000</v>
      </c>
      <c r="F1209" t="s">
        <v>69</v>
      </c>
      <c r="G1209">
        <f>tblSalaries[[#This Row],[clean Salary (in local currency)]]*VLOOKUP(tblSalaries[[#This Row],[Currency]],tblXrate[],2,FALSE)</f>
        <v>40980.635073749385</v>
      </c>
      <c r="H1209" t="s">
        <v>207</v>
      </c>
      <c r="I1209" t="s">
        <v>20</v>
      </c>
      <c r="J1209" t="s">
        <v>71</v>
      </c>
      <c r="K1209" t="str">
        <f>VLOOKUP(tblSalaries[[#This Row],[Where do you work]],tblCountries[[Actual]:[Mapping]],2,FALSE)</f>
        <v>UK</v>
      </c>
      <c r="L1209" t="s">
        <v>9</v>
      </c>
      <c r="M1209">
        <v>2</v>
      </c>
    </row>
    <row r="1210" spans="2:13" ht="15" hidden="1" customHeight="1" x14ac:dyDescent="0.25">
      <c r="B1210" t="s">
        <v>3213</v>
      </c>
      <c r="C1210" s="1">
        <v>41058.09684027778</v>
      </c>
      <c r="D1210" s="4" t="s">
        <v>400</v>
      </c>
      <c r="E1210">
        <v>29000</v>
      </c>
      <c r="F1210" t="s">
        <v>69</v>
      </c>
      <c r="G1210">
        <f>tblSalaries[[#This Row],[clean Salary (in local currency)]]*VLOOKUP(tblSalaries[[#This Row],[Currency]],tblXrate[],2,FALSE)</f>
        <v>45709.169889951241</v>
      </c>
      <c r="H1210" t="s">
        <v>1383</v>
      </c>
      <c r="I1210" t="s">
        <v>310</v>
      </c>
      <c r="J1210" t="s">
        <v>71</v>
      </c>
      <c r="K1210" t="str">
        <f>VLOOKUP(tblSalaries[[#This Row],[Where do you work]],tblCountries[[Actual]:[Mapping]],2,FALSE)</f>
        <v>UK</v>
      </c>
      <c r="L1210" t="s">
        <v>18</v>
      </c>
      <c r="M1210">
        <v>8</v>
      </c>
    </row>
    <row r="1211" spans="2:13" ht="15" hidden="1" customHeight="1" x14ac:dyDescent="0.25">
      <c r="B1211" t="s">
        <v>3214</v>
      </c>
      <c r="C1211" s="1">
        <v>41058.098761574074</v>
      </c>
      <c r="D1211" s="4">
        <v>400000</v>
      </c>
      <c r="E1211">
        <v>400000</v>
      </c>
      <c r="F1211" t="s">
        <v>40</v>
      </c>
      <c r="G1211">
        <f>tblSalaries[[#This Row],[clean Salary (in local currency)]]*VLOOKUP(tblSalaries[[#This Row],[Currency]],tblXrate[],2,FALSE)</f>
        <v>7123.1666749770275</v>
      </c>
      <c r="H1211" t="s">
        <v>1384</v>
      </c>
      <c r="I1211" t="s">
        <v>52</v>
      </c>
      <c r="J1211" t="s">
        <v>8</v>
      </c>
      <c r="K1211" t="str">
        <f>VLOOKUP(tblSalaries[[#This Row],[Where do you work]],tblCountries[[Actual]:[Mapping]],2,FALSE)</f>
        <v>India</v>
      </c>
      <c r="L1211" t="s">
        <v>9</v>
      </c>
      <c r="M1211">
        <v>1</v>
      </c>
    </row>
    <row r="1212" spans="2:13" ht="15" hidden="1" customHeight="1" x14ac:dyDescent="0.25">
      <c r="B1212" t="s">
        <v>3215</v>
      </c>
      <c r="C1212" s="1">
        <v>41058.101712962962</v>
      </c>
      <c r="D1212" s="4" t="s">
        <v>97</v>
      </c>
      <c r="E1212">
        <v>100000</v>
      </c>
      <c r="F1212" t="s">
        <v>6</v>
      </c>
      <c r="G1212">
        <f>tblSalaries[[#This Row],[clean Salary (in local currency)]]*VLOOKUP(tblSalaries[[#This Row],[Currency]],tblXrate[],2,FALSE)</f>
        <v>100000</v>
      </c>
      <c r="H1212" t="s">
        <v>488</v>
      </c>
      <c r="I1212" t="s">
        <v>488</v>
      </c>
      <c r="J1212" t="s">
        <v>583</v>
      </c>
      <c r="K1212" t="str">
        <f>VLOOKUP(tblSalaries[[#This Row],[Where do you work]],tblCountries[[Actual]:[Mapping]],2,FALSE)</f>
        <v>Norway</v>
      </c>
      <c r="L1212" t="s">
        <v>9</v>
      </c>
      <c r="M1212">
        <v>12</v>
      </c>
    </row>
    <row r="1213" spans="2:13" ht="15" hidden="1" customHeight="1" x14ac:dyDescent="0.25">
      <c r="B1213" t="s">
        <v>3216</v>
      </c>
      <c r="C1213" s="1">
        <v>41058.113703703704</v>
      </c>
      <c r="D1213" s="4" t="s">
        <v>1385</v>
      </c>
      <c r="E1213">
        <v>62000</v>
      </c>
      <c r="F1213" t="s">
        <v>22</v>
      </c>
      <c r="G1213">
        <f>tblSalaries[[#This Row],[clean Salary (in local currency)]]*VLOOKUP(tblSalaries[[#This Row],[Currency]],tblXrate[],2,FALSE)</f>
        <v>78764.765217479682</v>
      </c>
      <c r="H1213" t="s">
        <v>1386</v>
      </c>
      <c r="I1213" t="s">
        <v>20</v>
      </c>
      <c r="J1213" t="s">
        <v>628</v>
      </c>
      <c r="K1213" t="str">
        <f>VLOOKUP(tblSalaries[[#This Row],[Where do you work]],tblCountries[[Actual]:[Mapping]],2,FALSE)</f>
        <v>Netherlands</v>
      </c>
      <c r="L1213" t="s">
        <v>9</v>
      </c>
      <c r="M1213">
        <v>15</v>
      </c>
    </row>
    <row r="1214" spans="2:13" ht="15" hidden="1" customHeight="1" x14ac:dyDescent="0.25">
      <c r="B1214" t="s">
        <v>3217</v>
      </c>
      <c r="C1214" s="1">
        <v>41058.136134259257</v>
      </c>
      <c r="D1214" s="4">
        <v>150000</v>
      </c>
      <c r="E1214">
        <v>150000</v>
      </c>
      <c r="F1214" t="s">
        <v>82</v>
      </c>
      <c r="G1214">
        <f>tblSalaries[[#This Row],[clean Salary (in local currency)]]*VLOOKUP(tblSalaries[[#This Row],[Currency]],tblXrate[],2,FALSE)</f>
        <v>152986.44846039536</v>
      </c>
      <c r="H1214" t="s">
        <v>20</v>
      </c>
      <c r="I1214" t="s">
        <v>20</v>
      </c>
      <c r="J1214" t="s">
        <v>84</v>
      </c>
      <c r="K1214" t="str">
        <f>VLOOKUP(tblSalaries[[#This Row],[Where do you work]],tblCountries[[Actual]:[Mapping]],2,FALSE)</f>
        <v>Australia</v>
      </c>
      <c r="L1214" t="s">
        <v>18</v>
      </c>
      <c r="M1214">
        <v>10</v>
      </c>
    </row>
    <row r="1215" spans="2:13" ht="15" hidden="1" customHeight="1" x14ac:dyDescent="0.25">
      <c r="B1215" t="s">
        <v>3218</v>
      </c>
      <c r="C1215" s="1">
        <v>41058.144872685189</v>
      </c>
      <c r="D1215" s="4" t="s">
        <v>1387</v>
      </c>
      <c r="E1215">
        <v>35000</v>
      </c>
      <c r="F1215" t="s">
        <v>22</v>
      </c>
      <c r="G1215">
        <f>tblSalaries[[#This Row],[clean Salary (in local currency)]]*VLOOKUP(tblSalaries[[#This Row],[Currency]],tblXrate[],2,FALSE)</f>
        <v>44463.980364706273</v>
      </c>
      <c r="H1215" t="s">
        <v>207</v>
      </c>
      <c r="I1215" t="s">
        <v>20</v>
      </c>
      <c r="J1215" t="s">
        <v>36</v>
      </c>
      <c r="K1215" t="str">
        <f>VLOOKUP(tblSalaries[[#This Row],[Where do you work]],tblCountries[[Actual]:[Mapping]],2,FALSE)</f>
        <v>Ireland</v>
      </c>
      <c r="L1215" t="s">
        <v>13</v>
      </c>
      <c r="M1215">
        <v>12</v>
      </c>
    </row>
    <row r="1216" spans="2:13" ht="15" hidden="1" customHeight="1" x14ac:dyDescent="0.25">
      <c r="B1216" t="s">
        <v>3219</v>
      </c>
      <c r="C1216" s="1">
        <v>41058.160520833335</v>
      </c>
      <c r="D1216" s="4">
        <v>30</v>
      </c>
      <c r="E1216">
        <v>30000</v>
      </c>
      <c r="F1216" t="s">
        <v>22</v>
      </c>
      <c r="G1216">
        <f>tblSalaries[[#This Row],[clean Salary (in local currency)]]*VLOOKUP(tblSalaries[[#This Row],[Currency]],tblXrate[],2,FALSE)</f>
        <v>38111.983169748237</v>
      </c>
      <c r="H1216" t="s">
        <v>1388</v>
      </c>
      <c r="I1216" t="s">
        <v>356</v>
      </c>
      <c r="J1216" t="s">
        <v>1389</v>
      </c>
      <c r="K1216" t="str">
        <f>VLOOKUP(tblSalaries[[#This Row],[Where do you work]],tblCountries[[Actual]:[Mapping]],2,FALSE)</f>
        <v>Netherlands</v>
      </c>
      <c r="L1216" t="s">
        <v>25</v>
      </c>
      <c r="M1216">
        <v>8</v>
      </c>
    </row>
    <row r="1217" spans="2:13" ht="15" hidden="1" customHeight="1" x14ac:dyDescent="0.25">
      <c r="B1217" t="s">
        <v>3220</v>
      </c>
      <c r="C1217" s="1">
        <v>41058.160740740743</v>
      </c>
      <c r="D1217" s="4">
        <v>75000</v>
      </c>
      <c r="E1217">
        <v>75000</v>
      </c>
      <c r="F1217" t="s">
        <v>69</v>
      </c>
      <c r="G1217">
        <f>tblSalaries[[#This Row],[clean Salary (in local currency)]]*VLOOKUP(tblSalaries[[#This Row],[Currency]],tblXrate[],2,FALSE)</f>
        <v>118213.37040504631</v>
      </c>
      <c r="H1217" t="s">
        <v>642</v>
      </c>
      <c r="I1217" t="s">
        <v>52</v>
      </c>
      <c r="J1217" t="s">
        <v>71</v>
      </c>
      <c r="K1217" t="str">
        <f>VLOOKUP(tblSalaries[[#This Row],[Where do you work]],tblCountries[[Actual]:[Mapping]],2,FALSE)</f>
        <v>UK</v>
      </c>
      <c r="L1217" t="s">
        <v>9</v>
      </c>
      <c r="M1217">
        <v>20</v>
      </c>
    </row>
    <row r="1218" spans="2:13" ht="15" hidden="1" customHeight="1" x14ac:dyDescent="0.25">
      <c r="B1218" t="s">
        <v>3221</v>
      </c>
      <c r="C1218" s="1">
        <v>41058.16883101852</v>
      </c>
      <c r="D1218" s="4">
        <v>25000</v>
      </c>
      <c r="E1218">
        <v>25000</v>
      </c>
      <c r="F1218" t="s">
        <v>69</v>
      </c>
      <c r="G1218">
        <f>tblSalaries[[#This Row],[clean Salary (in local currency)]]*VLOOKUP(tblSalaries[[#This Row],[Currency]],tblXrate[],2,FALSE)</f>
        <v>39404.456801682099</v>
      </c>
      <c r="H1218" t="s">
        <v>1390</v>
      </c>
      <c r="I1218" t="s">
        <v>310</v>
      </c>
      <c r="J1218" t="s">
        <v>71</v>
      </c>
      <c r="K1218" t="str">
        <f>VLOOKUP(tblSalaries[[#This Row],[Where do you work]],tblCountries[[Actual]:[Mapping]],2,FALSE)</f>
        <v>UK</v>
      </c>
      <c r="L1218" t="s">
        <v>18</v>
      </c>
      <c r="M1218">
        <v>10</v>
      </c>
    </row>
    <row r="1219" spans="2:13" ht="15" hidden="1" customHeight="1" x14ac:dyDescent="0.25">
      <c r="B1219" t="s">
        <v>3222</v>
      </c>
      <c r="C1219" s="1">
        <v>41058.172743055555</v>
      </c>
      <c r="D1219" s="4">
        <v>71000</v>
      </c>
      <c r="E1219">
        <v>71000</v>
      </c>
      <c r="F1219" t="s">
        <v>22</v>
      </c>
      <c r="G1219">
        <f>tblSalaries[[#This Row],[clean Salary (in local currency)]]*VLOOKUP(tblSalaries[[#This Row],[Currency]],tblXrate[],2,FALSE)</f>
        <v>90198.36016840415</v>
      </c>
      <c r="H1219" t="s">
        <v>356</v>
      </c>
      <c r="I1219" t="s">
        <v>356</v>
      </c>
      <c r="J1219" t="s">
        <v>24</v>
      </c>
      <c r="K1219" t="str">
        <f>VLOOKUP(tblSalaries[[#This Row],[Where do you work]],tblCountries[[Actual]:[Mapping]],2,FALSE)</f>
        <v>Germany</v>
      </c>
      <c r="L1219" t="s">
        <v>25</v>
      </c>
      <c r="M1219">
        <v>3</v>
      </c>
    </row>
    <row r="1220" spans="2:13" ht="15" hidden="1" customHeight="1" x14ac:dyDescent="0.25">
      <c r="B1220" t="s">
        <v>3223</v>
      </c>
      <c r="C1220" s="1">
        <v>41058.174976851849</v>
      </c>
      <c r="D1220" s="4" t="s">
        <v>137</v>
      </c>
      <c r="E1220">
        <v>30000</v>
      </c>
      <c r="F1220" t="s">
        <v>69</v>
      </c>
      <c r="G1220">
        <f>tblSalaries[[#This Row],[clean Salary (in local currency)]]*VLOOKUP(tblSalaries[[#This Row],[Currency]],tblXrate[],2,FALSE)</f>
        <v>47285.348162018527</v>
      </c>
      <c r="H1220" t="s">
        <v>1391</v>
      </c>
      <c r="I1220" t="s">
        <v>67</v>
      </c>
      <c r="J1220" t="s">
        <v>71</v>
      </c>
      <c r="K1220" t="str">
        <f>VLOOKUP(tblSalaries[[#This Row],[Where do you work]],tblCountries[[Actual]:[Mapping]],2,FALSE)</f>
        <v>UK</v>
      </c>
      <c r="L1220" t="s">
        <v>9</v>
      </c>
      <c r="M1220">
        <v>14</v>
      </c>
    </row>
    <row r="1221" spans="2:13" ht="15" hidden="1" customHeight="1" x14ac:dyDescent="0.25">
      <c r="B1221" t="s">
        <v>3224</v>
      </c>
      <c r="C1221" s="1">
        <v>41058.184050925927</v>
      </c>
      <c r="D1221" s="4">
        <v>56000</v>
      </c>
      <c r="E1221">
        <v>56000</v>
      </c>
      <c r="F1221" t="s">
        <v>6</v>
      </c>
      <c r="G1221">
        <f>tblSalaries[[#This Row],[clean Salary (in local currency)]]*VLOOKUP(tblSalaries[[#This Row],[Currency]],tblXrate[],2,FALSE)</f>
        <v>56000</v>
      </c>
      <c r="H1221" t="s">
        <v>310</v>
      </c>
      <c r="I1221" t="s">
        <v>310</v>
      </c>
      <c r="J1221" t="s">
        <v>15</v>
      </c>
      <c r="K1221" t="str">
        <f>VLOOKUP(tblSalaries[[#This Row],[Where do you work]],tblCountries[[Actual]:[Mapping]],2,FALSE)</f>
        <v>USA</v>
      </c>
      <c r="L1221" t="s">
        <v>9</v>
      </c>
      <c r="M1221">
        <v>1</v>
      </c>
    </row>
    <row r="1222" spans="2:13" ht="15" hidden="1" customHeight="1" x14ac:dyDescent="0.25">
      <c r="B1222" t="s">
        <v>3225</v>
      </c>
      <c r="C1222" s="1">
        <v>41058.187615740739</v>
      </c>
      <c r="D1222" s="4" t="s">
        <v>1392</v>
      </c>
      <c r="E1222">
        <v>48000000</v>
      </c>
      <c r="F1222" t="s">
        <v>1393</v>
      </c>
      <c r="G1222">
        <f>tblSalaries[[#This Row],[clean Salary (in local currency)]]*VLOOKUP(tblSalaries[[#This Row],[Currency]],tblXrate[],2,FALSE)</f>
        <v>5082.6943786459069</v>
      </c>
      <c r="H1222" t="s">
        <v>1394</v>
      </c>
      <c r="I1222" t="s">
        <v>20</v>
      </c>
      <c r="J1222" t="s">
        <v>726</v>
      </c>
      <c r="K1222" t="str">
        <f>VLOOKUP(tblSalaries[[#This Row],[Where do you work]],tblCountries[[Actual]:[Mapping]],2,FALSE)</f>
        <v>Indonesia</v>
      </c>
      <c r="L1222" t="s">
        <v>25</v>
      </c>
      <c r="M1222">
        <v>2</v>
      </c>
    </row>
    <row r="1223" spans="2:13" ht="15" hidden="1" customHeight="1" x14ac:dyDescent="0.25">
      <c r="B1223" t="s">
        <v>3226</v>
      </c>
      <c r="C1223" s="1">
        <v>41058.190011574072</v>
      </c>
      <c r="D1223" s="4" t="s">
        <v>1395</v>
      </c>
      <c r="E1223">
        <v>34000</v>
      </c>
      <c r="F1223" t="s">
        <v>69</v>
      </c>
      <c r="G1223">
        <f>tblSalaries[[#This Row],[clean Salary (in local currency)]]*VLOOKUP(tblSalaries[[#This Row],[Currency]],tblXrate[],2,FALSE)</f>
        <v>53590.061250287661</v>
      </c>
      <c r="H1223" t="s">
        <v>1396</v>
      </c>
      <c r="I1223" t="s">
        <v>310</v>
      </c>
      <c r="J1223" t="s">
        <v>71</v>
      </c>
      <c r="K1223" t="str">
        <f>VLOOKUP(tblSalaries[[#This Row],[Where do you work]],tblCountries[[Actual]:[Mapping]],2,FALSE)</f>
        <v>UK</v>
      </c>
      <c r="L1223" t="s">
        <v>13</v>
      </c>
      <c r="M1223">
        <v>10</v>
      </c>
    </row>
    <row r="1224" spans="2:13" ht="15" hidden="1" customHeight="1" x14ac:dyDescent="0.25">
      <c r="B1224" t="s">
        <v>3227</v>
      </c>
      <c r="C1224" s="1">
        <v>41058.210717592592</v>
      </c>
      <c r="D1224" s="4" t="s">
        <v>1397</v>
      </c>
      <c r="E1224">
        <v>450000</v>
      </c>
      <c r="F1224" t="s">
        <v>1362</v>
      </c>
      <c r="G1224">
        <f>tblSalaries[[#This Row],[clean Salary (in local currency)]]*VLOOKUP(tblSalaries[[#This Row],[Currency]],tblXrate[],2,FALSE)</f>
        <v>76906.906752939132</v>
      </c>
      <c r="H1224" t="s">
        <v>708</v>
      </c>
      <c r="I1224" t="s">
        <v>4001</v>
      </c>
      <c r="J1224" t="s">
        <v>877</v>
      </c>
      <c r="K1224" t="str">
        <f>VLOOKUP(tblSalaries[[#This Row],[Where do you work]],tblCountries[[Actual]:[Mapping]],2,FALSE)</f>
        <v>Denmark</v>
      </c>
      <c r="L1224" t="s">
        <v>13</v>
      </c>
      <c r="M1224">
        <v>17</v>
      </c>
    </row>
    <row r="1225" spans="2:13" ht="15" hidden="1" customHeight="1" x14ac:dyDescent="0.25">
      <c r="B1225" t="s">
        <v>3228</v>
      </c>
      <c r="C1225" s="1">
        <v>41058.214548611111</v>
      </c>
      <c r="D1225" s="4" t="s">
        <v>1398</v>
      </c>
      <c r="E1225">
        <v>85000</v>
      </c>
      <c r="F1225" t="s">
        <v>6</v>
      </c>
      <c r="G1225">
        <f>tblSalaries[[#This Row],[clean Salary (in local currency)]]*VLOOKUP(tblSalaries[[#This Row],[Currency]],tblXrate[],2,FALSE)</f>
        <v>85000</v>
      </c>
      <c r="H1225" t="s">
        <v>1399</v>
      </c>
      <c r="I1225" t="s">
        <v>20</v>
      </c>
      <c r="J1225" t="s">
        <v>15</v>
      </c>
      <c r="K1225" t="str">
        <f>VLOOKUP(tblSalaries[[#This Row],[Where do you work]],tblCountries[[Actual]:[Mapping]],2,FALSE)</f>
        <v>USA</v>
      </c>
      <c r="L1225" t="s">
        <v>9</v>
      </c>
      <c r="M1225">
        <v>5</v>
      </c>
    </row>
    <row r="1226" spans="2:13" ht="15" hidden="1" customHeight="1" x14ac:dyDescent="0.25">
      <c r="B1226" t="s">
        <v>3229</v>
      </c>
      <c r="C1226" s="1">
        <v>41058.216006944444</v>
      </c>
      <c r="D1226" s="4" t="s">
        <v>1400</v>
      </c>
      <c r="E1226">
        <v>72000</v>
      </c>
      <c r="F1226" t="s">
        <v>6</v>
      </c>
      <c r="G1226">
        <f>tblSalaries[[#This Row],[clean Salary (in local currency)]]*VLOOKUP(tblSalaries[[#This Row],[Currency]],tblXrate[],2,FALSE)</f>
        <v>72000</v>
      </c>
      <c r="H1226" t="s">
        <v>1401</v>
      </c>
      <c r="I1226" t="s">
        <v>356</v>
      </c>
      <c r="J1226" t="s">
        <v>672</v>
      </c>
      <c r="K1226" t="str">
        <f>VLOOKUP(tblSalaries[[#This Row],[Where do you work]],tblCountries[[Actual]:[Mapping]],2,FALSE)</f>
        <v>New Zealand</v>
      </c>
      <c r="L1226" t="s">
        <v>18</v>
      </c>
      <c r="M1226">
        <v>10</v>
      </c>
    </row>
    <row r="1227" spans="2:13" ht="15" hidden="1" customHeight="1" x14ac:dyDescent="0.25">
      <c r="B1227" t="s">
        <v>3230</v>
      </c>
      <c r="C1227" s="1">
        <v>41058.223368055558</v>
      </c>
      <c r="D1227" s="4">
        <v>55000</v>
      </c>
      <c r="E1227">
        <v>55000</v>
      </c>
      <c r="F1227" t="s">
        <v>6</v>
      </c>
      <c r="G1227">
        <f>tblSalaries[[#This Row],[clean Salary (in local currency)]]*VLOOKUP(tblSalaries[[#This Row],[Currency]],tblXrate[],2,FALSE)</f>
        <v>55000</v>
      </c>
      <c r="H1227" t="s">
        <v>1241</v>
      </c>
      <c r="I1227" t="s">
        <v>20</v>
      </c>
      <c r="J1227" t="s">
        <v>15</v>
      </c>
      <c r="K1227" t="str">
        <f>VLOOKUP(tblSalaries[[#This Row],[Where do you work]],tblCountries[[Actual]:[Mapping]],2,FALSE)</f>
        <v>USA</v>
      </c>
      <c r="L1227" t="s">
        <v>25</v>
      </c>
      <c r="M1227">
        <v>7</v>
      </c>
    </row>
    <row r="1228" spans="2:13" ht="15" hidden="1" customHeight="1" x14ac:dyDescent="0.25">
      <c r="B1228" t="s">
        <v>3231</v>
      </c>
      <c r="C1228" s="1">
        <v>41058.241365740738</v>
      </c>
      <c r="D1228" s="4" t="s">
        <v>1402</v>
      </c>
      <c r="E1228">
        <v>43000</v>
      </c>
      <c r="F1228" t="s">
        <v>69</v>
      </c>
      <c r="G1228">
        <f>tblSalaries[[#This Row],[clean Salary (in local currency)]]*VLOOKUP(tblSalaries[[#This Row],[Currency]],tblXrate[],2,FALSE)</f>
        <v>67775.665698893223</v>
      </c>
      <c r="H1228" t="s">
        <v>181</v>
      </c>
      <c r="I1228" t="s">
        <v>488</v>
      </c>
      <c r="J1228" t="s">
        <v>71</v>
      </c>
      <c r="K1228" t="str">
        <f>VLOOKUP(tblSalaries[[#This Row],[Where do you work]],tblCountries[[Actual]:[Mapping]],2,FALSE)</f>
        <v>UK</v>
      </c>
      <c r="L1228" t="s">
        <v>9</v>
      </c>
      <c r="M1228">
        <v>25</v>
      </c>
    </row>
    <row r="1229" spans="2:13" ht="15" hidden="1" customHeight="1" x14ac:dyDescent="0.25">
      <c r="B1229" t="s">
        <v>3232</v>
      </c>
      <c r="C1229" s="1">
        <v>41058.245625000003</v>
      </c>
      <c r="D1229" s="4" t="s">
        <v>1403</v>
      </c>
      <c r="E1229">
        <v>25750</v>
      </c>
      <c r="F1229" t="s">
        <v>69</v>
      </c>
      <c r="G1229">
        <f>tblSalaries[[#This Row],[clean Salary (in local currency)]]*VLOOKUP(tblSalaries[[#This Row],[Currency]],tblXrate[],2,FALSE)</f>
        <v>40586.590505732565</v>
      </c>
      <c r="H1229" t="s">
        <v>309</v>
      </c>
      <c r="I1229" t="s">
        <v>20</v>
      </c>
      <c r="J1229" t="s">
        <v>71</v>
      </c>
      <c r="K1229" t="str">
        <f>VLOOKUP(tblSalaries[[#This Row],[Where do you work]],tblCountries[[Actual]:[Mapping]],2,FALSE)</f>
        <v>UK</v>
      </c>
      <c r="L1229" t="s">
        <v>9</v>
      </c>
      <c r="M1229">
        <v>1</v>
      </c>
    </row>
    <row r="1230" spans="2:13" ht="15" hidden="1" customHeight="1" x14ac:dyDescent="0.25">
      <c r="B1230" t="s">
        <v>3233</v>
      </c>
      <c r="C1230" s="1">
        <v>41058.255694444444</v>
      </c>
      <c r="D1230" s="4">
        <v>50846</v>
      </c>
      <c r="E1230">
        <v>50846</v>
      </c>
      <c r="F1230" t="s">
        <v>6</v>
      </c>
      <c r="G1230">
        <f>tblSalaries[[#This Row],[clean Salary (in local currency)]]*VLOOKUP(tblSalaries[[#This Row],[Currency]],tblXrate[],2,FALSE)</f>
        <v>50846</v>
      </c>
      <c r="H1230" t="s">
        <v>1404</v>
      </c>
      <c r="I1230" t="s">
        <v>20</v>
      </c>
      <c r="J1230" t="s">
        <v>15</v>
      </c>
      <c r="K1230" t="str">
        <f>VLOOKUP(tblSalaries[[#This Row],[Where do you work]],tblCountries[[Actual]:[Mapping]],2,FALSE)</f>
        <v>USA</v>
      </c>
      <c r="L1230" t="s">
        <v>9</v>
      </c>
      <c r="M1230">
        <v>25</v>
      </c>
    </row>
    <row r="1231" spans="2:13" ht="15" hidden="1" customHeight="1" x14ac:dyDescent="0.25">
      <c r="B1231" t="s">
        <v>3234</v>
      </c>
      <c r="C1231" s="1">
        <v>41058.267083333332</v>
      </c>
      <c r="D1231" s="4">
        <v>63000</v>
      </c>
      <c r="E1231">
        <v>63000</v>
      </c>
      <c r="F1231" t="s">
        <v>6</v>
      </c>
      <c r="G1231">
        <f>tblSalaries[[#This Row],[clean Salary (in local currency)]]*VLOOKUP(tblSalaries[[#This Row],[Currency]],tblXrate[],2,FALSE)</f>
        <v>63000</v>
      </c>
      <c r="H1231" t="s">
        <v>257</v>
      </c>
      <c r="I1231" t="s">
        <v>310</v>
      </c>
      <c r="J1231" t="s">
        <v>15</v>
      </c>
      <c r="K1231" t="str">
        <f>VLOOKUP(tblSalaries[[#This Row],[Where do you work]],tblCountries[[Actual]:[Mapping]],2,FALSE)</f>
        <v>USA</v>
      </c>
      <c r="L1231" t="s">
        <v>13</v>
      </c>
      <c r="M1231">
        <v>16</v>
      </c>
    </row>
    <row r="1232" spans="2:13" ht="15" hidden="1" customHeight="1" x14ac:dyDescent="0.25">
      <c r="B1232" t="s">
        <v>3235</v>
      </c>
      <c r="C1232" s="1">
        <v>41058.268113425926</v>
      </c>
      <c r="D1232" s="4">
        <v>80000</v>
      </c>
      <c r="E1232">
        <v>80000</v>
      </c>
      <c r="F1232" t="s">
        <v>82</v>
      </c>
      <c r="G1232">
        <f>tblSalaries[[#This Row],[clean Salary (in local currency)]]*VLOOKUP(tblSalaries[[#This Row],[Currency]],tblXrate[],2,FALSE)</f>
        <v>81592.772512210868</v>
      </c>
      <c r="H1232" t="s">
        <v>1405</v>
      </c>
      <c r="I1232" t="s">
        <v>310</v>
      </c>
      <c r="J1232" t="s">
        <v>84</v>
      </c>
      <c r="K1232" t="str">
        <f>VLOOKUP(tblSalaries[[#This Row],[Where do you work]],tblCountries[[Actual]:[Mapping]],2,FALSE)</f>
        <v>Australia</v>
      </c>
      <c r="L1232" t="s">
        <v>9</v>
      </c>
      <c r="M1232">
        <v>5</v>
      </c>
    </row>
    <row r="1233" spans="2:13" ht="15" hidden="1" customHeight="1" x14ac:dyDescent="0.25">
      <c r="B1233" t="s">
        <v>3236</v>
      </c>
      <c r="C1233" s="1">
        <v>41058.30672453704</v>
      </c>
      <c r="D1233" s="4">
        <v>50700</v>
      </c>
      <c r="E1233">
        <v>50700</v>
      </c>
      <c r="F1233" t="s">
        <v>6</v>
      </c>
      <c r="G1233">
        <f>tblSalaries[[#This Row],[clean Salary (in local currency)]]*VLOOKUP(tblSalaries[[#This Row],[Currency]],tblXrate[],2,FALSE)</f>
        <v>50700</v>
      </c>
      <c r="H1233" t="s">
        <v>1406</v>
      </c>
      <c r="I1233" t="s">
        <v>20</v>
      </c>
      <c r="J1233" t="s">
        <v>143</v>
      </c>
      <c r="K1233" t="str">
        <f>VLOOKUP(tblSalaries[[#This Row],[Where do you work]],tblCountries[[Actual]:[Mapping]],2,FALSE)</f>
        <v>Brazil</v>
      </c>
      <c r="L1233" t="s">
        <v>25</v>
      </c>
      <c r="M1233">
        <v>15</v>
      </c>
    </row>
    <row r="1234" spans="2:13" ht="15" hidden="1" customHeight="1" x14ac:dyDescent="0.25">
      <c r="B1234" t="s">
        <v>3237</v>
      </c>
      <c r="C1234" s="1">
        <v>41058.311585648145</v>
      </c>
      <c r="D1234" s="4">
        <v>20000</v>
      </c>
      <c r="E1234">
        <v>20000</v>
      </c>
      <c r="F1234" t="s">
        <v>69</v>
      </c>
      <c r="G1234">
        <f>tblSalaries[[#This Row],[clean Salary (in local currency)]]*VLOOKUP(tblSalaries[[#This Row],[Currency]],tblXrate[],2,FALSE)</f>
        <v>31523.565441345683</v>
      </c>
      <c r="H1234" t="s">
        <v>1407</v>
      </c>
      <c r="I1234" t="s">
        <v>20</v>
      </c>
      <c r="J1234" t="s">
        <v>71</v>
      </c>
      <c r="K1234" t="str">
        <f>VLOOKUP(tblSalaries[[#This Row],[Where do you work]],tblCountries[[Actual]:[Mapping]],2,FALSE)</f>
        <v>UK</v>
      </c>
      <c r="L1234" t="s">
        <v>9</v>
      </c>
      <c r="M1234">
        <v>1</v>
      </c>
    </row>
    <row r="1235" spans="2:13" ht="15" hidden="1" customHeight="1" x14ac:dyDescent="0.25">
      <c r="B1235" t="s">
        <v>3238</v>
      </c>
      <c r="C1235" s="1">
        <v>41058.324259259258</v>
      </c>
      <c r="D1235" s="4">
        <v>70000</v>
      </c>
      <c r="E1235">
        <v>70000</v>
      </c>
      <c r="F1235" t="s">
        <v>6</v>
      </c>
      <c r="G1235">
        <f>tblSalaries[[#This Row],[clean Salary (in local currency)]]*VLOOKUP(tblSalaries[[#This Row],[Currency]],tblXrate[],2,FALSE)</f>
        <v>70000</v>
      </c>
      <c r="H1235" t="s">
        <v>1408</v>
      </c>
      <c r="I1235" t="s">
        <v>20</v>
      </c>
      <c r="J1235" t="s">
        <v>15</v>
      </c>
      <c r="K1235" t="str">
        <f>VLOOKUP(tblSalaries[[#This Row],[Where do you work]],tblCountries[[Actual]:[Mapping]],2,FALSE)</f>
        <v>USA</v>
      </c>
      <c r="L1235" t="s">
        <v>25</v>
      </c>
      <c r="M1235">
        <v>6</v>
      </c>
    </row>
    <row r="1236" spans="2:13" ht="15" hidden="1" customHeight="1" x14ac:dyDescent="0.25">
      <c r="B1236" t="s">
        <v>3239</v>
      </c>
      <c r="C1236" s="1">
        <v>41058.328425925924</v>
      </c>
      <c r="D1236" s="4">
        <v>65000</v>
      </c>
      <c r="E1236">
        <v>65000</v>
      </c>
      <c r="F1236" t="s">
        <v>86</v>
      </c>
      <c r="G1236">
        <f>tblSalaries[[#This Row],[clean Salary (in local currency)]]*VLOOKUP(tblSalaries[[#This Row],[Currency]],tblXrate[],2,FALSE)</f>
        <v>63918.498996971248</v>
      </c>
      <c r="H1236" t="s">
        <v>1409</v>
      </c>
      <c r="I1236" t="s">
        <v>52</v>
      </c>
      <c r="J1236" t="s">
        <v>88</v>
      </c>
      <c r="K1236" t="str">
        <f>VLOOKUP(tblSalaries[[#This Row],[Where do you work]],tblCountries[[Actual]:[Mapping]],2,FALSE)</f>
        <v>Canada</v>
      </c>
      <c r="L1236" t="s">
        <v>18</v>
      </c>
      <c r="M1236">
        <v>15</v>
      </c>
    </row>
    <row r="1237" spans="2:13" ht="15" hidden="1" customHeight="1" x14ac:dyDescent="0.25">
      <c r="B1237" t="s">
        <v>3240</v>
      </c>
      <c r="C1237" s="1">
        <v>41058.331296296295</v>
      </c>
      <c r="D1237" s="4">
        <v>800000</v>
      </c>
      <c r="E1237">
        <v>9600000</v>
      </c>
      <c r="F1237" t="s">
        <v>1410</v>
      </c>
      <c r="G1237">
        <f>tblSalaries[[#This Row],[clean Salary (in local currency)]]*VLOOKUP(tblSalaries[[#This Row],[Currency]],tblXrate[],2,FALSE)</f>
        <v>7261.724659606657</v>
      </c>
      <c r="H1237" t="s">
        <v>20</v>
      </c>
      <c r="I1237" t="s">
        <v>20</v>
      </c>
      <c r="J1237" t="s">
        <v>1411</v>
      </c>
      <c r="K1237" t="str">
        <f>VLOOKUP(tblSalaries[[#This Row],[Where do you work]],tblCountries[[Actual]:[Mapping]],2,FALSE)</f>
        <v>Mongolia</v>
      </c>
      <c r="L1237" t="s">
        <v>13</v>
      </c>
      <c r="M1237">
        <v>2</v>
      </c>
    </row>
    <row r="1238" spans="2:13" ht="15" hidden="1" customHeight="1" x14ac:dyDescent="0.25">
      <c r="B1238" t="s">
        <v>3241</v>
      </c>
      <c r="C1238" s="1">
        <v>41058.342430555553</v>
      </c>
      <c r="D1238" s="4" t="s">
        <v>1412</v>
      </c>
      <c r="E1238">
        <v>36000</v>
      </c>
      <c r="F1238" t="s">
        <v>3939</v>
      </c>
      <c r="G1238">
        <f>tblSalaries[[#This Row],[clean Salary (in local currency)]]*VLOOKUP(tblSalaries[[#This Row],[Currency]],tblXrate[],2,FALSE)</f>
        <v>11404.820437438224</v>
      </c>
      <c r="H1238" t="s">
        <v>1413</v>
      </c>
      <c r="I1238" t="s">
        <v>279</v>
      </c>
      <c r="J1238" t="s">
        <v>1131</v>
      </c>
      <c r="K1238" t="str">
        <f>VLOOKUP(tblSalaries[[#This Row],[Where do you work]],tblCountries[[Actual]:[Mapping]],2,FALSE)</f>
        <v>malaysia</v>
      </c>
      <c r="L1238" t="s">
        <v>9</v>
      </c>
      <c r="M1238">
        <v>2</v>
      </c>
    </row>
    <row r="1239" spans="2:13" ht="15" hidden="1" customHeight="1" x14ac:dyDescent="0.25">
      <c r="B1239" t="s">
        <v>3242</v>
      </c>
      <c r="C1239" s="1">
        <v>41058.351284722223</v>
      </c>
      <c r="D1239" s="4" t="s">
        <v>1414</v>
      </c>
      <c r="E1239">
        <v>120000</v>
      </c>
      <c r="F1239" t="s">
        <v>6</v>
      </c>
      <c r="G1239">
        <f>tblSalaries[[#This Row],[clean Salary (in local currency)]]*VLOOKUP(tblSalaries[[#This Row],[Currency]],tblXrate[],2,FALSE)</f>
        <v>120000</v>
      </c>
      <c r="H1239" t="s">
        <v>1415</v>
      </c>
      <c r="I1239" t="s">
        <v>356</v>
      </c>
      <c r="J1239" t="s">
        <v>171</v>
      </c>
      <c r="K1239" t="str">
        <f>VLOOKUP(tblSalaries[[#This Row],[Where do you work]],tblCountries[[Actual]:[Mapping]],2,FALSE)</f>
        <v>Singapore</v>
      </c>
      <c r="L1239" t="s">
        <v>25</v>
      </c>
      <c r="M1239">
        <v>5</v>
      </c>
    </row>
    <row r="1240" spans="2:13" ht="15" hidden="1" customHeight="1" x14ac:dyDescent="0.25">
      <c r="B1240" t="s">
        <v>3243</v>
      </c>
      <c r="C1240" s="1">
        <v>41058.361828703702</v>
      </c>
      <c r="D1240" s="4">
        <v>90000</v>
      </c>
      <c r="E1240">
        <v>90000</v>
      </c>
      <c r="F1240" t="s">
        <v>82</v>
      </c>
      <c r="G1240">
        <f>tblSalaries[[#This Row],[clean Salary (in local currency)]]*VLOOKUP(tblSalaries[[#This Row],[Currency]],tblXrate[],2,FALSE)</f>
        <v>91791.869076237213</v>
      </c>
      <c r="H1240" t="s">
        <v>207</v>
      </c>
      <c r="I1240" t="s">
        <v>20</v>
      </c>
      <c r="J1240" t="s">
        <v>84</v>
      </c>
      <c r="K1240" t="str">
        <f>VLOOKUP(tblSalaries[[#This Row],[Where do you work]],tblCountries[[Actual]:[Mapping]],2,FALSE)</f>
        <v>Australia</v>
      </c>
      <c r="L1240" t="s">
        <v>9</v>
      </c>
      <c r="M1240">
        <v>5</v>
      </c>
    </row>
    <row r="1241" spans="2:13" ht="15" hidden="1" customHeight="1" x14ac:dyDescent="0.25">
      <c r="B1241" t="s">
        <v>3244</v>
      </c>
      <c r="C1241" s="1">
        <v>41058.361967592595</v>
      </c>
      <c r="D1241" s="4">
        <v>110000</v>
      </c>
      <c r="E1241">
        <v>110000</v>
      </c>
      <c r="F1241" t="s">
        <v>82</v>
      </c>
      <c r="G1241">
        <f>tblSalaries[[#This Row],[clean Salary (in local currency)]]*VLOOKUP(tblSalaries[[#This Row],[Currency]],tblXrate[],2,FALSE)</f>
        <v>112190.06220428993</v>
      </c>
      <c r="H1241" t="s">
        <v>20</v>
      </c>
      <c r="I1241" t="s">
        <v>20</v>
      </c>
      <c r="J1241" t="s">
        <v>84</v>
      </c>
      <c r="K1241" t="str">
        <f>VLOOKUP(tblSalaries[[#This Row],[Where do you work]],tblCountries[[Actual]:[Mapping]],2,FALSE)</f>
        <v>Australia</v>
      </c>
      <c r="L1241" t="s">
        <v>18</v>
      </c>
      <c r="M1241">
        <v>7</v>
      </c>
    </row>
    <row r="1242" spans="2:13" ht="15" hidden="1" customHeight="1" x14ac:dyDescent="0.25">
      <c r="B1242" t="s">
        <v>3245</v>
      </c>
      <c r="C1242" s="1">
        <v>41058.366527777776</v>
      </c>
      <c r="D1242" s="4">
        <v>40000</v>
      </c>
      <c r="E1242">
        <v>40000</v>
      </c>
      <c r="F1242" t="s">
        <v>6</v>
      </c>
      <c r="G1242">
        <f>tblSalaries[[#This Row],[clean Salary (in local currency)]]*VLOOKUP(tblSalaries[[#This Row],[Currency]],tblXrate[],2,FALSE)</f>
        <v>40000</v>
      </c>
      <c r="H1242" t="s">
        <v>1416</v>
      </c>
      <c r="I1242" t="s">
        <v>52</v>
      </c>
      <c r="J1242" t="s">
        <v>15</v>
      </c>
      <c r="K1242" t="str">
        <f>VLOOKUP(tblSalaries[[#This Row],[Where do you work]],tblCountries[[Actual]:[Mapping]],2,FALSE)</f>
        <v>USA</v>
      </c>
      <c r="L1242" t="s">
        <v>18</v>
      </c>
      <c r="M1242">
        <v>18</v>
      </c>
    </row>
    <row r="1243" spans="2:13" ht="15" hidden="1" customHeight="1" x14ac:dyDescent="0.25">
      <c r="B1243" t="s">
        <v>3246</v>
      </c>
      <c r="C1243" s="1">
        <v>41058.374780092592</v>
      </c>
      <c r="D1243" s="4">
        <v>107000</v>
      </c>
      <c r="E1243">
        <v>107000</v>
      </c>
      <c r="F1243" t="s">
        <v>6</v>
      </c>
      <c r="G1243">
        <f>tblSalaries[[#This Row],[clean Salary (in local currency)]]*VLOOKUP(tblSalaries[[#This Row],[Currency]],tblXrate[],2,FALSE)</f>
        <v>107000</v>
      </c>
      <c r="H1243" t="s">
        <v>1417</v>
      </c>
      <c r="I1243" t="s">
        <v>310</v>
      </c>
      <c r="J1243" t="s">
        <v>15</v>
      </c>
      <c r="K1243" t="str">
        <f>VLOOKUP(tblSalaries[[#This Row],[Where do you work]],tblCountries[[Actual]:[Mapping]],2,FALSE)</f>
        <v>USA</v>
      </c>
      <c r="L1243" t="s">
        <v>9</v>
      </c>
      <c r="M1243">
        <v>12</v>
      </c>
    </row>
    <row r="1244" spans="2:13" ht="15" hidden="1" customHeight="1" x14ac:dyDescent="0.25">
      <c r="B1244" t="s">
        <v>3247</v>
      </c>
      <c r="C1244" s="1">
        <v>41058.385520833333</v>
      </c>
      <c r="D1244" s="4">
        <v>82000</v>
      </c>
      <c r="E1244">
        <v>82000</v>
      </c>
      <c r="F1244" t="s">
        <v>6</v>
      </c>
      <c r="G1244">
        <f>tblSalaries[[#This Row],[clean Salary (in local currency)]]*VLOOKUP(tblSalaries[[#This Row],[Currency]],tblXrate[],2,FALSE)</f>
        <v>82000</v>
      </c>
      <c r="H1244" t="s">
        <v>1418</v>
      </c>
      <c r="I1244" t="s">
        <v>52</v>
      </c>
      <c r="J1244" t="s">
        <v>15</v>
      </c>
      <c r="K1244" t="str">
        <f>VLOOKUP(tblSalaries[[#This Row],[Where do you work]],tblCountries[[Actual]:[Mapping]],2,FALSE)</f>
        <v>USA</v>
      </c>
      <c r="L1244" t="s">
        <v>9</v>
      </c>
      <c r="M1244">
        <v>10</v>
      </c>
    </row>
    <row r="1245" spans="2:13" ht="15" hidden="1" customHeight="1" x14ac:dyDescent="0.25">
      <c r="B1245" t="s">
        <v>3248</v>
      </c>
      <c r="C1245" s="1">
        <v>41058.39271990741</v>
      </c>
      <c r="D1245" s="4">
        <v>100000</v>
      </c>
      <c r="E1245">
        <v>100000</v>
      </c>
      <c r="F1245" t="s">
        <v>82</v>
      </c>
      <c r="G1245">
        <f>tblSalaries[[#This Row],[clean Salary (in local currency)]]*VLOOKUP(tblSalaries[[#This Row],[Currency]],tblXrate[],2,FALSE)</f>
        <v>101990.96564026357</v>
      </c>
      <c r="H1245" t="s">
        <v>1419</v>
      </c>
      <c r="I1245" t="s">
        <v>356</v>
      </c>
      <c r="J1245" t="s">
        <v>84</v>
      </c>
      <c r="K1245" t="str">
        <f>VLOOKUP(tblSalaries[[#This Row],[Where do you work]],tblCountries[[Actual]:[Mapping]],2,FALSE)</f>
        <v>Australia</v>
      </c>
      <c r="L1245" t="s">
        <v>9</v>
      </c>
      <c r="M1245">
        <v>15</v>
      </c>
    </row>
    <row r="1246" spans="2:13" ht="15" hidden="1" customHeight="1" x14ac:dyDescent="0.25">
      <c r="B1246" t="s">
        <v>3249</v>
      </c>
      <c r="C1246" s="1">
        <v>41058.40115740741</v>
      </c>
      <c r="D1246" s="4" t="s">
        <v>1420</v>
      </c>
      <c r="E1246">
        <v>43000</v>
      </c>
      <c r="F1246" t="s">
        <v>6</v>
      </c>
      <c r="G1246">
        <f>tblSalaries[[#This Row],[clean Salary (in local currency)]]*VLOOKUP(tblSalaries[[#This Row],[Currency]],tblXrate[],2,FALSE)</f>
        <v>43000</v>
      </c>
      <c r="H1246" t="s">
        <v>1421</v>
      </c>
      <c r="I1246" t="s">
        <v>52</v>
      </c>
      <c r="J1246" t="s">
        <v>84</v>
      </c>
      <c r="K1246" t="str">
        <f>VLOOKUP(tblSalaries[[#This Row],[Where do you work]],tblCountries[[Actual]:[Mapping]],2,FALSE)</f>
        <v>Australia</v>
      </c>
      <c r="L1246" t="s">
        <v>18</v>
      </c>
      <c r="M1246">
        <v>4</v>
      </c>
    </row>
    <row r="1247" spans="2:13" ht="15" hidden="1" customHeight="1" x14ac:dyDescent="0.25">
      <c r="B1247" t="s">
        <v>3250</v>
      </c>
      <c r="C1247" s="1">
        <v>41058.401550925926</v>
      </c>
      <c r="D1247" s="4">
        <v>69000</v>
      </c>
      <c r="E1247">
        <v>69000</v>
      </c>
      <c r="F1247" t="s">
        <v>6</v>
      </c>
      <c r="G1247">
        <f>tblSalaries[[#This Row],[clean Salary (in local currency)]]*VLOOKUP(tblSalaries[[#This Row],[Currency]],tblXrate[],2,FALSE)</f>
        <v>69000</v>
      </c>
      <c r="H1247" t="s">
        <v>1422</v>
      </c>
      <c r="I1247" t="s">
        <v>488</v>
      </c>
      <c r="J1247" t="s">
        <v>15</v>
      </c>
      <c r="K1247" t="str">
        <f>VLOOKUP(tblSalaries[[#This Row],[Where do you work]],tblCountries[[Actual]:[Mapping]],2,FALSE)</f>
        <v>USA</v>
      </c>
      <c r="L1247" t="s">
        <v>9</v>
      </c>
      <c r="M1247">
        <v>20</v>
      </c>
    </row>
    <row r="1248" spans="2:13" ht="15" hidden="1" customHeight="1" x14ac:dyDescent="0.25">
      <c r="B1248" t="s">
        <v>3251</v>
      </c>
      <c r="C1248" s="1">
        <v>41058.408182870371</v>
      </c>
      <c r="D1248" s="4">
        <v>30000</v>
      </c>
      <c r="E1248">
        <v>30000</v>
      </c>
      <c r="F1248" t="s">
        <v>6</v>
      </c>
      <c r="G1248">
        <f>tblSalaries[[#This Row],[clean Salary (in local currency)]]*VLOOKUP(tblSalaries[[#This Row],[Currency]],tblXrate[],2,FALSE)</f>
        <v>30000</v>
      </c>
      <c r="H1248" t="s">
        <v>1423</v>
      </c>
      <c r="I1248" t="s">
        <v>52</v>
      </c>
      <c r="J1248" t="s">
        <v>8</v>
      </c>
      <c r="K1248" t="str">
        <f>VLOOKUP(tblSalaries[[#This Row],[Where do you work]],tblCountries[[Actual]:[Mapping]],2,FALSE)</f>
        <v>India</v>
      </c>
      <c r="L1248" t="s">
        <v>18</v>
      </c>
      <c r="M1248">
        <v>3</v>
      </c>
    </row>
    <row r="1249" spans="2:13" ht="15" hidden="1" customHeight="1" x14ac:dyDescent="0.25">
      <c r="B1249" t="s">
        <v>3252</v>
      </c>
      <c r="C1249" s="1">
        <v>41058.411134259259</v>
      </c>
      <c r="D1249" s="4" t="s">
        <v>1424</v>
      </c>
      <c r="E1249">
        <v>48000</v>
      </c>
      <c r="F1249" t="s">
        <v>82</v>
      </c>
      <c r="G1249">
        <f>tblSalaries[[#This Row],[clean Salary (in local currency)]]*VLOOKUP(tblSalaries[[#This Row],[Currency]],tblXrate[],2,FALSE)</f>
        <v>48955.663507326513</v>
      </c>
      <c r="H1249" t="s">
        <v>640</v>
      </c>
      <c r="I1249" t="s">
        <v>20</v>
      </c>
      <c r="J1249" t="s">
        <v>84</v>
      </c>
      <c r="K1249" t="str">
        <f>VLOOKUP(tblSalaries[[#This Row],[Where do you work]],tblCountries[[Actual]:[Mapping]],2,FALSE)</f>
        <v>Australia</v>
      </c>
      <c r="L1249" t="s">
        <v>25</v>
      </c>
      <c r="M1249">
        <v>2</v>
      </c>
    </row>
    <row r="1250" spans="2:13" ht="15" hidden="1" customHeight="1" x14ac:dyDescent="0.25">
      <c r="B1250" t="s">
        <v>3253</v>
      </c>
      <c r="C1250" s="1">
        <v>41058.422465277778</v>
      </c>
      <c r="D1250" s="4">
        <v>70000</v>
      </c>
      <c r="E1250">
        <v>70000</v>
      </c>
      <c r="F1250" t="s">
        <v>6</v>
      </c>
      <c r="G1250">
        <f>tblSalaries[[#This Row],[clean Salary (in local currency)]]*VLOOKUP(tblSalaries[[#This Row],[Currency]],tblXrate[],2,FALSE)</f>
        <v>70000</v>
      </c>
      <c r="H1250" t="s">
        <v>201</v>
      </c>
      <c r="I1250" t="s">
        <v>52</v>
      </c>
      <c r="J1250" t="s">
        <v>15</v>
      </c>
      <c r="K1250" t="str">
        <f>VLOOKUP(tblSalaries[[#This Row],[Where do you work]],tblCountries[[Actual]:[Mapping]],2,FALSE)</f>
        <v>USA</v>
      </c>
      <c r="L1250" t="s">
        <v>9</v>
      </c>
      <c r="M1250">
        <v>8</v>
      </c>
    </row>
    <row r="1251" spans="2:13" ht="15" hidden="1" customHeight="1" x14ac:dyDescent="0.25">
      <c r="B1251" t="s">
        <v>3254</v>
      </c>
      <c r="C1251" s="1">
        <v>41058.423344907409</v>
      </c>
      <c r="D1251" s="4">
        <v>45000</v>
      </c>
      <c r="E1251">
        <v>45000</v>
      </c>
      <c r="F1251" t="s">
        <v>6</v>
      </c>
      <c r="G1251">
        <f>tblSalaries[[#This Row],[clean Salary (in local currency)]]*VLOOKUP(tblSalaries[[#This Row],[Currency]],tblXrate[],2,FALSE)</f>
        <v>45000</v>
      </c>
      <c r="H1251" t="s">
        <v>1425</v>
      </c>
      <c r="I1251" t="s">
        <v>20</v>
      </c>
      <c r="J1251" t="s">
        <v>15</v>
      </c>
      <c r="K1251" t="str">
        <f>VLOOKUP(tblSalaries[[#This Row],[Where do you work]],tblCountries[[Actual]:[Mapping]],2,FALSE)</f>
        <v>USA</v>
      </c>
      <c r="L1251" t="s">
        <v>9</v>
      </c>
      <c r="M1251">
        <v>7</v>
      </c>
    </row>
    <row r="1252" spans="2:13" ht="15" hidden="1" customHeight="1" x14ac:dyDescent="0.25">
      <c r="B1252" t="s">
        <v>3255</v>
      </c>
      <c r="C1252" s="1">
        <v>41058.424629629626</v>
      </c>
      <c r="D1252" s="4">
        <v>35000</v>
      </c>
      <c r="E1252">
        <v>35000</v>
      </c>
      <c r="F1252" t="s">
        <v>6</v>
      </c>
      <c r="G1252">
        <f>tblSalaries[[#This Row],[clean Salary (in local currency)]]*VLOOKUP(tblSalaries[[#This Row],[Currency]],tblXrate[],2,FALSE)</f>
        <v>35000</v>
      </c>
      <c r="H1252" t="s">
        <v>1426</v>
      </c>
      <c r="I1252" t="s">
        <v>4001</v>
      </c>
      <c r="J1252" t="s">
        <v>1131</v>
      </c>
      <c r="K1252" t="str">
        <f>VLOOKUP(tblSalaries[[#This Row],[Where do you work]],tblCountries[[Actual]:[Mapping]],2,FALSE)</f>
        <v>malaysia</v>
      </c>
      <c r="L1252" t="s">
        <v>13</v>
      </c>
      <c r="M1252">
        <v>12</v>
      </c>
    </row>
    <row r="1253" spans="2:13" ht="15" hidden="1" customHeight="1" x14ac:dyDescent="0.25">
      <c r="B1253" t="s">
        <v>3256</v>
      </c>
      <c r="C1253" s="1">
        <v>41058.447094907409</v>
      </c>
      <c r="D1253" s="4">
        <v>500000</v>
      </c>
      <c r="E1253">
        <v>500000</v>
      </c>
      <c r="F1253" t="s">
        <v>40</v>
      </c>
      <c r="G1253">
        <f>tblSalaries[[#This Row],[clean Salary (in local currency)]]*VLOOKUP(tblSalaries[[#This Row],[Currency]],tblXrate[],2,FALSE)</f>
        <v>8903.9583437212841</v>
      </c>
      <c r="H1253" t="s">
        <v>1427</v>
      </c>
      <c r="I1253" t="s">
        <v>52</v>
      </c>
      <c r="J1253" t="s">
        <v>8</v>
      </c>
      <c r="K1253" t="str">
        <f>VLOOKUP(tblSalaries[[#This Row],[Where do you work]],tblCountries[[Actual]:[Mapping]],2,FALSE)</f>
        <v>India</v>
      </c>
      <c r="L1253" t="s">
        <v>18</v>
      </c>
      <c r="M1253">
        <v>29</v>
      </c>
    </row>
    <row r="1254" spans="2:13" ht="15" hidden="1" customHeight="1" x14ac:dyDescent="0.25">
      <c r="B1254" t="s">
        <v>3257</v>
      </c>
      <c r="C1254" s="1">
        <v>41058.448449074072</v>
      </c>
      <c r="D1254" s="4" t="s">
        <v>1428</v>
      </c>
      <c r="E1254">
        <v>89500</v>
      </c>
      <c r="F1254" t="s">
        <v>3939</v>
      </c>
      <c r="G1254">
        <f>tblSalaries[[#This Row],[clean Salary (in local currency)]]*VLOOKUP(tblSalaries[[#This Row],[Currency]],tblXrate[],2,FALSE)</f>
        <v>28353.650809742252</v>
      </c>
      <c r="H1254" t="s">
        <v>52</v>
      </c>
      <c r="I1254" t="s">
        <v>52</v>
      </c>
      <c r="J1254" t="s">
        <v>1131</v>
      </c>
      <c r="K1254" t="str">
        <f>VLOOKUP(tblSalaries[[#This Row],[Where do you work]],tblCountries[[Actual]:[Mapping]],2,FALSE)</f>
        <v>malaysia</v>
      </c>
      <c r="L1254" t="s">
        <v>18</v>
      </c>
      <c r="M1254">
        <v>20</v>
      </c>
    </row>
    <row r="1255" spans="2:13" ht="15" hidden="1" customHeight="1" x14ac:dyDescent="0.25">
      <c r="B1255" t="s">
        <v>3258</v>
      </c>
      <c r="C1255" s="1">
        <v>41058.450381944444</v>
      </c>
      <c r="D1255" s="4" t="s">
        <v>1429</v>
      </c>
      <c r="E1255">
        <v>11800</v>
      </c>
      <c r="F1255" t="s">
        <v>6</v>
      </c>
      <c r="G1255">
        <f>tblSalaries[[#This Row],[clean Salary (in local currency)]]*VLOOKUP(tblSalaries[[#This Row],[Currency]],tblXrate[],2,FALSE)</f>
        <v>11800</v>
      </c>
      <c r="H1255" t="s">
        <v>1430</v>
      </c>
      <c r="I1255" t="s">
        <v>20</v>
      </c>
      <c r="J1255" t="s">
        <v>8</v>
      </c>
      <c r="K1255" t="str">
        <f>VLOOKUP(tblSalaries[[#This Row],[Where do you work]],tblCountries[[Actual]:[Mapping]],2,FALSE)</f>
        <v>India</v>
      </c>
      <c r="L1255" t="s">
        <v>9</v>
      </c>
      <c r="M1255">
        <v>10</v>
      </c>
    </row>
    <row r="1256" spans="2:13" ht="15" hidden="1" customHeight="1" x14ac:dyDescent="0.25">
      <c r="B1256" t="s">
        <v>3259</v>
      </c>
      <c r="C1256" s="1">
        <v>41058.452106481483</v>
      </c>
      <c r="D1256" s="4" t="s">
        <v>1431</v>
      </c>
      <c r="E1256">
        <v>360000</v>
      </c>
      <c r="F1256" t="s">
        <v>40</v>
      </c>
      <c r="G1256">
        <f>tblSalaries[[#This Row],[clean Salary (in local currency)]]*VLOOKUP(tblSalaries[[#This Row],[Currency]],tblXrate[],2,FALSE)</f>
        <v>6410.8500074793246</v>
      </c>
      <c r="H1256" t="s">
        <v>1432</v>
      </c>
      <c r="I1256" t="s">
        <v>52</v>
      </c>
      <c r="J1256" t="s">
        <v>8</v>
      </c>
      <c r="K1256" t="str">
        <f>VLOOKUP(tblSalaries[[#This Row],[Where do you work]],tblCountries[[Actual]:[Mapping]],2,FALSE)</f>
        <v>India</v>
      </c>
      <c r="L1256" t="s">
        <v>13</v>
      </c>
      <c r="M1256">
        <v>6</v>
      </c>
    </row>
    <row r="1257" spans="2:13" ht="15" hidden="1" customHeight="1" x14ac:dyDescent="0.25">
      <c r="B1257" t="s">
        <v>3260</v>
      </c>
      <c r="C1257" s="1">
        <v>41058.45244212963</v>
      </c>
      <c r="D1257" s="4">
        <v>50000</v>
      </c>
      <c r="E1257">
        <v>50000</v>
      </c>
      <c r="F1257" t="s">
        <v>6</v>
      </c>
      <c r="G1257">
        <f>tblSalaries[[#This Row],[clean Salary (in local currency)]]*VLOOKUP(tblSalaries[[#This Row],[Currency]],tblXrate[],2,FALSE)</f>
        <v>50000</v>
      </c>
      <c r="H1257" t="s">
        <v>153</v>
      </c>
      <c r="I1257" t="s">
        <v>20</v>
      </c>
      <c r="J1257" t="s">
        <v>15</v>
      </c>
      <c r="K1257" t="str">
        <f>VLOOKUP(tblSalaries[[#This Row],[Where do you work]],tblCountries[[Actual]:[Mapping]],2,FALSE)</f>
        <v>USA</v>
      </c>
      <c r="L1257" t="s">
        <v>9</v>
      </c>
      <c r="M1257">
        <v>3</v>
      </c>
    </row>
    <row r="1258" spans="2:13" ht="15" hidden="1" customHeight="1" x14ac:dyDescent="0.25">
      <c r="B1258" t="s">
        <v>3261</v>
      </c>
      <c r="C1258" s="1">
        <v>41058.458703703705</v>
      </c>
      <c r="D1258" s="4">
        <v>85000</v>
      </c>
      <c r="E1258">
        <v>85000</v>
      </c>
      <c r="F1258" t="s">
        <v>6</v>
      </c>
      <c r="G1258">
        <f>tblSalaries[[#This Row],[clean Salary (in local currency)]]*VLOOKUP(tblSalaries[[#This Row],[Currency]],tblXrate[],2,FALSE)</f>
        <v>85000</v>
      </c>
      <c r="H1258" t="s">
        <v>1433</v>
      </c>
      <c r="I1258" t="s">
        <v>52</v>
      </c>
      <c r="J1258" t="s">
        <v>1434</v>
      </c>
      <c r="K1258" t="str">
        <f>VLOOKUP(tblSalaries[[#This Row],[Where do you work]],tblCountries[[Actual]:[Mapping]],2,FALSE)</f>
        <v>Sri Lanka</v>
      </c>
      <c r="L1258" t="s">
        <v>13</v>
      </c>
      <c r="M1258">
        <v>10</v>
      </c>
    </row>
    <row r="1259" spans="2:13" ht="15" hidden="1" customHeight="1" x14ac:dyDescent="0.25">
      <c r="B1259" t="s">
        <v>3262</v>
      </c>
      <c r="C1259" s="1">
        <v>41058.483252314814</v>
      </c>
      <c r="D1259" s="4" t="s">
        <v>1435</v>
      </c>
      <c r="E1259">
        <v>1000000</v>
      </c>
      <c r="F1259" t="s">
        <v>40</v>
      </c>
      <c r="G1259">
        <f>tblSalaries[[#This Row],[clean Salary (in local currency)]]*VLOOKUP(tblSalaries[[#This Row],[Currency]],tblXrate[],2,FALSE)</f>
        <v>17807.916687442568</v>
      </c>
      <c r="H1259" t="s">
        <v>52</v>
      </c>
      <c r="I1259" t="s">
        <v>52</v>
      </c>
      <c r="J1259" t="s">
        <v>8</v>
      </c>
      <c r="K1259" t="str">
        <f>VLOOKUP(tblSalaries[[#This Row],[Where do you work]],tblCountries[[Actual]:[Mapping]],2,FALSE)</f>
        <v>India</v>
      </c>
      <c r="L1259" t="s">
        <v>18</v>
      </c>
      <c r="M1259">
        <v>10</v>
      </c>
    </row>
    <row r="1260" spans="2:13" ht="15" hidden="1" customHeight="1" x14ac:dyDescent="0.25">
      <c r="B1260" t="s">
        <v>3263</v>
      </c>
      <c r="C1260" s="1">
        <v>41058.49082175926</v>
      </c>
      <c r="D1260" s="4" t="s">
        <v>1436</v>
      </c>
      <c r="E1260">
        <v>900000</v>
      </c>
      <c r="F1260" t="s">
        <v>40</v>
      </c>
      <c r="G1260">
        <f>tblSalaries[[#This Row],[clean Salary (in local currency)]]*VLOOKUP(tblSalaries[[#This Row],[Currency]],tblXrate[],2,FALSE)</f>
        <v>16027.125018698311</v>
      </c>
      <c r="H1260" t="s">
        <v>1437</v>
      </c>
      <c r="I1260" t="s">
        <v>488</v>
      </c>
      <c r="J1260" t="s">
        <v>8</v>
      </c>
      <c r="K1260" t="str">
        <f>VLOOKUP(tblSalaries[[#This Row],[Where do you work]],tblCountries[[Actual]:[Mapping]],2,FALSE)</f>
        <v>India</v>
      </c>
      <c r="L1260" t="s">
        <v>13</v>
      </c>
      <c r="M1260">
        <v>8</v>
      </c>
    </row>
    <row r="1261" spans="2:13" ht="15" hidden="1" customHeight="1" x14ac:dyDescent="0.25">
      <c r="B1261" t="s">
        <v>3264</v>
      </c>
      <c r="C1261" s="1">
        <v>41058.494155092594</v>
      </c>
      <c r="D1261" s="4">
        <v>192000</v>
      </c>
      <c r="E1261">
        <v>192000</v>
      </c>
      <c r="F1261" t="s">
        <v>6</v>
      </c>
      <c r="G1261">
        <f>tblSalaries[[#This Row],[clean Salary (in local currency)]]*VLOOKUP(tblSalaries[[#This Row],[Currency]],tblXrate[],2,FALSE)</f>
        <v>192000</v>
      </c>
      <c r="H1261" t="s">
        <v>1438</v>
      </c>
      <c r="I1261" t="s">
        <v>4001</v>
      </c>
      <c r="J1261" t="s">
        <v>15</v>
      </c>
      <c r="K1261" t="str">
        <f>VLOOKUP(tblSalaries[[#This Row],[Where do you work]],tblCountries[[Actual]:[Mapping]],2,FALSE)</f>
        <v>USA</v>
      </c>
      <c r="L1261" t="s">
        <v>13</v>
      </c>
      <c r="M1261">
        <v>27</v>
      </c>
    </row>
    <row r="1262" spans="2:13" ht="15" hidden="1" customHeight="1" x14ac:dyDescent="0.25">
      <c r="B1262" t="s">
        <v>3265</v>
      </c>
      <c r="C1262" s="1">
        <v>41058.509745370371</v>
      </c>
      <c r="D1262" s="4">
        <v>54000</v>
      </c>
      <c r="E1262">
        <v>54000</v>
      </c>
      <c r="F1262" t="s">
        <v>6</v>
      </c>
      <c r="G1262">
        <f>tblSalaries[[#This Row],[clean Salary (in local currency)]]*VLOOKUP(tblSalaries[[#This Row],[Currency]],tblXrate[],2,FALSE)</f>
        <v>54000</v>
      </c>
      <c r="H1262" t="s">
        <v>1439</v>
      </c>
      <c r="I1262" t="s">
        <v>20</v>
      </c>
      <c r="J1262" t="s">
        <v>15</v>
      </c>
      <c r="K1262" t="str">
        <f>VLOOKUP(tblSalaries[[#This Row],[Where do you work]],tblCountries[[Actual]:[Mapping]],2,FALSE)</f>
        <v>USA</v>
      </c>
      <c r="L1262" t="s">
        <v>13</v>
      </c>
      <c r="M1262">
        <v>6</v>
      </c>
    </row>
    <row r="1263" spans="2:13" ht="15" hidden="1" customHeight="1" x14ac:dyDescent="0.25">
      <c r="B1263" t="s">
        <v>3266</v>
      </c>
      <c r="C1263" s="1">
        <v>41058.511886574073</v>
      </c>
      <c r="D1263" s="4">
        <v>18000</v>
      </c>
      <c r="E1263">
        <v>18000</v>
      </c>
      <c r="F1263" t="s">
        <v>6</v>
      </c>
      <c r="G1263">
        <f>tblSalaries[[#This Row],[clean Salary (in local currency)]]*VLOOKUP(tblSalaries[[#This Row],[Currency]],tblXrate[],2,FALSE)</f>
        <v>18000</v>
      </c>
      <c r="H1263" t="s">
        <v>52</v>
      </c>
      <c r="I1263" t="s">
        <v>52</v>
      </c>
      <c r="J1263" t="s">
        <v>8</v>
      </c>
      <c r="K1263" t="str">
        <f>VLOOKUP(tblSalaries[[#This Row],[Where do you work]],tblCountries[[Actual]:[Mapping]],2,FALSE)</f>
        <v>India</v>
      </c>
      <c r="L1263" t="s">
        <v>9</v>
      </c>
      <c r="M1263">
        <v>12</v>
      </c>
    </row>
    <row r="1264" spans="2:13" ht="15" hidden="1" customHeight="1" x14ac:dyDescent="0.25">
      <c r="B1264" t="s">
        <v>3267</v>
      </c>
      <c r="C1264" s="1">
        <v>41058.513645833336</v>
      </c>
      <c r="D1264" s="4" t="s">
        <v>1440</v>
      </c>
      <c r="E1264">
        <v>300000</v>
      </c>
      <c r="F1264" t="s">
        <v>40</v>
      </c>
      <c r="G1264">
        <f>tblSalaries[[#This Row],[clean Salary (in local currency)]]*VLOOKUP(tblSalaries[[#This Row],[Currency]],tblXrate[],2,FALSE)</f>
        <v>5342.3750062327708</v>
      </c>
      <c r="H1264" t="s">
        <v>1441</v>
      </c>
      <c r="I1264" t="s">
        <v>3999</v>
      </c>
      <c r="J1264" t="s">
        <v>8</v>
      </c>
      <c r="K1264" t="str">
        <f>VLOOKUP(tblSalaries[[#This Row],[Where do you work]],tblCountries[[Actual]:[Mapping]],2,FALSE)</f>
        <v>India</v>
      </c>
      <c r="L1264" t="s">
        <v>18</v>
      </c>
      <c r="M1264">
        <v>5</v>
      </c>
    </row>
    <row r="1265" spans="2:13" ht="15" hidden="1" customHeight="1" x14ac:dyDescent="0.25">
      <c r="B1265" t="s">
        <v>3268</v>
      </c>
      <c r="C1265" s="1">
        <v>41058.51425925926</v>
      </c>
      <c r="D1265" s="4" t="s">
        <v>1442</v>
      </c>
      <c r="E1265">
        <v>400000</v>
      </c>
      <c r="F1265" t="s">
        <v>40</v>
      </c>
      <c r="G1265">
        <f>tblSalaries[[#This Row],[clean Salary (in local currency)]]*VLOOKUP(tblSalaries[[#This Row],[Currency]],tblXrate[],2,FALSE)</f>
        <v>7123.1666749770275</v>
      </c>
      <c r="H1265" t="s">
        <v>767</v>
      </c>
      <c r="I1265" t="s">
        <v>52</v>
      </c>
      <c r="J1265" t="s">
        <v>8</v>
      </c>
      <c r="K1265" t="str">
        <f>VLOOKUP(tblSalaries[[#This Row],[Where do you work]],tblCountries[[Actual]:[Mapping]],2,FALSE)</f>
        <v>India</v>
      </c>
      <c r="L1265" t="s">
        <v>13</v>
      </c>
      <c r="M1265">
        <v>3</v>
      </c>
    </row>
    <row r="1266" spans="2:13" ht="15" hidden="1" customHeight="1" x14ac:dyDescent="0.25">
      <c r="B1266" t="s">
        <v>3269</v>
      </c>
      <c r="C1266" s="1">
        <v>41058.519918981481</v>
      </c>
      <c r="D1266" s="4">
        <v>15000</v>
      </c>
      <c r="E1266">
        <v>15000</v>
      </c>
      <c r="F1266" t="s">
        <v>6</v>
      </c>
      <c r="G1266">
        <f>tblSalaries[[#This Row],[clean Salary (in local currency)]]*VLOOKUP(tblSalaries[[#This Row],[Currency]],tblXrate[],2,FALSE)</f>
        <v>15000</v>
      </c>
      <c r="H1266" t="s">
        <v>1443</v>
      </c>
      <c r="I1266" t="s">
        <v>52</v>
      </c>
      <c r="J1266" t="s">
        <v>1444</v>
      </c>
      <c r="K1266" t="str">
        <f>VLOOKUP(tblSalaries[[#This Row],[Where do you work]],tblCountries[[Actual]:[Mapping]],2,FALSE)</f>
        <v>Myanmar</v>
      </c>
      <c r="L1266" t="s">
        <v>9</v>
      </c>
      <c r="M1266">
        <v>10</v>
      </c>
    </row>
    <row r="1267" spans="2:13" ht="15" hidden="1" customHeight="1" x14ac:dyDescent="0.25">
      <c r="B1267" t="s">
        <v>3270</v>
      </c>
      <c r="C1267" s="1">
        <v>41058.520277777781</v>
      </c>
      <c r="D1267" s="4" t="s">
        <v>1445</v>
      </c>
      <c r="E1267">
        <v>14000</v>
      </c>
      <c r="F1267" t="s">
        <v>6</v>
      </c>
      <c r="G1267">
        <f>tblSalaries[[#This Row],[clean Salary (in local currency)]]*VLOOKUP(tblSalaries[[#This Row],[Currency]],tblXrate[],2,FALSE)</f>
        <v>14000</v>
      </c>
      <c r="H1267" t="s">
        <v>1446</v>
      </c>
      <c r="I1267" t="s">
        <v>20</v>
      </c>
      <c r="J1267" t="s">
        <v>8</v>
      </c>
      <c r="K1267" t="str">
        <f>VLOOKUP(tblSalaries[[#This Row],[Where do you work]],tblCountries[[Actual]:[Mapping]],2,FALSE)</f>
        <v>India</v>
      </c>
      <c r="L1267" t="s">
        <v>9</v>
      </c>
      <c r="M1267">
        <v>12</v>
      </c>
    </row>
    <row r="1268" spans="2:13" ht="15" hidden="1" customHeight="1" x14ac:dyDescent="0.25">
      <c r="B1268" t="s">
        <v>3271</v>
      </c>
      <c r="C1268" s="1">
        <v>41058.546180555553</v>
      </c>
      <c r="D1268" s="4">
        <v>8000</v>
      </c>
      <c r="E1268">
        <v>8000</v>
      </c>
      <c r="F1268" t="s">
        <v>6</v>
      </c>
      <c r="G1268">
        <f>tblSalaries[[#This Row],[clean Salary (in local currency)]]*VLOOKUP(tblSalaries[[#This Row],[Currency]],tblXrate[],2,FALSE)</f>
        <v>8000</v>
      </c>
      <c r="H1268" t="s">
        <v>153</v>
      </c>
      <c r="I1268" t="s">
        <v>20</v>
      </c>
      <c r="J1268" t="s">
        <v>8</v>
      </c>
      <c r="K1268" t="str">
        <f>VLOOKUP(tblSalaries[[#This Row],[Where do you work]],tblCountries[[Actual]:[Mapping]],2,FALSE)</f>
        <v>India</v>
      </c>
      <c r="L1268" t="s">
        <v>13</v>
      </c>
      <c r="M1268">
        <v>4</v>
      </c>
    </row>
    <row r="1269" spans="2:13" ht="15" hidden="1" customHeight="1" x14ac:dyDescent="0.25">
      <c r="B1269" t="s">
        <v>3272</v>
      </c>
      <c r="C1269" s="1">
        <v>41058.551342592589</v>
      </c>
      <c r="D1269" s="4">
        <v>12500</v>
      </c>
      <c r="E1269">
        <v>12500</v>
      </c>
      <c r="F1269" t="s">
        <v>6</v>
      </c>
      <c r="G1269">
        <f>tblSalaries[[#This Row],[clean Salary (in local currency)]]*VLOOKUP(tblSalaries[[#This Row],[Currency]],tblXrate[],2,FALSE)</f>
        <v>12500</v>
      </c>
      <c r="H1269" t="s">
        <v>67</v>
      </c>
      <c r="I1269" t="s">
        <v>67</v>
      </c>
      <c r="J1269" t="s">
        <v>347</v>
      </c>
      <c r="K1269" t="str">
        <f>VLOOKUP(tblSalaries[[#This Row],[Where do you work]],tblCountries[[Actual]:[Mapping]],2,FALSE)</f>
        <v>Philippines</v>
      </c>
      <c r="L1269" t="s">
        <v>18</v>
      </c>
      <c r="M1269">
        <v>7</v>
      </c>
    </row>
    <row r="1270" spans="2:13" ht="15" hidden="1" customHeight="1" x14ac:dyDescent="0.25">
      <c r="B1270" t="s">
        <v>3273</v>
      </c>
      <c r="C1270" s="1">
        <v>41058.55228009259</v>
      </c>
      <c r="D1270" s="4">
        <v>140000</v>
      </c>
      <c r="E1270">
        <v>140000</v>
      </c>
      <c r="F1270" t="s">
        <v>6</v>
      </c>
      <c r="G1270">
        <f>tblSalaries[[#This Row],[clean Salary (in local currency)]]*VLOOKUP(tblSalaries[[#This Row],[Currency]],tblXrate[],2,FALSE)</f>
        <v>140000</v>
      </c>
      <c r="H1270" t="s">
        <v>89</v>
      </c>
      <c r="I1270" t="s">
        <v>310</v>
      </c>
      <c r="J1270" t="s">
        <v>15</v>
      </c>
      <c r="K1270" t="str">
        <f>VLOOKUP(tblSalaries[[#This Row],[Where do you work]],tblCountries[[Actual]:[Mapping]],2,FALSE)</f>
        <v>USA</v>
      </c>
      <c r="L1270" t="s">
        <v>9</v>
      </c>
      <c r="M1270">
        <v>12</v>
      </c>
    </row>
    <row r="1271" spans="2:13" ht="15" hidden="1" customHeight="1" x14ac:dyDescent="0.25">
      <c r="B1271" t="s">
        <v>3274</v>
      </c>
      <c r="C1271" s="1">
        <v>41058.553298611114</v>
      </c>
      <c r="D1271" s="4">
        <v>1000</v>
      </c>
      <c r="E1271">
        <v>12000</v>
      </c>
      <c r="F1271" t="s">
        <v>6</v>
      </c>
      <c r="G1271">
        <f>tblSalaries[[#This Row],[clean Salary (in local currency)]]*VLOOKUP(tblSalaries[[#This Row],[Currency]],tblXrate[],2,FALSE)</f>
        <v>12000</v>
      </c>
      <c r="H1271" t="s">
        <v>1447</v>
      </c>
      <c r="I1271" t="s">
        <v>356</v>
      </c>
      <c r="J1271" t="s">
        <v>1448</v>
      </c>
      <c r="K1271" t="str">
        <f>VLOOKUP(tblSalaries[[#This Row],[Where do you work]],tblCountries[[Actual]:[Mapping]],2,FALSE)</f>
        <v>Pakistan</v>
      </c>
      <c r="L1271" t="s">
        <v>9</v>
      </c>
      <c r="M1271">
        <v>1</v>
      </c>
    </row>
    <row r="1272" spans="2:13" ht="15" hidden="1" customHeight="1" x14ac:dyDescent="0.25">
      <c r="B1272" t="s">
        <v>3275</v>
      </c>
      <c r="C1272" s="1">
        <v>41058.553460648145</v>
      </c>
      <c r="D1272" s="4" t="s">
        <v>1449</v>
      </c>
      <c r="E1272">
        <v>30000</v>
      </c>
      <c r="F1272" t="s">
        <v>22</v>
      </c>
      <c r="G1272">
        <f>tblSalaries[[#This Row],[clean Salary (in local currency)]]*VLOOKUP(tblSalaries[[#This Row],[Currency]],tblXrate[],2,FALSE)</f>
        <v>38111.983169748237</v>
      </c>
      <c r="H1272" t="s">
        <v>1450</v>
      </c>
      <c r="I1272" t="s">
        <v>20</v>
      </c>
      <c r="J1272" t="s">
        <v>59</v>
      </c>
      <c r="K1272" t="str">
        <f>VLOOKUP(tblSalaries[[#This Row],[Where do you work]],tblCountries[[Actual]:[Mapping]],2,FALSE)</f>
        <v>Belgium</v>
      </c>
      <c r="L1272" t="s">
        <v>18</v>
      </c>
      <c r="M1272">
        <v>15</v>
      </c>
    </row>
    <row r="1273" spans="2:13" ht="15" hidden="1" customHeight="1" x14ac:dyDescent="0.25">
      <c r="B1273" t="s">
        <v>3276</v>
      </c>
      <c r="C1273" s="1">
        <v>41058.558159722219</v>
      </c>
      <c r="D1273" s="4" t="s">
        <v>1451</v>
      </c>
      <c r="E1273">
        <v>600000</v>
      </c>
      <c r="F1273" t="s">
        <v>40</v>
      </c>
      <c r="G1273">
        <f>tblSalaries[[#This Row],[clean Salary (in local currency)]]*VLOOKUP(tblSalaries[[#This Row],[Currency]],tblXrate[],2,FALSE)</f>
        <v>10684.750012465542</v>
      </c>
      <c r="H1273" t="s">
        <v>1452</v>
      </c>
      <c r="I1273" t="s">
        <v>52</v>
      </c>
      <c r="J1273" t="s">
        <v>8</v>
      </c>
      <c r="K1273" t="str">
        <f>VLOOKUP(tblSalaries[[#This Row],[Where do you work]],tblCountries[[Actual]:[Mapping]],2,FALSE)</f>
        <v>India</v>
      </c>
      <c r="L1273" t="s">
        <v>18</v>
      </c>
      <c r="M1273">
        <v>2</v>
      </c>
    </row>
    <row r="1274" spans="2:13" ht="15" hidden="1" customHeight="1" x14ac:dyDescent="0.25">
      <c r="B1274" t="s">
        <v>3277</v>
      </c>
      <c r="C1274" s="1">
        <v>41058.569548611114</v>
      </c>
      <c r="D1274" s="4" t="s">
        <v>1453</v>
      </c>
      <c r="E1274">
        <v>350000</v>
      </c>
      <c r="F1274" t="s">
        <v>40</v>
      </c>
      <c r="G1274">
        <f>tblSalaries[[#This Row],[clean Salary (in local currency)]]*VLOOKUP(tblSalaries[[#This Row],[Currency]],tblXrate[],2,FALSE)</f>
        <v>6232.7708406048987</v>
      </c>
      <c r="H1274" t="s">
        <v>1454</v>
      </c>
      <c r="I1274" t="s">
        <v>20</v>
      </c>
      <c r="J1274" t="s">
        <v>8</v>
      </c>
      <c r="K1274" t="str">
        <f>VLOOKUP(tblSalaries[[#This Row],[Where do you work]],tblCountries[[Actual]:[Mapping]],2,FALSE)</f>
        <v>India</v>
      </c>
      <c r="L1274" t="s">
        <v>9</v>
      </c>
      <c r="M1274">
        <v>1.5</v>
      </c>
    </row>
    <row r="1275" spans="2:13" ht="15" hidden="1" customHeight="1" x14ac:dyDescent="0.25">
      <c r="B1275" t="s">
        <v>3278</v>
      </c>
      <c r="C1275" s="1">
        <v>41058.577928240738</v>
      </c>
      <c r="D1275" s="4">
        <v>45000</v>
      </c>
      <c r="E1275">
        <v>45000</v>
      </c>
      <c r="F1275" t="s">
        <v>6</v>
      </c>
      <c r="G1275">
        <f>tblSalaries[[#This Row],[clean Salary (in local currency)]]*VLOOKUP(tblSalaries[[#This Row],[Currency]],tblXrate[],2,FALSE)</f>
        <v>45000</v>
      </c>
      <c r="H1275" t="s">
        <v>1455</v>
      </c>
      <c r="I1275" t="s">
        <v>20</v>
      </c>
      <c r="J1275" t="s">
        <v>17</v>
      </c>
      <c r="K1275" t="str">
        <f>VLOOKUP(tblSalaries[[#This Row],[Where do you work]],tblCountries[[Actual]:[Mapping]],2,FALSE)</f>
        <v>Pakistan</v>
      </c>
      <c r="L1275" t="s">
        <v>13</v>
      </c>
      <c r="M1275">
        <v>8</v>
      </c>
    </row>
    <row r="1276" spans="2:13" ht="15" hidden="1" customHeight="1" x14ac:dyDescent="0.25">
      <c r="B1276" t="s">
        <v>3279</v>
      </c>
      <c r="C1276" s="1">
        <v>41058.579155092593</v>
      </c>
      <c r="D1276" s="4">
        <v>80000</v>
      </c>
      <c r="E1276">
        <v>80000</v>
      </c>
      <c r="F1276" t="s">
        <v>6</v>
      </c>
      <c r="G1276">
        <f>tblSalaries[[#This Row],[clean Salary (in local currency)]]*VLOOKUP(tblSalaries[[#This Row],[Currency]],tblXrate[],2,FALSE)</f>
        <v>80000</v>
      </c>
      <c r="H1276" t="s">
        <v>52</v>
      </c>
      <c r="I1276" t="s">
        <v>52</v>
      </c>
      <c r="J1276" t="s">
        <v>15</v>
      </c>
      <c r="K1276" t="str">
        <f>VLOOKUP(tblSalaries[[#This Row],[Where do you work]],tblCountries[[Actual]:[Mapping]],2,FALSE)</f>
        <v>USA</v>
      </c>
      <c r="L1276" t="s">
        <v>25</v>
      </c>
      <c r="M1276">
        <v>6</v>
      </c>
    </row>
    <row r="1277" spans="2:13" ht="15" hidden="1" customHeight="1" x14ac:dyDescent="0.25">
      <c r="B1277" t="s">
        <v>3280</v>
      </c>
      <c r="C1277" s="1">
        <v>41058.579606481479</v>
      </c>
      <c r="D1277" s="4" t="s">
        <v>1456</v>
      </c>
      <c r="E1277">
        <v>1500000</v>
      </c>
      <c r="F1277" t="s">
        <v>40</v>
      </c>
      <c r="G1277">
        <f>tblSalaries[[#This Row],[clean Salary (in local currency)]]*VLOOKUP(tblSalaries[[#This Row],[Currency]],tblXrate[],2,FALSE)</f>
        <v>26711.875031163851</v>
      </c>
      <c r="H1277" t="s">
        <v>20</v>
      </c>
      <c r="I1277" t="s">
        <v>20</v>
      </c>
      <c r="J1277" t="s">
        <v>8</v>
      </c>
      <c r="K1277" t="str">
        <f>VLOOKUP(tblSalaries[[#This Row],[Where do you work]],tblCountries[[Actual]:[Mapping]],2,FALSE)</f>
        <v>India</v>
      </c>
      <c r="L1277" t="s">
        <v>9</v>
      </c>
      <c r="M1277">
        <v>7</v>
      </c>
    </row>
    <row r="1278" spans="2:13" ht="15" hidden="1" customHeight="1" x14ac:dyDescent="0.25">
      <c r="B1278" t="s">
        <v>3281</v>
      </c>
      <c r="C1278" s="1">
        <v>41058.582291666666</v>
      </c>
      <c r="D1278" s="4" t="s">
        <v>1457</v>
      </c>
      <c r="E1278">
        <v>100000</v>
      </c>
      <c r="F1278" t="s">
        <v>6</v>
      </c>
      <c r="G1278">
        <f>tblSalaries[[#This Row],[clean Salary (in local currency)]]*VLOOKUP(tblSalaries[[#This Row],[Currency]],tblXrate[],2,FALSE)</f>
        <v>100000</v>
      </c>
      <c r="H1278" t="s">
        <v>207</v>
      </c>
      <c r="I1278" t="s">
        <v>20</v>
      </c>
      <c r="J1278" t="s">
        <v>1458</v>
      </c>
      <c r="K1278" t="str">
        <f>VLOOKUP(tblSalaries[[#This Row],[Where do you work]],tblCountries[[Actual]:[Mapping]],2,FALSE)</f>
        <v>Uganda</v>
      </c>
      <c r="L1278" t="s">
        <v>9</v>
      </c>
      <c r="M1278">
        <v>17</v>
      </c>
    </row>
    <row r="1279" spans="2:13" ht="15" hidden="1" customHeight="1" x14ac:dyDescent="0.25">
      <c r="B1279" t="s">
        <v>3282</v>
      </c>
      <c r="C1279" s="1">
        <v>41058.582800925928</v>
      </c>
      <c r="D1279" s="4">
        <v>68000</v>
      </c>
      <c r="E1279">
        <v>68000</v>
      </c>
      <c r="F1279" t="s">
        <v>82</v>
      </c>
      <c r="G1279">
        <f>tblSalaries[[#This Row],[clean Salary (in local currency)]]*VLOOKUP(tblSalaries[[#This Row],[Currency]],tblXrate[],2,FALSE)</f>
        <v>69353.856635379227</v>
      </c>
      <c r="H1279" t="s">
        <v>1459</v>
      </c>
      <c r="I1279" t="s">
        <v>52</v>
      </c>
      <c r="J1279" t="s">
        <v>84</v>
      </c>
      <c r="K1279" t="str">
        <f>VLOOKUP(tblSalaries[[#This Row],[Where do you work]],tblCountries[[Actual]:[Mapping]],2,FALSE)</f>
        <v>Australia</v>
      </c>
      <c r="L1279" t="s">
        <v>9</v>
      </c>
      <c r="M1279">
        <v>10</v>
      </c>
    </row>
    <row r="1280" spans="2:13" ht="15" customHeight="1" x14ac:dyDescent="0.25">
      <c r="B1280" t="s">
        <v>3283</v>
      </c>
      <c r="C1280" s="1">
        <v>41058.590601851851</v>
      </c>
      <c r="D1280" s="4" t="s">
        <v>1460</v>
      </c>
      <c r="E1280">
        <v>49000</v>
      </c>
      <c r="F1280" t="s">
        <v>82</v>
      </c>
      <c r="G1280">
        <f>tblSalaries[[#This Row],[clean Salary (in local currency)]]*VLOOKUP(tblSalaries[[#This Row],[Currency]],tblXrate[],2,FALSE)</f>
        <v>49975.573163729154</v>
      </c>
      <c r="H1280" t="s">
        <v>1461</v>
      </c>
      <c r="I1280" t="s">
        <v>488</v>
      </c>
      <c r="J1280" t="s">
        <v>84</v>
      </c>
      <c r="K1280" t="str">
        <f>VLOOKUP(tblSalaries[[#This Row],[Where do you work]],tblCountries[[Actual]:[Mapping]],2,FALSE)</f>
        <v>Australia</v>
      </c>
      <c r="L1280" t="s">
        <v>9</v>
      </c>
      <c r="M1280">
        <v>30</v>
      </c>
    </row>
    <row r="1281" spans="2:13" ht="15" hidden="1" customHeight="1" x14ac:dyDescent="0.25">
      <c r="B1281" t="s">
        <v>3284</v>
      </c>
      <c r="C1281" s="1">
        <v>41058.594513888886</v>
      </c>
      <c r="D1281" s="4" t="s">
        <v>1462</v>
      </c>
      <c r="E1281">
        <v>575000</v>
      </c>
      <c r="F1281" t="s">
        <v>40</v>
      </c>
      <c r="G1281">
        <f>tblSalaries[[#This Row],[clean Salary (in local currency)]]*VLOOKUP(tblSalaries[[#This Row],[Currency]],tblXrate[],2,FALSE)</f>
        <v>10239.552095279476</v>
      </c>
      <c r="H1281" t="s">
        <v>1463</v>
      </c>
      <c r="I1281" t="s">
        <v>52</v>
      </c>
      <c r="J1281" t="s">
        <v>8</v>
      </c>
      <c r="K1281" t="str">
        <f>VLOOKUP(tblSalaries[[#This Row],[Where do you work]],tblCountries[[Actual]:[Mapping]],2,FALSE)</f>
        <v>India</v>
      </c>
      <c r="L1281" t="s">
        <v>18</v>
      </c>
      <c r="M1281">
        <v>5</v>
      </c>
    </row>
    <row r="1282" spans="2:13" ht="15" hidden="1" customHeight="1" x14ac:dyDescent="0.25">
      <c r="B1282" t="s">
        <v>3285</v>
      </c>
      <c r="C1282" s="1">
        <v>41058.607430555552</v>
      </c>
      <c r="D1282" s="4" t="s">
        <v>1464</v>
      </c>
      <c r="E1282">
        <v>500000</v>
      </c>
      <c r="F1282" t="s">
        <v>40</v>
      </c>
      <c r="G1282">
        <f>tblSalaries[[#This Row],[clean Salary (in local currency)]]*VLOOKUP(tblSalaries[[#This Row],[Currency]],tblXrate[],2,FALSE)</f>
        <v>8903.9583437212841</v>
      </c>
      <c r="H1282" t="s">
        <v>1465</v>
      </c>
      <c r="I1282" t="s">
        <v>279</v>
      </c>
      <c r="J1282" t="s">
        <v>8</v>
      </c>
      <c r="K1282" t="str">
        <f>VLOOKUP(tblSalaries[[#This Row],[Where do you work]],tblCountries[[Actual]:[Mapping]],2,FALSE)</f>
        <v>India</v>
      </c>
      <c r="L1282" t="s">
        <v>9</v>
      </c>
      <c r="M1282">
        <v>2</v>
      </c>
    </row>
    <row r="1283" spans="2:13" ht="15" hidden="1" customHeight="1" x14ac:dyDescent="0.25">
      <c r="B1283" t="s">
        <v>3286</v>
      </c>
      <c r="C1283" s="1">
        <v>41058.621770833335</v>
      </c>
      <c r="D1283" s="4" t="s">
        <v>1466</v>
      </c>
      <c r="E1283">
        <v>36000</v>
      </c>
      <c r="F1283" t="s">
        <v>6</v>
      </c>
      <c r="G1283">
        <f>tblSalaries[[#This Row],[clean Salary (in local currency)]]*VLOOKUP(tblSalaries[[#This Row],[Currency]],tblXrate[],2,FALSE)</f>
        <v>36000</v>
      </c>
      <c r="H1283" t="s">
        <v>263</v>
      </c>
      <c r="I1283" t="s">
        <v>20</v>
      </c>
      <c r="J1283" t="s">
        <v>1176</v>
      </c>
      <c r="K1283" t="str">
        <f>VLOOKUP(tblSalaries[[#This Row],[Where do you work]],tblCountries[[Actual]:[Mapping]],2,FALSE)</f>
        <v>Kuwait</v>
      </c>
      <c r="L1283" t="s">
        <v>18</v>
      </c>
      <c r="M1283">
        <v>10</v>
      </c>
    </row>
    <row r="1284" spans="2:13" ht="15" customHeight="1" x14ac:dyDescent="0.25">
      <c r="B1284" t="s">
        <v>3287</v>
      </c>
      <c r="C1284" s="1">
        <v>41058.621863425928</v>
      </c>
      <c r="D1284" s="4" t="s">
        <v>1467</v>
      </c>
      <c r="E1284">
        <v>210000</v>
      </c>
      <c r="F1284" t="s">
        <v>40</v>
      </c>
      <c r="G1284">
        <f>tblSalaries[[#This Row],[clean Salary (in local currency)]]*VLOOKUP(tblSalaries[[#This Row],[Currency]],tblXrate[],2,FALSE)</f>
        <v>3739.6625043629392</v>
      </c>
      <c r="H1284" t="s">
        <v>1468</v>
      </c>
      <c r="I1284" t="s">
        <v>3999</v>
      </c>
      <c r="J1284" t="s">
        <v>8</v>
      </c>
      <c r="K1284" t="str">
        <f>VLOOKUP(tblSalaries[[#This Row],[Where do you work]],tblCountries[[Actual]:[Mapping]],2,FALSE)</f>
        <v>India</v>
      </c>
      <c r="L1284" t="s">
        <v>25</v>
      </c>
      <c r="M1284">
        <v>4.5</v>
      </c>
    </row>
    <row r="1285" spans="2:13" ht="15" hidden="1" customHeight="1" x14ac:dyDescent="0.25">
      <c r="B1285" t="s">
        <v>3288</v>
      </c>
      <c r="C1285" s="1">
        <v>41058.624432870369</v>
      </c>
      <c r="D1285" s="4" t="s">
        <v>1469</v>
      </c>
      <c r="E1285">
        <v>48500</v>
      </c>
      <c r="F1285" t="s">
        <v>22</v>
      </c>
      <c r="G1285">
        <f>tblSalaries[[#This Row],[clean Salary (in local currency)]]*VLOOKUP(tblSalaries[[#This Row],[Currency]],tblXrate[],2,FALSE)</f>
        <v>61614.372791092981</v>
      </c>
      <c r="H1285" t="s">
        <v>1470</v>
      </c>
      <c r="I1285" t="s">
        <v>20</v>
      </c>
      <c r="J1285" t="s">
        <v>628</v>
      </c>
      <c r="K1285" t="str">
        <f>VLOOKUP(tblSalaries[[#This Row],[Where do you work]],tblCountries[[Actual]:[Mapping]],2,FALSE)</f>
        <v>Netherlands</v>
      </c>
      <c r="L1285" t="s">
        <v>9</v>
      </c>
      <c r="M1285">
        <v>8</v>
      </c>
    </row>
    <row r="1286" spans="2:13" ht="15" hidden="1" customHeight="1" x14ac:dyDescent="0.25">
      <c r="B1286" t="s">
        <v>3289</v>
      </c>
      <c r="C1286" s="1">
        <v>41058.62703703704</v>
      </c>
      <c r="D1286" s="4" t="s">
        <v>1471</v>
      </c>
      <c r="E1286">
        <v>200000</v>
      </c>
      <c r="F1286" t="s">
        <v>40</v>
      </c>
      <c r="G1286">
        <f>tblSalaries[[#This Row],[clean Salary (in local currency)]]*VLOOKUP(tblSalaries[[#This Row],[Currency]],tblXrate[],2,FALSE)</f>
        <v>3561.5833374885137</v>
      </c>
      <c r="H1286" t="s">
        <v>360</v>
      </c>
      <c r="I1286" t="s">
        <v>3999</v>
      </c>
      <c r="J1286" t="s">
        <v>8</v>
      </c>
      <c r="K1286" t="str">
        <f>VLOOKUP(tblSalaries[[#This Row],[Where do you work]],tblCountries[[Actual]:[Mapping]],2,FALSE)</f>
        <v>India</v>
      </c>
      <c r="L1286" t="s">
        <v>18</v>
      </c>
      <c r="M1286">
        <v>3</v>
      </c>
    </row>
    <row r="1287" spans="2:13" ht="15" hidden="1" customHeight="1" x14ac:dyDescent="0.25">
      <c r="B1287" t="s">
        <v>3290</v>
      </c>
      <c r="C1287" s="1">
        <v>41058.627905092595</v>
      </c>
      <c r="D1287" s="4" t="s">
        <v>1472</v>
      </c>
      <c r="E1287">
        <v>360000</v>
      </c>
      <c r="F1287" t="s">
        <v>40</v>
      </c>
      <c r="G1287">
        <f>tblSalaries[[#This Row],[clean Salary (in local currency)]]*VLOOKUP(tblSalaries[[#This Row],[Currency]],tblXrate[],2,FALSE)</f>
        <v>6410.8500074793246</v>
      </c>
      <c r="H1287" t="s">
        <v>1473</v>
      </c>
      <c r="I1287" t="s">
        <v>20</v>
      </c>
      <c r="J1287" t="s">
        <v>8</v>
      </c>
      <c r="K1287" t="str">
        <f>VLOOKUP(tblSalaries[[#This Row],[Where do you work]],tblCountries[[Actual]:[Mapping]],2,FALSE)</f>
        <v>India</v>
      </c>
      <c r="L1287" t="s">
        <v>13</v>
      </c>
      <c r="M1287">
        <v>6</v>
      </c>
    </row>
    <row r="1288" spans="2:13" ht="15" hidden="1" customHeight="1" x14ac:dyDescent="0.25">
      <c r="B1288" t="s">
        <v>3291</v>
      </c>
      <c r="C1288" s="1">
        <v>41058.630694444444</v>
      </c>
      <c r="D1288" s="4" t="s">
        <v>1474</v>
      </c>
      <c r="E1288">
        <v>28500</v>
      </c>
      <c r="F1288" t="s">
        <v>22</v>
      </c>
      <c r="G1288">
        <f>tblSalaries[[#This Row],[clean Salary (in local currency)]]*VLOOKUP(tblSalaries[[#This Row],[Currency]],tblXrate[],2,FALSE)</f>
        <v>36206.384011260823</v>
      </c>
      <c r="H1288" t="s">
        <v>1475</v>
      </c>
      <c r="I1288" t="s">
        <v>20</v>
      </c>
      <c r="J1288" t="s">
        <v>628</v>
      </c>
      <c r="K1288" t="str">
        <f>VLOOKUP(tblSalaries[[#This Row],[Where do you work]],tblCountries[[Actual]:[Mapping]],2,FALSE)</f>
        <v>Netherlands</v>
      </c>
      <c r="L1288" t="s">
        <v>25</v>
      </c>
      <c r="M1288">
        <v>5</v>
      </c>
    </row>
    <row r="1289" spans="2:13" ht="15" hidden="1" customHeight="1" x14ac:dyDescent="0.25">
      <c r="B1289" t="s">
        <v>3292</v>
      </c>
      <c r="C1289" s="1">
        <v>41058.632222222222</v>
      </c>
      <c r="D1289" s="4">
        <v>13500</v>
      </c>
      <c r="E1289">
        <v>13500</v>
      </c>
      <c r="F1289" t="s">
        <v>6</v>
      </c>
      <c r="G1289">
        <f>tblSalaries[[#This Row],[clean Salary (in local currency)]]*VLOOKUP(tblSalaries[[#This Row],[Currency]],tblXrate[],2,FALSE)</f>
        <v>13500</v>
      </c>
      <c r="H1289" t="s">
        <v>804</v>
      </c>
      <c r="I1289" t="s">
        <v>52</v>
      </c>
      <c r="J1289" t="s">
        <v>8</v>
      </c>
      <c r="K1289" t="str">
        <f>VLOOKUP(tblSalaries[[#This Row],[Where do you work]],tblCountries[[Actual]:[Mapping]],2,FALSE)</f>
        <v>India</v>
      </c>
      <c r="L1289" t="s">
        <v>18</v>
      </c>
      <c r="M1289">
        <v>20</v>
      </c>
    </row>
    <row r="1290" spans="2:13" ht="15" hidden="1" customHeight="1" x14ac:dyDescent="0.25">
      <c r="B1290" t="s">
        <v>3293</v>
      </c>
      <c r="C1290" s="1">
        <v>41058.638020833336</v>
      </c>
      <c r="D1290" s="4">
        <v>250</v>
      </c>
      <c r="E1290">
        <v>3000</v>
      </c>
      <c r="F1290" t="s">
        <v>6</v>
      </c>
      <c r="G1290">
        <f>tblSalaries[[#This Row],[clean Salary (in local currency)]]*VLOOKUP(tblSalaries[[#This Row],[Currency]],tblXrate[],2,FALSE)</f>
        <v>3000</v>
      </c>
      <c r="H1290" t="s">
        <v>1476</v>
      </c>
      <c r="I1290" t="s">
        <v>310</v>
      </c>
      <c r="J1290" t="s">
        <v>1477</v>
      </c>
      <c r="K1290" t="str">
        <f>VLOOKUP(tblSalaries[[#This Row],[Where do you work]],tblCountries[[Actual]:[Mapping]],2,FALSE)</f>
        <v>Sri Lanka</v>
      </c>
      <c r="L1290" t="s">
        <v>9</v>
      </c>
      <c r="M1290">
        <v>2</v>
      </c>
    </row>
    <row r="1291" spans="2:13" ht="15" hidden="1" customHeight="1" x14ac:dyDescent="0.25">
      <c r="B1291" t="s">
        <v>3294</v>
      </c>
      <c r="C1291" s="1">
        <v>41058.642187500001</v>
      </c>
      <c r="D1291" s="4">
        <v>1200000</v>
      </c>
      <c r="E1291">
        <v>1200000</v>
      </c>
      <c r="F1291" t="s">
        <v>40</v>
      </c>
      <c r="G1291">
        <f>tblSalaries[[#This Row],[clean Salary (in local currency)]]*VLOOKUP(tblSalaries[[#This Row],[Currency]],tblXrate[],2,FALSE)</f>
        <v>21369.500024931083</v>
      </c>
      <c r="H1291" t="s">
        <v>1478</v>
      </c>
      <c r="I1291" t="s">
        <v>52</v>
      </c>
      <c r="J1291" t="s">
        <v>8</v>
      </c>
      <c r="K1291" t="str">
        <f>VLOOKUP(tblSalaries[[#This Row],[Where do you work]],tblCountries[[Actual]:[Mapping]],2,FALSE)</f>
        <v>India</v>
      </c>
      <c r="L1291" t="s">
        <v>9</v>
      </c>
      <c r="M1291">
        <v>9</v>
      </c>
    </row>
    <row r="1292" spans="2:13" ht="15" hidden="1" customHeight="1" x14ac:dyDescent="0.25">
      <c r="B1292" t="s">
        <v>3295</v>
      </c>
      <c r="C1292" s="1">
        <v>41058.650289351855</v>
      </c>
      <c r="D1292" s="4" t="s">
        <v>1479</v>
      </c>
      <c r="E1292">
        <v>600000</v>
      </c>
      <c r="F1292" t="s">
        <v>40</v>
      </c>
      <c r="G1292">
        <f>tblSalaries[[#This Row],[clean Salary (in local currency)]]*VLOOKUP(tblSalaries[[#This Row],[Currency]],tblXrate[],2,FALSE)</f>
        <v>10684.750012465542</v>
      </c>
      <c r="H1292" t="s">
        <v>432</v>
      </c>
      <c r="I1292" t="s">
        <v>52</v>
      </c>
      <c r="J1292" t="s">
        <v>8</v>
      </c>
      <c r="K1292" t="str">
        <f>VLOOKUP(tblSalaries[[#This Row],[Where do you work]],tblCountries[[Actual]:[Mapping]],2,FALSE)</f>
        <v>India</v>
      </c>
      <c r="L1292" t="s">
        <v>18</v>
      </c>
      <c r="M1292">
        <v>28</v>
      </c>
    </row>
    <row r="1293" spans="2:13" ht="15" hidden="1" customHeight="1" x14ac:dyDescent="0.25">
      <c r="B1293" t="s">
        <v>3296</v>
      </c>
      <c r="C1293" s="1">
        <v>41058.65048611111</v>
      </c>
      <c r="D1293" s="4">
        <v>139000</v>
      </c>
      <c r="E1293">
        <v>139000</v>
      </c>
      <c r="F1293" t="s">
        <v>22</v>
      </c>
      <c r="G1293">
        <f>tblSalaries[[#This Row],[clean Salary (in local currency)]]*VLOOKUP(tblSalaries[[#This Row],[Currency]],tblXrate[],2,FALSE)</f>
        <v>176585.52201983347</v>
      </c>
      <c r="H1293" t="s">
        <v>1480</v>
      </c>
      <c r="I1293" t="s">
        <v>52</v>
      </c>
      <c r="J1293" t="s">
        <v>24</v>
      </c>
      <c r="K1293" t="str">
        <f>VLOOKUP(tblSalaries[[#This Row],[Where do you work]],tblCountries[[Actual]:[Mapping]],2,FALSE)</f>
        <v>Germany</v>
      </c>
      <c r="L1293" t="s">
        <v>25</v>
      </c>
      <c r="M1293">
        <v>25</v>
      </c>
    </row>
    <row r="1294" spans="2:13" ht="15" hidden="1" customHeight="1" x14ac:dyDescent="0.25">
      <c r="B1294" t="s">
        <v>3297</v>
      </c>
      <c r="C1294" s="1">
        <v>41058.65185185185</v>
      </c>
      <c r="D1294" s="4" t="s">
        <v>1481</v>
      </c>
      <c r="E1294">
        <v>43000</v>
      </c>
      <c r="F1294" t="s">
        <v>22</v>
      </c>
      <c r="G1294">
        <f>tblSalaries[[#This Row],[clean Salary (in local currency)]]*VLOOKUP(tblSalaries[[#This Row],[Currency]],tblXrate[],2,FALSE)</f>
        <v>54627.175876639136</v>
      </c>
      <c r="H1294" t="s">
        <v>1482</v>
      </c>
      <c r="I1294" t="s">
        <v>52</v>
      </c>
      <c r="J1294" t="s">
        <v>106</v>
      </c>
      <c r="K1294" t="str">
        <f>VLOOKUP(tblSalaries[[#This Row],[Where do you work]],tblCountries[[Actual]:[Mapping]],2,FALSE)</f>
        <v>France</v>
      </c>
      <c r="L1294" t="s">
        <v>13</v>
      </c>
      <c r="M1294">
        <v>7</v>
      </c>
    </row>
    <row r="1295" spans="2:13" ht="15" hidden="1" customHeight="1" x14ac:dyDescent="0.25">
      <c r="B1295" t="s">
        <v>3298</v>
      </c>
      <c r="C1295" s="1">
        <v>41058.657141203701</v>
      </c>
      <c r="D1295" s="4" t="s">
        <v>1483</v>
      </c>
      <c r="E1295">
        <v>24000</v>
      </c>
      <c r="F1295" t="s">
        <v>22</v>
      </c>
      <c r="G1295">
        <f>tblSalaries[[#This Row],[clean Salary (in local currency)]]*VLOOKUP(tblSalaries[[#This Row],[Currency]],tblXrate[],2,FALSE)</f>
        <v>30489.586535798586</v>
      </c>
      <c r="H1295" t="s">
        <v>488</v>
      </c>
      <c r="I1295" t="s">
        <v>488</v>
      </c>
      <c r="J1295" t="s">
        <v>1351</v>
      </c>
      <c r="K1295" t="str">
        <f>VLOOKUP(tblSalaries[[#This Row],[Where do you work]],tblCountries[[Actual]:[Mapping]],2,FALSE)</f>
        <v>italy</v>
      </c>
      <c r="L1295" t="s">
        <v>9</v>
      </c>
      <c r="M1295">
        <v>10</v>
      </c>
    </row>
    <row r="1296" spans="2:13" ht="15" hidden="1" customHeight="1" x14ac:dyDescent="0.25">
      <c r="B1296" t="s">
        <v>3299</v>
      </c>
      <c r="C1296" s="1">
        <v>41058.659502314818</v>
      </c>
      <c r="D1296" s="4">
        <v>314000</v>
      </c>
      <c r="E1296">
        <v>314000</v>
      </c>
      <c r="F1296" t="s">
        <v>40</v>
      </c>
      <c r="G1296">
        <f>tblSalaries[[#This Row],[clean Salary (in local currency)]]*VLOOKUP(tblSalaries[[#This Row],[Currency]],tblXrate[],2,FALSE)</f>
        <v>5591.6858398569666</v>
      </c>
      <c r="H1296" t="s">
        <v>1484</v>
      </c>
      <c r="I1296" t="s">
        <v>52</v>
      </c>
      <c r="J1296" t="s">
        <v>8</v>
      </c>
      <c r="K1296" t="str">
        <f>VLOOKUP(tblSalaries[[#This Row],[Where do you work]],tblCountries[[Actual]:[Mapping]],2,FALSE)</f>
        <v>India</v>
      </c>
      <c r="L1296" t="s">
        <v>25</v>
      </c>
      <c r="M1296">
        <v>0.1</v>
      </c>
    </row>
    <row r="1297" spans="2:13" ht="15" hidden="1" customHeight="1" x14ac:dyDescent="0.25">
      <c r="B1297" t="s">
        <v>3300</v>
      </c>
      <c r="C1297" s="1">
        <v>41058.66065972222</v>
      </c>
      <c r="D1297" s="4" t="s">
        <v>1485</v>
      </c>
      <c r="E1297">
        <v>82000</v>
      </c>
      <c r="F1297" t="s">
        <v>6</v>
      </c>
      <c r="G1297">
        <f>tblSalaries[[#This Row],[clean Salary (in local currency)]]*VLOOKUP(tblSalaries[[#This Row],[Currency]],tblXrate[],2,FALSE)</f>
        <v>82000</v>
      </c>
      <c r="H1297" t="s">
        <v>356</v>
      </c>
      <c r="I1297" t="s">
        <v>356</v>
      </c>
      <c r="J1297" t="s">
        <v>48</v>
      </c>
      <c r="K1297" t="str">
        <f>VLOOKUP(tblSalaries[[#This Row],[Where do you work]],tblCountries[[Actual]:[Mapping]],2,FALSE)</f>
        <v>South Africa</v>
      </c>
      <c r="L1297" t="s">
        <v>9</v>
      </c>
      <c r="M1297">
        <v>10</v>
      </c>
    </row>
    <row r="1298" spans="2:13" ht="15" hidden="1" customHeight="1" x14ac:dyDescent="0.25">
      <c r="B1298" t="s">
        <v>3301</v>
      </c>
      <c r="C1298" s="1">
        <v>41058.66196759259</v>
      </c>
      <c r="D1298" s="4">
        <v>10000</v>
      </c>
      <c r="E1298">
        <v>10000</v>
      </c>
      <c r="F1298" t="s">
        <v>6</v>
      </c>
      <c r="G1298">
        <f>tblSalaries[[#This Row],[clean Salary (in local currency)]]*VLOOKUP(tblSalaries[[#This Row],[Currency]],tblXrate[],2,FALSE)</f>
        <v>10000</v>
      </c>
      <c r="H1298" t="s">
        <v>360</v>
      </c>
      <c r="I1298" t="s">
        <v>3999</v>
      </c>
      <c r="J1298" t="s">
        <v>8</v>
      </c>
      <c r="K1298" t="str">
        <f>VLOOKUP(tblSalaries[[#This Row],[Where do you work]],tblCountries[[Actual]:[Mapping]],2,FALSE)</f>
        <v>India</v>
      </c>
      <c r="L1298" t="s">
        <v>25</v>
      </c>
      <c r="M1298">
        <v>0.5</v>
      </c>
    </row>
    <row r="1299" spans="2:13" ht="15" hidden="1" customHeight="1" x14ac:dyDescent="0.25">
      <c r="B1299" t="s">
        <v>3302</v>
      </c>
      <c r="C1299" s="1">
        <v>41058.672210648147</v>
      </c>
      <c r="D1299" s="4">
        <v>9000</v>
      </c>
      <c r="E1299">
        <v>9000</v>
      </c>
      <c r="F1299" t="s">
        <v>6</v>
      </c>
      <c r="G1299">
        <f>tblSalaries[[#This Row],[clean Salary (in local currency)]]*VLOOKUP(tblSalaries[[#This Row],[Currency]],tblXrate[],2,FALSE)</f>
        <v>9000</v>
      </c>
      <c r="H1299" t="s">
        <v>153</v>
      </c>
      <c r="I1299" t="s">
        <v>20</v>
      </c>
      <c r="J1299" t="s">
        <v>8</v>
      </c>
      <c r="K1299" t="str">
        <f>VLOOKUP(tblSalaries[[#This Row],[Where do you work]],tblCountries[[Actual]:[Mapping]],2,FALSE)</f>
        <v>India</v>
      </c>
      <c r="L1299" t="s">
        <v>13</v>
      </c>
      <c r="M1299">
        <v>0.6</v>
      </c>
    </row>
    <row r="1300" spans="2:13" ht="15" hidden="1" customHeight="1" x14ac:dyDescent="0.25">
      <c r="B1300" t="s">
        <v>3303</v>
      </c>
      <c r="C1300" s="1">
        <v>41058.672685185185</v>
      </c>
      <c r="D1300" s="4">
        <v>9000</v>
      </c>
      <c r="E1300">
        <v>9000</v>
      </c>
      <c r="F1300" t="s">
        <v>6</v>
      </c>
      <c r="G1300">
        <f>tblSalaries[[#This Row],[clean Salary (in local currency)]]*VLOOKUP(tblSalaries[[#This Row],[Currency]],tblXrate[],2,FALSE)</f>
        <v>9000</v>
      </c>
      <c r="H1300" t="s">
        <v>153</v>
      </c>
      <c r="I1300" t="s">
        <v>20</v>
      </c>
      <c r="J1300" t="s">
        <v>8</v>
      </c>
      <c r="K1300" t="str">
        <f>VLOOKUP(tblSalaries[[#This Row],[Where do you work]],tblCountries[[Actual]:[Mapping]],2,FALSE)</f>
        <v>India</v>
      </c>
      <c r="L1300" t="s">
        <v>9</v>
      </c>
      <c r="M1300">
        <v>1</v>
      </c>
    </row>
    <row r="1301" spans="2:13" ht="15" hidden="1" customHeight="1" x14ac:dyDescent="0.25">
      <c r="B1301" t="s">
        <v>3304</v>
      </c>
      <c r="C1301" s="1">
        <v>41058.679849537039</v>
      </c>
      <c r="D1301" s="4" t="s">
        <v>1486</v>
      </c>
      <c r="E1301">
        <v>660000</v>
      </c>
      <c r="F1301" t="s">
        <v>40</v>
      </c>
      <c r="G1301">
        <f>tblSalaries[[#This Row],[clean Salary (in local currency)]]*VLOOKUP(tblSalaries[[#This Row],[Currency]],tblXrate[],2,FALSE)</f>
        <v>11753.225013712095</v>
      </c>
      <c r="H1301" t="s">
        <v>1487</v>
      </c>
      <c r="I1301" t="s">
        <v>52</v>
      </c>
      <c r="J1301" t="s">
        <v>8</v>
      </c>
      <c r="K1301" t="str">
        <f>VLOOKUP(tblSalaries[[#This Row],[Where do you work]],tblCountries[[Actual]:[Mapping]],2,FALSE)</f>
        <v>India</v>
      </c>
      <c r="L1301" t="s">
        <v>13</v>
      </c>
      <c r="M1301">
        <v>7</v>
      </c>
    </row>
    <row r="1302" spans="2:13" ht="15" hidden="1" customHeight="1" x14ac:dyDescent="0.25">
      <c r="B1302" t="s">
        <v>3305</v>
      </c>
      <c r="C1302" s="1">
        <v>41058.684895833336</v>
      </c>
      <c r="D1302" s="4" t="s">
        <v>1488</v>
      </c>
      <c r="E1302">
        <v>204000</v>
      </c>
      <c r="F1302" t="s">
        <v>40</v>
      </c>
      <c r="G1302">
        <f>tblSalaries[[#This Row],[clean Salary (in local currency)]]*VLOOKUP(tblSalaries[[#This Row],[Currency]],tblXrate[],2,FALSE)</f>
        <v>3632.815004238284</v>
      </c>
      <c r="H1302" t="s">
        <v>1489</v>
      </c>
      <c r="I1302" t="s">
        <v>3999</v>
      </c>
      <c r="J1302" t="s">
        <v>8</v>
      </c>
      <c r="K1302" t="str">
        <f>VLOOKUP(tblSalaries[[#This Row],[Where do you work]],tblCountries[[Actual]:[Mapping]],2,FALSE)</f>
        <v>India</v>
      </c>
      <c r="L1302" t="s">
        <v>13</v>
      </c>
      <c r="M1302">
        <v>2</v>
      </c>
    </row>
    <row r="1303" spans="2:13" ht="15" hidden="1" customHeight="1" x14ac:dyDescent="0.25">
      <c r="B1303" t="s">
        <v>3306</v>
      </c>
      <c r="C1303" s="1">
        <v>41058.688263888886</v>
      </c>
      <c r="D1303" s="4">
        <v>75000</v>
      </c>
      <c r="E1303">
        <v>75000</v>
      </c>
      <c r="F1303" t="s">
        <v>22</v>
      </c>
      <c r="G1303">
        <f>tblSalaries[[#This Row],[clean Salary (in local currency)]]*VLOOKUP(tblSalaries[[#This Row],[Currency]],tblXrate[],2,FALSE)</f>
        <v>95279.957924370581</v>
      </c>
      <c r="H1303" t="s">
        <v>14</v>
      </c>
      <c r="I1303" t="s">
        <v>20</v>
      </c>
      <c r="J1303" t="s">
        <v>628</v>
      </c>
      <c r="K1303" t="str">
        <f>VLOOKUP(tblSalaries[[#This Row],[Where do you work]],tblCountries[[Actual]:[Mapping]],2,FALSE)</f>
        <v>Netherlands</v>
      </c>
      <c r="L1303" t="s">
        <v>13</v>
      </c>
      <c r="M1303">
        <v>16</v>
      </c>
    </row>
    <row r="1304" spans="2:13" ht="15" hidden="1" customHeight="1" x14ac:dyDescent="0.25">
      <c r="B1304" t="s">
        <v>3307</v>
      </c>
      <c r="C1304" s="1">
        <v>41058.693877314814</v>
      </c>
      <c r="D1304" s="4" t="s">
        <v>1249</v>
      </c>
      <c r="E1304">
        <v>45000</v>
      </c>
      <c r="F1304" t="s">
        <v>69</v>
      </c>
      <c r="G1304">
        <f>tblSalaries[[#This Row],[clean Salary (in local currency)]]*VLOOKUP(tblSalaries[[#This Row],[Currency]],tblXrate[],2,FALSE)</f>
        <v>70928.022243027779</v>
      </c>
      <c r="H1304" t="s">
        <v>76</v>
      </c>
      <c r="I1304" t="s">
        <v>356</v>
      </c>
      <c r="J1304" t="s">
        <v>71</v>
      </c>
      <c r="K1304" t="str">
        <f>VLOOKUP(tblSalaries[[#This Row],[Where do you work]],tblCountries[[Actual]:[Mapping]],2,FALSE)</f>
        <v>UK</v>
      </c>
      <c r="L1304" t="s">
        <v>18</v>
      </c>
      <c r="M1304">
        <v>4</v>
      </c>
    </row>
    <row r="1305" spans="2:13" ht="15" hidden="1" customHeight="1" x14ac:dyDescent="0.25">
      <c r="B1305" t="s">
        <v>3308</v>
      </c>
      <c r="C1305" s="1">
        <v>41058.6953587963</v>
      </c>
      <c r="D1305" s="4" t="s">
        <v>1490</v>
      </c>
      <c r="E1305">
        <v>41000</v>
      </c>
      <c r="F1305" t="s">
        <v>22</v>
      </c>
      <c r="G1305">
        <f>tblSalaries[[#This Row],[clean Salary (in local currency)]]*VLOOKUP(tblSalaries[[#This Row],[Currency]],tblXrate[],2,FALSE)</f>
        <v>52086.37699865592</v>
      </c>
      <c r="H1305" t="s">
        <v>522</v>
      </c>
      <c r="I1305" t="s">
        <v>279</v>
      </c>
      <c r="J1305" t="s">
        <v>608</v>
      </c>
      <c r="K1305" t="str">
        <f>VLOOKUP(tblSalaries[[#This Row],[Where do you work]],tblCountries[[Actual]:[Mapping]],2,FALSE)</f>
        <v>Spain</v>
      </c>
      <c r="L1305" t="s">
        <v>9</v>
      </c>
      <c r="M1305">
        <v>12</v>
      </c>
    </row>
    <row r="1306" spans="2:13" ht="15" hidden="1" customHeight="1" x14ac:dyDescent="0.25">
      <c r="B1306" t="s">
        <v>3309</v>
      </c>
      <c r="C1306" s="1">
        <v>41058.701203703706</v>
      </c>
      <c r="D1306" s="4">
        <v>275000</v>
      </c>
      <c r="E1306">
        <v>275000</v>
      </c>
      <c r="F1306" t="s">
        <v>40</v>
      </c>
      <c r="G1306">
        <f>tblSalaries[[#This Row],[clean Salary (in local currency)]]*VLOOKUP(tblSalaries[[#This Row],[Currency]],tblXrate[],2,FALSE)</f>
        <v>4897.177089046706</v>
      </c>
      <c r="H1306" t="s">
        <v>1491</v>
      </c>
      <c r="I1306" t="s">
        <v>52</v>
      </c>
      <c r="J1306" t="s">
        <v>8</v>
      </c>
      <c r="K1306" t="str">
        <f>VLOOKUP(tblSalaries[[#This Row],[Where do you work]],tblCountries[[Actual]:[Mapping]],2,FALSE)</f>
        <v>India</v>
      </c>
      <c r="L1306" t="s">
        <v>13</v>
      </c>
      <c r="M1306">
        <v>4</v>
      </c>
    </row>
    <row r="1307" spans="2:13" ht="15" hidden="1" customHeight="1" x14ac:dyDescent="0.25">
      <c r="B1307" t="s">
        <v>3310</v>
      </c>
      <c r="C1307" s="1">
        <v>41058.705358796295</v>
      </c>
      <c r="D1307" s="4">
        <v>80000</v>
      </c>
      <c r="E1307">
        <v>80000</v>
      </c>
      <c r="F1307" t="s">
        <v>670</v>
      </c>
      <c r="G1307">
        <f>tblSalaries[[#This Row],[clean Salary (in local currency)]]*VLOOKUP(tblSalaries[[#This Row],[Currency]],tblXrate[],2,FALSE)</f>
        <v>63807.047488395103</v>
      </c>
      <c r="H1307" t="s">
        <v>932</v>
      </c>
      <c r="I1307" t="s">
        <v>310</v>
      </c>
      <c r="J1307" t="s">
        <v>1492</v>
      </c>
      <c r="K1307" t="str">
        <f>VLOOKUP(tblSalaries[[#This Row],[Where do you work]],tblCountries[[Actual]:[Mapping]],2,FALSE)</f>
        <v>New Zealand</v>
      </c>
      <c r="L1307" t="s">
        <v>13</v>
      </c>
      <c r="M1307">
        <v>15</v>
      </c>
    </row>
    <row r="1308" spans="2:13" ht="15" hidden="1" customHeight="1" x14ac:dyDescent="0.25">
      <c r="B1308" t="s">
        <v>3311</v>
      </c>
      <c r="C1308" s="1">
        <v>41058.712164351855</v>
      </c>
      <c r="D1308" s="4">
        <v>24000</v>
      </c>
      <c r="E1308">
        <v>24000</v>
      </c>
      <c r="F1308" t="s">
        <v>6</v>
      </c>
      <c r="G1308">
        <f>tblSalaries[[#This Row],[clean Salary (in local currency)]]*VLOOKUP(tblSalaries[[#This Row],[Currency]],tblXrate[],2,FALSE)</f>
        <v>24000</v>
      </c>
      <c r="H1308" t="s">
        <v>1493</v>
      </c>
      <c r="I1308" t="s">
        <v>52</v>
      </c>
      <c r="J1308" t="s">
        <v>1494</v>
      </c>
      <c r="K1308" t="str">
        <f>VLOOKUP(tblSalaries[[#This Row],[Where do you work]],tblCountries[[Actual]:[Mapping]],2,FALSE)</f>
        <v>Saudi Arabia</v>
      </c>
      <c r="L1308" t="s">
        <v>9</v>
      </c>
      <c r="M1308">
        <v>5</v>
      </c>
    </row>
    <row r="1309" spans="2:13" ht="15" hidden="1" customHeight="1" x14ac:dyDescent="0.25">
      <c r="B1309" t="s">
        <v>3312</v>
      </c>
      <c r="C1309" s="1">
        <v>41058.714606481481</v>
      </c>
      <c r="D1309" s="4" t="s">
        <v>1495</v>
      </c>
      <c r="E1309">
        <v>60000</v>
      </c>
      <c r="F1309" t="s">
        <v>6</v>
      </c>
      <c r="G1309">
        <f>tblSalaries[[#This Row],[clean Salary (in local currency)]]*VLOOKUP(tblSalaries[[#This Row],[Currency]],tblXrate[],2,FALSE)</f>
        <v>60000</v>
      </c>
      <c r="H1309" t="s">
        <v>1496</v>
      </c>
      <c r="I1309" t="s">
        <v>52</v>
      </c>
      <c r="J1309" t="s">
        <v>1497</v>
      </c>
      <c r="K1309" t="str">
        <f>VLOOKUP(tblSalaries[[#This Row],[Where do you work]],tblCountries[[Actual]:[Mapping]],2,FALSE)</f>
        <v>CEE</v>
      </c>
      <c r="L1309" t="s">
        <v>13</v>
      </c>
      <c r="M1309">
        <v>20</v>
      </c>
    </row>
    <row r="1310" spans="2:13" ht="15" hidden="1" customHeight="1" x14ac:dyDescent="0.25">
      <c r="B1310" t="s">
        <v>3313</v>
      </c>
      <c r="C1310" s="1">
        <v>41058.715185185189</v>
      </c>
      <c r="D1310" s="4">
        <v>300000</v>
      </c>
      <c r="E1310">
        <v>300000</v>
      </c>
      <c r="F1310" t="s">
        <v>40</v>
      </c>
      <c r="G1310">
        <f>tblSalaries[[#This Row],[clean Salary (in local currency)]]*VLOOKUP(tblSalaries[[#This Row],[Currency]],tblXrate[],2,FALSE)</f>
        <v>5342.3750062327708</v>
      </c>
      <c r="H1310" t="s">
        <v>1498</v>
      </c>
      <c r="I1310" t="s">
        <v>20</v>
      </c>
      <c r="J1310" t="s">
        <v>8</v>
      </c>
      <c r="K1310" t="str">
        <f>VLOOKUP(tblSalaries[[#This Row],[Where do you work]],tblCountries[[Actual]:[Mapping]],2,FALSE)</f>
        <v>India</v>
      </c>
      <c r="L1310" t="s">
        <v>13</v>
      </c>
      <c r="M1310">
        <v>3</v>
      </c>
    </row>
    <row r="1311" spans="2:13" ht="15" hidden="1" customHeight="1" x14ac:dyDescent="0.25">
      <c r="B1311" t="s">
        <v>3314</v>
      </c>
      <c r="C1311" s="1">
        <v>41058.719675925924</v>
      </c>
      <c r="D1311" s="4">
        <v>500000</v>
      </c>
      <c r="E1311">
        <v>500000</v>
      </c>
      <c r="F1311" t="s">
        <v>40</v>
      </c>
      <c r="G1311">
        <f>tblSalaries[[#This Row],[clean Salary (in local currency)]]*VLOOKUP(tblSalaries[[#This Row],[Currency]],tblXrate[],2,FALSE)</f>
        <v>8903.9583437212841</v>
      </c>
      <c r="H1311" t="s">
        <v>1499</v>
      </c>
      <c r="I1311" t="s">
        <v>52</v>
      </c>
      <c r="J1311" t="s">
        <v>8</v>
      </c>
      <c r="K1311" t="str">
        <f>VLOOKUP(tblSalaries[[#This Row],[Where do you work]],tblCountries[[Actual]:[Mapping]],2,FALSE)</f>
        <v>India</v>
      </c>
      <c r="L1311" t="s">
        <v>18</v>
      </c>
      <c r="M1311">
        <v>5</v>
      </c>
    </row>
    <row r="1312" spans="2:13" ht="15" hidden="1" customHeight="1" x14ac:dyDescent="0.25">
      <c r="B1312" t="s">
        <v>3315</v>
      </c>
      <c r="C1312" s="1">
        <v>41058.720289351855</v>
      </c>
      <c r="D1312" s="4" t="s">
        <v>1382</v>
      </c>
      <c r="E1312">
        <v>26000</v>
      </c>
      <c r="F1312" t="s">
        <v>69</v>
      </c>
      <c r="G1312">
        <f>tblSalaries[[#This Row],[clean Salary (in local currency)]]*VLOOKUP(tblSalaries[[#This Row],[Currency]],tblXrate[],2,FALSE)</f>
        <v>40980.635073749385</v>
      </c>
      <c r="H1312" t="s">
        <v>1500</v>
      </c>
      <c r="I1312" t="s">
        <v>20</v>
      </c>
      <c r="J1312" t="s">
        <v>71</v>
      </c>
      <c r="K1312" t="str">
        <f>VLOOKUP(tblSalaries[[#This Row],[Where do you work]],tblCountries[[Actual]:[Mapping]],2,FALSE)</f>
        <v>UK</v>
      </c>
      <c r="L1312" t="s">
        <v>9</v>
      </c>
      <c r="M1312">
        <v>2</v>
      </c>
    </row>
    <row r="1313" spans="2:13" ht="15" hidden="1" customHeight="1" x14ac:dyDescent="0.25">
      <c r="B1313" t="s">
        <v>3316</v>
      </c>
      <c r="C1313" s="1">
        <v>41058.720671296294</v>
      </c>
      <c r="D1313" s="4" t="s">
        <v>1501</v>
      </c>
      <c r="E1313">
        <v>600000</v>
      </c>
      <c r="F1313" t="s">
        <v>40</v>
      </c>
      <c r="G1313">
        <f>tblSalaries[[#This Row],[clean Salary (in local currency)]]*VLOOKUP(tblSalaries[[#This Row],[Currency]],tblXrate[],2,FALSE)</f>
        <v>10684.750012465542</v>
      </c>
      <c r="H1313" t="s">
        <v>1022</v>
      </c>
      <c r="I1313" t="s">
        <v>52</v>
      </c>
      <c r="J1313" t="s">
        <v>8</v>
      </c>
      <c r="K1313" t="str">
        <f>VLOOKUP(tblSalaries[[#This Row],[Where do you work]],tblCountries[[Actual]:[Mapping]],2,FALSE)</f>
        <v>India</v>
      </c>
      <c r="L1313" t="s">
        <v>25</v>
      </c>
      <c r="M1313">
        <v>7</v>
      </c>
    </row>
    <row r="1314" spans="2:13" ht="15" hidden="1" customHeight="1" x14ac:dyDescent="0.25">
      <c r="B1314" t="s">
        <v>3317</v>
      </c>
      <c r="C1314" s="1">
        <v>41058.729664351849</v>
      </c>
      <c r="D1314" s="4">
        <v>1200000</v>
      </c>
      <c r="E1314">
        <v>1200000</v>
      </c>
      <c r="F1314" t="s">
        <v>40</v>
      </c>
      <c r="G1314">
        <f>tblSalaries[[#This Row],[clean Salary (in local currency)]]*VLOOKUP(tblSalaries[[#This Row],[Currency]],tblXrate[],2,FALSE)</f>
        <v>21369.500024931083</v>
      </c>
      <c r="H1314" t="s">
        <v>356</v>
      </c>
      <c r="I1314" t="s">
        <v>356</v>
      </c>
      <c r="J1314" t="s">
        <v>8</v>
      </c>
      <c r="K1314" t="str">
        <f>VLOOKUP(tblSalaries[[#This Row],[Where do you work]],tblCountries[[Actual]:[Mapping]],2,FALSE)</f>
        <v>India</v>
      </c>
      <c r="L1314" t="s">
        <v>18</v>
      </c>
      <c r="M1314">
        <v>21</v>
      </c>
    </row>
    <row r="1315" spans="2:13" ht="15" hidden="1" customHeight="1" x14ac:dyDescent="0.25">
      <c r="B1315" t="s">
        <v>3318</v>
      </c>
      <c r="C1315" s="1">
        <v>41058.733483796299</v>
      </c>
      <c r="D1315" s="4">
        <v>18000</v>
      </c>
      <c r="E1315">
        <v>18000</v>
      </c>
      <c r="F1315" t="s">
        <v>6</v>
      </c>
      <c r="G1315">
        <f>tblSalaries[[#This Row],[clean Salary (in local currency)]]*VLOOKUP(tblSalaries[[#This Row],[Currency]],tblXrate[],2,FALSE)</f>
        <v>18000</v>
      </c>
      <c r="H1315" t="s">
        <v>1502</v>
      </c>
      <c r="I1315" t="s">
        <v>52</v>
      </c>
      <c r="J1315" t="s">
        <v>1503</v>
      </c>
      <c r="K1315" t="str">
        <f>VLOOKUP(tblSalaries[[#This Row],[Where do you work]],tblCountries[[Actual]:[Mapping]],2,FALSE)</f>
        <v>Ghana</v>
      </c>
      <c r="L1315" t="s">
        <v>9</v>
      </c>
      <c r="M1315">
        <v>12</v>
      </c>
    </row>
    <row r="1316" spans="2:13" ht="15" hidden="1" customHeight="1" x14ac:dyDescent="0.25">
      <c r="B1316" t="s">
        <v>3319</v>
      </c>
      <c r="C1316" s="1">
        <v>41058.73605324074</v>
      </c>
      <c r="D1316" s="4" t="s">
        <v>1504</v>
      </c>
      <c r="E1316">
        <v>41000</v>
      </c>
      <c r="F1316" t="s">
        <v>6</v>
      </c>
      <c r="G1316">
        <f>tblSalaries[[#This Row],[clean Salary (in local currency)]]*VLOOKUP(tblSalaries[[#This Row],[Currency]],tblXrate[],2,FALSE)</f>
        <v>41000</v>
      </c>
      <c r="H1316" t="s">
        <v>1505</v>
      </c>
      <c r="I1316" t="s">
        <v>52</v>
      </c>
      <c r="J1316" t="s">
        <v>416</v>
      </c>
      <c r="K1316" t="str">
        <f>VLOOKUP(tblSalaries[[#This Row],[Where do you work]],tblCountries[[Actual]:[Mapping]],2,FALSE)</f>
        <v>Israel</v>
      </c>
      <c r="L1316" t="s">
        <v>18</v>
      </c>
      <c r="M1316">
        <v>4</v>
      </c>
    </row>
    <row r="1317" spans="2:13" ht="15" hidden="1" customHeight="1" x14ac:dyDescent="0.25">
      <c r="B1317" t="s">
        <v>3320</v>
      </c>
      <c r="C1317" s="1">
        <v>41058.740266203706</v>
      </c>
      <c r="D1317" s="4" t="s">
        <v>1506</v>
      </c>
      <c r="E1317">
        <v>1600000</v>
      </c>
      <c r="F1317" t="s">
        <v>40</v>
      </c>
      <c r="G1317">
        <f>tblSalaries[[#This Row],[clean Salary (in local currency)]]*VLOOKUP(tblSalaries[[#This Row],[Currency]],tblXrate[],2,FALSE)</f>
        <v>28492.66669990811</v>
      </c>
      <c r="H1317" t="s">
        <v>1507</v>
      </c>
      <c r="I1317" t="s">
        <v>20</v>
      </c>
      <c r="J1317" t="s">
        <v>8</v>
      </c>
      <c r="K1317" t="str">
        <f>VLOOKUP(tblSalaries[[#This Row],[Where do you work]],tblCountries[[Actual]:[Mapping]],2,FALSE)</f>
        <v>India</v>
      </c>
      <c r="L1317" t="s">
        <v>18</v>
      </c>
      <c r="M1317">
        <v>4</v>
      </c>
    </row>
    <row r="1318" spans="2:13" ht="15" customHeight="1" x14ac:dyDescent="0.25">
      <c r="B1318" t="s">
        <v>3321</v>
      </c>
      <c r="C1318" s="1">
        <v>41058.741712962961</v>
      </c>
      <c r="D1318" s="4">
        <v>49500</v>
      </c>
      <c r="E1318">
        <v>49500</v>
      </c>
      <c r="F1318" t="s">
        <v>6</v>
      </c>
      <c r="G1318">
        <f>tblSalaries[[#This Row],[clean Salary (in local currency)]]*VLOOKUP(tblSalaries[[#This Row],[Currency]],tblXrate[],2,FALSE)</f>
        <v>49500</v>
      </c>
      <c r="H1318" t="s">
        <v>118</v>
      </c>
      <c r="I1318" t="s">
        <v>20</v>
      </c>
      <c r="J1318" t="s">
        <v>15</v>
      </c>
      <c r="K1318" t="str">
        <f>VLOOKUP(tblSalaries[[#This Row],[Where do you work]],tblCountries[[Actual]:[Mapping]],2,FALSE)</f>
        <v>USA</v>
      </c>
      <c r="L1318" t="s">
        <v>9</v>
      </c>
      <c r="M1318">
        <v>4.5</v>
      </c>
    </row>
    <row r="1319" spans="2:13" ht="15" hidden="1" customHeight="1" x14ac:dyDescent="0.25">
      <c r="B1319" t="s">
        <v>3322</v>
      </c>
      <c r="C1319" s="1">
        <v>41058.750219907408</v>
      </c>
      <c r="D1319" s="4">
        <v>6600</v>
      </c>
      <c r="E1319">
        <v>6600</v>
      </c>
      <c r="F1319" t="s">
        <v>6</v>
      </c>
      <c r="G1319">
        <f>tblSalaries[[#This Row],[clean Salary (in local currency)]]*VLOOKUP(tblSalaries[[#This Row],[Currency]],tblXrate[],2,FALSE)</f>
        <v>6600</v>
      </c>
      <c r="H1319" t="s">
        <v>1508</v>
      </c>
      <c r="I1319" t="s">
        <v>3999</v>
      </c>
      <c r="J1319" t="s">
        <v>8</v>
      </c>
      <c r="K1319" t="str">
        <f>VLOOKUP(tblSalaries[[#This Row],[Where do you work]],tblCountries[[Actual]:[Mapping]],2,FALSE)</f>
        <v>India</v>
      </c>
      <c r="L1319" t="s">
        <v>18</v>
      </c>
      <c r="M1319">
        <v>6.4</v>
      </c>
    </row>
    <row r="1320" spans="2:13" ht="15" hidden="1" customHeight="1" x14ac:dyDescent="0.25">
      <c r="B1320" t="s">
        <v>3323</v>
      </c>
      <c r="C1320" s="1">
        <v>41058.754050925927</v>
      </c>
      <c r="D1320" s="4" t="s">
        <v>1509</v>
      </c>
      <c r="E1320">
        <v>70000</v>
      </c>
      <c r="F1320" t="s">
        <v>69</v>
      </c>
      <c r="G1320">
        <f>tblSalaries[[#This Row],[clean Salary (in local currency)]]*VLOOKUP(tblSalaries[[#This Row],[Currency]],tblXrate[],2,FALSE)</f>
        <v>110332.47904470989</v>
      </c>
      <c r="H1320" t="s">
        <v>356</v>
      </c>
      <c r="I1320" t="s">
        <v>356</v>
      </c>
      <c r="J1320" t="s">
        <v>71</v>
      </c>
      <c r="K1320" t="str">
        <f>VLOOKUP(tblSalaries[[#This Row],[Where do you work]],tblCountries[[Actual]:[Mapping]],2,FALSE)</f>
        <v>UK</v>
      </c>
      <c r="L1320" t="s">
        <v>9</v>
      </c>
      <c r="M1320">
        <v>15</v>
      </c>
    </row>
    <row r="1321" spans="2:13" ht="15" hidden="1" customHeight="1" x14ac:dyDescent="0.25">
      <c r="B1321" t="s">
        <v>3324</v>
      </c>
      <c r="C1321" s="1">
        <v>41058.760277777779</v>
      </c>
      <c r="D1321" s="4" t="s">
        <v>137</v>
      </c>
      <c r="E1321">
        <v>30000</v>
      </c>
      <c r="F1321" t="s">
        <v>69</v>
      </c>
      <c r="G1321">
        <f>tblSalaries[[#This Row],[clean Salary (in local currency)]]*VLOOKUP(tblSalaries[[#This Row],[Currency]],tblXrate[],2,FALSE)</f>
        <v>47285.348162018527</v>
      </c>
      <c r="H1321" t="s">
        <v>185</v>
      </c>
      <c r="I1321" t="s">
        <v>20</v>
      </c>
      <c r="J1321" t="s">
        <v>71</v>
      </c>
      <c r="K1321" t="str">
        <f>VLOOKUP(tblSalaries[[#This Row],[Where do you work]],tblCountries[[Actual]:[Mapping]],2,FALSE)</f>
        <v>UK</v>
      </c>
      <c r="L1321" t="s">
        <v>13</v>
      </c>
      <c r="M1321">
        <v>6</v>
      </c>
    </row>
    <row r="1322" spans="2:13" ht="15" hidden="1" customHeight="1" x14ac:dyDescent="0.25">
      <c r="B1322" t="s">
        <v>3325</v>
      </c>
      <c r="C1322" s="1">
        <v>41058.760335648149</v>
      </c>
      <c r="D1322" s="4" t="s">
        <v>1510</v>
      </c>
      <c r="E1322">
        <v>5300</v>
      </c>
      <c r="F1322" t="s">
        <v>6</v>
      </c>
      <c r="G1322">
        <f>tblSalaries[[#This Row],[clean Salary (in local currency)]]*VLOOKUP(tblSalaries[[#This Row],[Currency]],tblXrate[],2,FALSE)</f>
        <v>5300</v>
      </c>
      <c r="H1322" t="s">
        <v>1511</v>
      </c>
      <c r="I1322" t="s">
        <v>52</v>
      </c>
      <c r="J1322" t="s">
        <v>17</v>
      </c>
      <c r="K1322" t="str">
        <f>VLOOKUP(tblSalaries[[#This Row],[Where do you work]],tblCountries[[Actual]:[Mapping]],2,FALSE)</f>
        <v>Pakistan</v>
      </c>
      <c r="L1322" t="s">
        <v>9</v>
      </c>
      <c r="M1322">
        <v>5</v>
      </c>
    </row>
    <row r="1323" spans="2:13" ht="15" hidden="1" customHeight="1" x14ac:dyDescent="0.25">
      <c r="B1323" t="s">
        <v>3326</v>
      </c>
      <c r="C1323" s="1">
        <v>41058.764733796299</v>
      </c>
      <c r="D1323" s="4">
        <v>34500</v>
      </c>
      <c r="E1323">
        <v>34500</v>
      </c>
      <c r="F1323" t="s">
        <v>22</v>
      </c>
      <c r="G1323">
        <f>tblSalaries[[#This Row],[clean Salary (in local currency)]]*VLOOKUP(tblSalaries[[#This Row],[Currency]],tblXrate[],2,FALSE)</f>
        <v>43828.780645210471</v>
      </c>
      <c r="H1323" t="s">
        <v>20</v>
      </c>
      <c r="I1323" t="s">
        <v>20</v>
      </c>
      <c r="J1323" t="s">
        <v>628</v>
      </c>
      <c r="K1323" t="str">
        <f>VLOOKUP(tblSalaries[[#This Row],[Where do you work]],tblCountries[[Actual]:[Mapping]],2,FALSE)</f>
        <v>Netherlands</v>
      </c>
      <c r="L1323" t="s">
        <v>9</v>
      </c>
      <c r="M1323">
        <v>15</v>
      </c>
    </row>
    <row r="1324" spans="2:13" ht="15" hidden="1" customHeight="1" x14ac:dyDescent="0.25">
      <c r="B1324" t="s">
        <v>3327</v>
      </c>
      <c r="C1324" s="1">
        <v>41058.773009259261</v>
      </c>
      <c r="D1324" s="4">
        <v>80000</v>
      </c>
      <c r="E1324">
        <v>80000</v>
      </c>
      <c r="F1324" t="s">
        <v>6</v>
      </c>
      <c r="G1324">
        <f>tblSalaries[[#This Row],[clean Salary (in local currency)]]*VLOOKUP(tblSalaries[[#This Row],[Currency]],tblXrate[],2,FALSE)</f>
        <v>80000</v>
      </c>
      <c r="H1324" t="s">
        <v>1252</v>
      </c>
      <c r="I1324" t="s">
        <v>20</v>
      </c>
      <c r="J1324" t="s">
        <v>15</v>
      </c>
      <c r="K1324" t="str">
        <f>VLOOKUP(tblSalaries[[#This Row],[Where do you work]],tblCountries[[Actual]:[Mapping]],2,FALSE)</f>
        <v>USA</v>
      </c>
      <c r="L1324" t="s">
        <v>25</v>
      </c>
      <c r="M1324">
        <v>14</v>
      </c>
    </row>
    <row r="1325" spans="2:13" ht="15" hidden="1" customHeight="1" x14ac:dyDescent="0.25">
      <c r="B1325" t="s">
        <v>3328</v>
      </c>
      <c r="C1325" s="1">
        <v>41058.774421296293</v>
      </c>
      <c r="D1325" s="4" t="s">
        <v>1512</v>
      </c>
      <c r="E1325">
        <v>9067</v>
      </c>
      <c r="F1325" t="s">
        <v>22</v>
      </c>
      <c r="G1325">
        <f>tblSalaries[[#This Row],[clean Salary (in local currency)]]*VLOOKUP(tblSalaries[[#This Row],[Currency]],tblXrate[],2,FALSE)</f>
        <v>11518.711713336908</v>
      </c>
      <c r="H1325" t="s">
        <v>1513</v>
      </c>
      <c r="I1325" t="s">
        <v>20</v>
      </c>
      <c r="J1325" t="s">
        <v>38</v>
      </c>
      <c r="K1325" t="str">
        <f>VLOOKUP(tblSalaries[[#This Row],[Where do you work]],tblCountries[[Actual]:[Mapping]],2,FALSE)</f>
        <v>Hungary</v>
      </c>
      <c r="L1325" t="s">
        <v>18</v>
      </c>
      <c r="M1325">
        <v>3</v>
      </c>
    </row>
    <row r="1326" spans="2:13" ht="15" customHeight="1" x14ac:dyDescent="0.25">
      <c r="B1326" t="s">
        <v>3329</v>
      </c>
      <c r="C1326" s="1">
        <v>41058.774664351855</v>
      </c>
      <c r="D1326" s="4" t="s">
        <v>1514</v>
      </c>
      <c r="E1326">
        <v>150000</v>
      </c>
      <c r="F1326" t="s">
        <v>82</v>
      </c>
      <c r="G1326">
        <f>tblSalaries[[#This Row],[clean Salary (in local currency)]]*VLOOKUP(tblSalaries[[#This Row],[Currency]],tblXrate[],2,FALSE)</f>
        <v>152986.44846039536</v>
      </c>
      <c r="H1326" t="s">
        <v>1515</v>
      </c>
      <c r="I1326" t="s">
        <v>20</v>
      </c>
      <c r="J1326" t="s">
        <v>84</v>
      </c>
      <c r="K1326" t="str">
        <f>VLOOKUP(tblSalaries[[#This Row],[Where do you work]],tblCountries[[Actual]:[Mapping]],2,FALSE)</f>
        <v>Australia</v>
      </c>
      <c r="L1326" t="s">
        <v>25</v>
      </c>
      <c r="M1326">
        <v>5.5</v>
      </c>
    </row>
    <row r="1327" spans="2:13" ht="15" hidden="1" customHeight="1" x14ac:dyDescent="0.25">
      <c r="B1327" t="s">
        <v>3330</v>
      </c>
      <c r="C1327" s="1">
        <v>41058.776979166665</v>
      </c>
      <c r="D1327" s="4">
        <v>125000</v>
      </c>
      <c r="E1327">
        <v>125000</v>
      </c>
      <c r="F1327" t="s">
        <v>6</v>
      </c>
      <c r="G1327">
        <f>tblSalaries[[#This Row],[clean Salary (in local currency)]]*VLOOKUP(tblSalaries[[#This Row],[Currency]],tblXrate[],2,FALSE)</f>
        <v>125000</v>
      </c>
      <c r="H1327" t="s">
        <v>1516</v>
      </c>
      <c r="I1327" t="s">
        <v>52</v>
      </c>
      <c r="J1327" t="s">
        <v>15</v>
      </c>
      <c r="K1327" t="str">
        <f>VLOOKUP(tblSalaries[[#This Row],[Where do you work]],tblCountries[[Actual]:[Mapping]],2,FALSE)</f>
        <v>USA</v>
      </c>
      <c r="L1327" t="s">
        <v>9</v>
      </c>
      <c r="M1327">
        <v>2</v>
      </c>
    </row>
    <row r="1328" spans="2:13" ht="15" customHeight="1" x14ac:dyDescent="0.25">
      <c r="B1328" t="s">
        <v>3331</v>
      </c>
      <c r="C1328" s="1">
        <v>41058.788402777776</v>
      </c>
      <c r="D1328" s="4">
        <v>100000</v>
      </c>
      <c r="E1328">
        <v>100000</v>
      </c>
      <c r="F1328" t="s">
        <v>82</v>
      </c>
      <c r="G1328">
        <f>tblSalaries[[#This Row],[clean Salary (in local currency)]]*VLOOKUP(tblSalaries[[#This Row],[Currency]],tblXrate[],2,FALSE)</f>
        <v>101990.96564026357</v>
      </c>
      <c r="H1328" t="s">
        <v>1517</v>
      </c>
      <c r="I1328" t="s">
        <v>356</v>
      </c>
      <c r="J1328" t="s">
        <v>84</v>
      </c>
      <c r="K1328" t="str">
        <f>VLOOKUP(tblSalaries[[#This Row],[Where do you work]],tblCountries[[Actual]:[Mapping]],2,FALSE)</f>
        <v>Australia</v>
      </c>
      <c r="L1328" t="s">
        <v>25</v>
      </c>
      <c r="M1328">
        <v>30</v>
      </c>
    </row>
    <row r="1329" spans="2:13" ht="15" hidden="1" customHeight="1" x14ac:dyDescent="0.25">
      <c r="B1329" t="s">
        <v>3332</v>
      </c>
      <c r="C1329" s="1">
        <v>41058.788425925923</v>
      </c>
      <c r="D1329" s="4">
        <v>105000</v>
      </c>
      <c r="E1329">
        <v>105000</v>
      </c>
      <c r="F1329" t="s">
        <v>6</v>
      </c>
      <c r="G1329">
        <f>tblSalaries[[#This Row],[clean Salary (in local currency)]]*VLOOKUP(tblSalaries[[#This Row],[Currency]],tblXrate[],2,FALSE)</f>
        <v>105000</v>
      </c>
      <c r="H1329" t="s">
        <v>1518</v>
      </c>
      <c r="I1329" t="s">
        <v>4001</v>
      </c>
      <c r="J1329" t="s">
        <v>15</v>
      </c>
      <c r="K1329" t="str">
        <f>VLOOKUP(tblSalaries[[#This Row],[Where do you work]],tblCountries[[Actual]:[Mapping]],2,FALSE)</f>
        <v>USA</v>
      </c>
      <c r="L1329" t="s">
        <v>25</v>
      </c>
      <c r="M1329">
        <v>15</v>
      </c>
    </row>
    <row r="1330" spans="2:13" ht="15" hidden="1" customHeight="1" x14ac:dyDescent="0.25">
      <c r="B1330" t="s">
        <v>3333</v>
      </c>
      <c r="C1330" s="1">
        <v>41058.79241898148</v>
      </c>
      <c r="D1330" s="4">
        <v>40000</v>
      </c>
      <c r="E1330">
        <v>40000</v>
      </c>
      <c r="F1330" t="s">
        <v>22</v>
      </c>
      <c r="G1330">
        <f>tblSalaries[[#This Row],[clean Salary (in local currency)]]*VLOOKUP(tblSalaries[[#This Row],[Currency]],tblXrate[],2,FALSE)</f>
        <v>50815.977559664309</v>
      </c>
      <c r="H1330" t="s">
        <v>1264</v>
      </c>
      <c r="I1330" t="s">
        <v>52</v>
      </c>
      <c r="J1330" t="s">
        <v>1519</v>
      </c>
      <c r="K1330" t="str">
        <f>VLOOKUP(tblSalaries[[#This Row],[Where do you work]],tblCountries[[Actual]:[Mapping]],2,FALSE)</f>
        <v>Austria</v>
      </c>
      <c r="L1330" t="s">
        <v>9</v>
      </c>
      <c r="M1330">
        <v>20</v>
      </c>
    </row>
    <row r="1331" spans="2:13" ht="15" hidden="1" customHeight="1" x14ac:dyDescent="0.25">
      <c r="B1331" t="s">
        <v>3334</v>
      </c>
      <c r="C1331" s="1">
        <v>41058.792916666665</v>
      </c>
      <c r="D1331" s="4">
        <v>75000</v>
      </c>
      <c r="E1331">
        <v>75000</v>
      </c>
      <c r="F1331" t="s">
        <v>6</v>
      </c>
      <c r="G1331">
        <f>tblSalaries[[#This Row],[clean Salary (in local currency)]]*VLOOKUP(tblSalaries[[#This Row],[Currency]],tblXrate[],2,FALSE)</f>
        <v>75000</v>
      </c>
      <c r="H1331" t="s">
        <v>14</v>
      </c>
      <c r="I1331" t="s">
        <v>20</v>
      </c>
      <c r="J1331" t="s">
        <v>15</v>
      </c>
      <c r="K1331" t="str">
        <f>VLOOKUP(tblSalaries[[#This Row],[Where do you work]],tblCountries[[Actual]:[Mapping]],2,FALSE)</f>
        <v>USA</v>
      </c>
      <c r="L1331" t="s">
        <v>9</v>
      </c>
      <c r="M1331">
        <v>7</v>
      </c>
    </row>
    <row r="1332" spans="2:13" ht="15" hidden="1" customHeight="1" x14ac:dyDescent="0.25">
      <c r="B1332" t="s">
        <v>3335</v>
      </c>
      <c r="C1332" s="1">
        <v>41058.795995370368</v>
      </c>
      <c r="D1332" s="4" t="s">
        <v>1520</v>
      </c>
      <c r="E1332">
        <v>250000</v>
      </c>
      <c r="F1332" t="s">
        <v>40</v>
      </c>
      <c r="G1332">
        <f>tblSalaries[[#This Row],[clean Salary (in local currency)]]*VLOOKUP(tblSalaries[[#This Row],[Currency]],tblXrate[],2,FALSE)</f>
        <v>4451.9791718606421</v>
      </c>
      <c r="H1332" t="s">
        <v>1521</v>
      </c>
      <c r="I1332" t="s">
        <v>20</v>
      </c>
      <c r="J1332" t="s">
        <v>8</v>
      </c>
      <c r="K1332" t="str">
        <f>VLOOKUP(tblSalaries[[#This Row],[Where do you work]],tblCountries[[Actual]:[Mapping]],2,FALSE)</f>
        <v>India</v>
      </c>
      <c r="L1332" t="s">
        <v>13</v>
      </c>
      <c r="M1332">
        <v>8</v>
      </c>
    </row>
    <row r="1333" spans="2:13" ht="15" hidden="1" customHeight="1" x14ac:dyDescent="0.25">
      <c r="B1333" t="s">
        <v>3336</v>
      </c>
      <c r="C1333" s="1">
        <v>41058.797650462962</v>
      </c>
      <c r="D1333" s="4">
        <v>110000</v>
      </c>
      <c r="E1333">
        <v>110000</v>
      </c>
      <c r="F1333" t="s">
        <v>6</v>
      </c>
      <c r="G1333">
        <f>tblSalaries[[#This Row],[clean Salary (in local currency)]]*VLOOKUP(tblSalaries[[#This Row],[Currency]],tblXrate[],2,FALSE)</f>
        <v>110000</v>
      </c>
      <c r="H1333" t="s">
        <v>1522</v>
      </c>
      <c r="I1333" t="s">
        <v>20</v>
      </c>
      <c r="J1333" t="s">
        <v>15</v>
      </c>
      <c r="K1333" t="str">
        <f>VLOOKUP(tblSalaries[[#This Row],[Where do you work]],tblCountries[[Actual]:[Mapping]],2,FALSE)</f>
        <v>USA</v>
      </c>
      <c r="L1333" t="s">
        <v>25</v>
      </c>
      <c r="M1333">
        <v>10</v>
      </c>
    </row>
    <row r="1334" spans="2:13" ht="15" hidden="1" customHeight="1" x14ac:dyDescent="0.25">
      <c r="B1334" t="s">
        <v>3337</v>
      </c>
      <c r="C1334" s="1">
        <v>41058.798668981479</v>
      </c>
      <c r="D1334" s="4" t="s">
        <v>1523</v>
      </c>
      <c r="E1334">
        <v>27000</v>
      </c>
      <c r="F1334" t="s">
        <v>69</v>
      </c>
      <c r="G1334">
        <f>tblSalaries[[#This Row],[clean Salary (in local currency)]]*VLOOKUP(tblSalaries[[#This Row],[Currency]],tblXrate[],2,FALSE)</f>
        <v>42556.81334581667</v>
      </c>
      <c r="H1334" t="s">
        <v>1524</v>
      </c>
      <c r="I1334" t="s">
        <v>279</v>
      </c>
      <c r="J1334" t="s">
        <v>71</v>
      </c>
      <c r="K1334" t="str">
        <f>VLOOKUP(tblSalaries[[#This Row],[Where do you work]],tblCountries[[Actual]:[Mapping]],2,FALSE)</f>
        <v>UK</v>
      </c>
      <c r="L1334" t="s">
        <v>9</v>
      </c>
      <c r="M1334">
        <v>1</v>
      </c>
    </row>
    <row r="1335" spans="2:13" ht="15" hidden="1" customHeight="1" x14ac:dyDescent="0.25">
      <c r="B1335" t="s">
        <v>3338</v>
      </c>
      <c r="C1335" s="1">
        <v>41058.799664351849</v>
      </c>
      <c r="D1335" s="4" t="s">
        <v>1525</v>
      </c>
      <c r="E1335">
        <v>450000</v>
      </c>
      <c r="F1335" t="s">
        <v>40</v>
      </c>
      <c r="G1335">
        <f>tblSalaries[[#This Row],[clean Salary (in local currency)]]*VLOOKUP(tblSalaries[[#This Row],[Currency]],tblXrate[],2,FALSE)</f>
        <v>8013.5625093491553</v>
      </c>
      <c r="H1335" t="s">
        <v>1526</v>
      </c>
      <c r="I1335" t="s">
        <v>279</v>
      </c>
      <c r="J1335" t="s">
        <v>8</v>
      </c>
      <c r="K1335" t="str">
        <f>VLOOKUP(tblSalaries[[#This Row],[Where do you work]],tblCountries[[Actual]:[Mapping]],2,FALSE)</f>
        <v>India</v>
      </c>
      <c r="L1335" t="s">
        <v>25</v>
      </c>
      <c r="M1335">
        <v>7</v>
      </c>
    </row>
    <row r="1336" spans="2:13" ht="15" hidden="1" customHeight="1" x14ac:dyDescent="0.25">
      <c r="B1336" t="s">
        <v>3339</v>
      </c>
      <c r="C1336" s="1">
        <v>41058.800219907411</v>
      </c>
      <c r="D1336" s="4">
        <v>125000</v>
      </c>
      <c r="E1336">
        <v>125000</v>
      </c>
      <c r="F1336" t="s">
        <v>6</v>
      </c>
      <c r="G1336">
        <f>tblSalaries[[#This Row],[clean Salary (in local currency)]]*VLOOKUP(tblSalaries[[#This Row],[Currency]],tblXrate[],2,FALSE)</f>
        <v>125000</v>
      </c>
      <c r="H1336" t="s">
        <v>642</v>
      </c>
      <c r="I1336" t="s">
        <v>52</v>
      </c>
      <c r="J1336" t="s">
        <v>15</v>
      </c>
      <c r="K1336" t="str">
        <f>VLOOKUP(tblSalaries[[#This Row],[Where do you work]],tblCountries[[Actual]:[Mapping]],2,FALSE)</f>
        <v>USA</v>
      </c>
      <c r="L1336" t="s">
        <v>9</v>
      </c>
      <c r="M1336">
        <v>25</v>
      </c>
    </row>
    <row r="1337" spans="2:13" ht="15" hidden="1" customHeight="1" x14ac:dyDescent="0.25">
      <c r="B1337" t="s">
        <v>3340</v>
      </c>
      <c r="C1337" s="1">
        <v>41058.808009259257</v>
      </c>
      <c r="D1337" s="4">
        <v>60000</v>
      </c>
      <c r="E1337">
        <v>60000</v>
      </c>
      <c r="F1337" t="s">
        <v>6</v>
      </c>
      <c r="G1337">
        <f>tblSalaries[[#This Row],[clean Salary (in local currency)]]*VLOOKUP(tblSalaries[[#This Row],[Currency]],tblXrate[],2,FALSE)</f>
        <v>60000</v>
      </c>
      <c r="H1337" t="s">
        <v>1527</v>
      </c>
      <c r="I1337" t="s">
        <v>20</v>
      </c>
      <c r="J1337" t="s">
        <v>15</v>
      </c>
      <c r="K1337" t="str">
        <f>VLOOKUP(tblSalaries[[#This Row],[Where do you work]],tblCountries[[Actual]:[Mapping]],2,FALSE)</f>
        <v>USA</v>
      </c>
      <c r="L1337" t="s">
        <v>13</v>
      </c>
      <c r="M1337">
        <v>12</v>
      </c>
    </row>
    <row r="1338" spans="2:13" ht="15" hidden="1" customHeight="1" x14ac:dyDescent="0.25">
      <c r="B1338" t="s">
        <v>3341</v>
      </c>
      <c r="C1338" s="1">
        <v>41058.813564814816</v>
      </c>
      <c r="D1338" s="4" t="s">
        <v>1528</v>
      </c>
      <c r="E1338">
        <v>2210000</v>
      </c>
      <c r="F1338" t="s">
        <v>40</v>
      </c>
      <c r="G1338">
        <f>tblSalaries[[#This Row],[clean Salary (in local currency)]]*VLOOKUP(tblSalaries[[#This Row],[Currency]],tblXrate[],2,FALSE)</f>
        <v>39355.495879248076</v>
      </c>
      <c r="H1338" t="s">
        <v>387</v>
      </c>
      <c r="I1338" t="s">
        <v>20</v>
      </c>
      <c r="J1338" t="s">
        <v>8</v>
      </c>
      <c r="K1338" t="str">
        <f>VLOOKUP(tblSalaries[[#This Row],[Where do you work]],tblCountries[[Actual]:[Mapping]],2,FALSE)</f>
        <v>India</v>
      </c>
      <c r="L1338" t="s">
        <v>25</v>
      </c>
      <c r="M1338">
        <v>5.6</v>
      </c>
    </row>
    <row r="1339" spans="2:13" ht="15" hidden="1" customHeight="1" x14ac:dyDescent="0.25">
      <c r="B1339" t="s">
        <v>3342</v>
      </c>
      <c r="C1339" s="1">
        <v>41058.814664351848</v>
      </c>
      <c r="D1339" s="4">
        <v>45000</v>
      </c>
      <c r="E1339">
        <v>45000</v>
      </c>
      <c r="F1339" t="s">
        <v>22</v>
      </c>
      <c r="G1339">
        <f>tblSalaries[[#This Row],[clean Salary (in local currency)]]*VLOOKUP(tblSalaries[[#This Row],[Currency]],tblXrate[],2,FALSE)</f>
        <v>57167.974754622352</v>
      </c>
      <c r="H1339" t="s">
        <v>1529</v>
      </c>
      <c r="I1339" t="s">
        <v>488</v>
      </c>
      <c r="J1339" t="s">
        <v>24</v>
      </c>
      <c r="K1339" t="str">
        <f>VLOOKUP(tblSalaries[[#This Row],[Where do you work]],tblCountries[[Actual]:[Mapping]],2,FALSE)</f>
        <v>Germany</v>
      </c>
      <c r="L1339" t="s">
        <v>9</v>
      </c>
      <c r="M1339">
        <v>12</v>
      </c>
    </row>
    <row r="1340" spans="2:13" ht="15" hidden="1" customHeight="1" x14ac:dyDescent="0.25">
      <c r="B1340" t="s">
        <v>3343</v>
      </c>
      <c r="C1340" s="1">
        <v>41058.819155092591</v>
      </c>
      <c r="D1340" s="4" t="s">
        <v>1530</v>
      </c>
      <c r="E1340">
        <v>4000000</v>
      </c>
      <c r="F1340" t="s">
        <v>1531</v>
      </c>
      <c r="G1340">
        <f>tblSalaries[[#This Row],[clean Salary (in local currency)]]*VLOOKUP(tblSalaries[[#This Row],[Currency]],tblXrate[],2,FALSE)</f>
        <v>50694.322109187968</v>
      </c>
      <c r="H1340" t="s">
        <v>1532</v>
      </c>
      <c r="I1340" t="s">
        <v>20</v>
      </c>
      <c r="J1340" t="s">
        <v>654</v>
      </c>
      <c r="K1340" t="str">
        <f>VLOOKUP(tblSalaries[[#This Row],[Where do you work]],tblCountries[[Actual]:[Mapping]],2,FALSE)</f>
        <v>Japan</v>
      </c>
      <c r="L1340" t="s">
        <v>9</v>
      </c>
      <c r="M1340">
        <v>8</v>
      </c>
    </row>
    <row r="1341" spans="2:13" ht="15" customHeight="1" x14ac:dyDescent="0.25">
      <c r="B1341" t="s">
        <v>3344</v>
      </c>
      <c r="C1341" s="1">
        <v>41058.824513888889</v>
      </c>
      <c r="D1341" s="4">
        <v>57500</v>
      </c>
      <c r="E1341">
        <v>57500</v>
      </c>
      <c r="F1341" t="s">
        <v>6</v>
      </c>
      <c r="G1341">
        <f>tblSalaries[[#This Row],[clean Salary (in local currency)]]*VLOOKUP(tblSalaries[[#This Row],[Currency]],tblXrate[],2,FALSE)</f>
        <v>57500</v>
      </c>
      <c r="H1341" t="s">
        <v>1533</v>
      </c>
      <c r="I1341" t="s">
        <v>52</v>
      </c>
      <c r="J1341" t="s">
        <v>15</v>
      </c>
      <c r="K1341" t="str">
        <f>VLOOKUP(tblSalaries[[#This Row],[Where do you work]],tblCountries[[Actual]:[Mapping]],2,FALSE)</f>
        <v>USA</v>
      </c>
      <c r="L1341" t="s">
        <v>9</v>
      </c>
      <c r="M1341">
        <v>30</v>
      </c>
    </row>
    <row r="1342" spans="2:13" ht="15" hidden="1" customHeight="1" x14ac:dyDescent="0.25">
      <c r="B1342" t="s">
        <v>3345</v>
      </c>
      <c r="C1342" s="1">
        <v>41058.826678240737</v>
      </c>
      <c r="D1342" s="4">
        <v>62000</v>
      </c>
      <c r="E1342">
        <v>62000</v>
      </c>
      <c r="F1342" t="s">
        <v>22</v>
      </c>
      <c r="G1342">
        <f>tblSalaries[[#This Row],[clean Salary (in local currency)]]*VLOOKUP(tblSalaries[[#This Row],[Currency]],tblXrate[],2,FALSE)</f>
        <v>78764.765217479682</v>
      </c>
      <c r="H1342" t="s">
        <v>488</v>
      </c>
      <c r="I1342" t="s">
        <v>488</v>
      </c>
      <c r="J1342" t="s">
        <v>628</v>
      </c>
      <c r="K1342" t="str">
        <f>VLOOKUP(tblSalaries[[#This Row],[Where do you work]],tblCountries[[Actual]:[Mapping]],2,FALSE)</f>
        <v>Netherlands</v>
      </c>
      <c r="L1342" t="s">
        <v>9</v>
      </c>
      <c r="M1342">
        <v>15</v>
      </c>
    </row>
    <row r="1343" spans="2:13" ht="15" hidden="1" customHeight="1" x14ac:dyDescent="0.25">
      <c r="B1343" t="s">
        <v>3346</v>
      </c>
      <c r="C1343" s="1">
        <v>41058.828182870369</v>
      </c>
      <c r="D1343" s="4" t="s">
        <v>1534</v>
      </c>
      <c r="E1343">
        <v>80000</v>
      </c>
      <c r="F1343" t="s">
        <v>6</v>
      </c>
      <c r="G1343">
        <f>tblSalaries[[#This Row],[clean Salary (in local currency)]]*VLOOKUP(tblSalaries[[#This Row],[Currency]],tblXrate[],2,FALSE)</f>
        <v>80000</v>
      </c>
      <c r="H1343" t="s">
        <v>1535</v>
      </c>
      <c r="I1343" t="s">
        <v>52</v>
      </c>
      <c r="J1343" t="s">
        <v>15</v>
      </c>
      <c r="K1343" t="str">
        <f>VLOOKUP(tblSalaries[[#This Row],[Where do you work]],tblCountries[[Actual]:[Mapping]],2,FALSE)</f>
        <v>USA</v>
      </c>
      <c r="L1343" t="s">
        <v>9</v>
      </c>
      <c r="M1343">
        <v>10</v>
      </c>
    </row>
    <row r="1344" spans="2:13" ht="15" hidden="1" customHeight="1" x14ac:dyDescent="0.25">
      <c r="B1344" t="s">
        <v>3347</v>
      </c>
      <c r="C1344" s="1">
        <v>41058.829606481479</v>
      </c>
      <c r="D1344" s="4" t="s">
        <v>1249</v>
      </c>
      <c r="E1344">
        <v>45000</v>
      </c>
      <c r="F1344" t="s">
        <v>69</v>
      </c>
      <c r="G1344">
        <f>tblSalaries[[#This Row],[clean Salary (in local currency)]]*VLOOKUP(tblSalaries[[#This Row],[Currency]],tblXrate[],2,FALSE)</f>
        <v>70928.022243027779</v>
      </c>
      <c r="H1344" t="s">
        <v>772</v>
      </c>
      <c r="I1344" t="s">
        <v>52</v>
      </c>
      <c r="J1344" t="s">
        <v>71</v>
      </c>
      <c r="K1344" t="str">
        <f>VLOOKUP(tblSalaries[[#This Row],[Where do you work]],tblCountries[[Actual]:[Mapping]],2,FALSE)</f>
        <v>UK</v>
      </c>
      <c r="L1344" t="s">
        <v>18</v>
      </c>
      <c r="M1344">
        <v>15</v>
      </c>
    </row>
    <row r="1345" spans="2:13" ht="15" hidden="1" customHeight="1" x14ac:dyDescent="0.25">
      <c r="B1345" t="s">
        <v>3348</v>
      </c>
      <c r="C1345" s="1">
        <v>41058.835497685184</v>
      </c>
      <c r="D1345" s="4">
        <v>33000</v>
      </c>
      <c r="E1345">
        <v>33000</v>
      </c>
      <c r="F1345" t="s">
        <v>6</v>
      </c>
      <c r="G1345">
        <f>tblSalaries[[#This Row],[clean Salary (in local currency)]]*VLOOKUP(tblSalaries[[#This Row],[Currency]],tblXrate[],2,FALSE)</f>
        <v>33000</v>
      </c>
      <c r="H1345" t="s">
        <v>1536</v>
      </c>
      <c r="I1345" t="s">
        <v>488</v>
      </c>
      <c r="J1345" t="s">
        <v>15</v>
      </c>
      <c r="K1345" t="str">
        <f>VLOOKUP(tblSalaries[[#This Row],[Where do you work]],tblCountries[[Actual]:[Mapping]],2,FALSE)</f>
        <v>USA</v>
      </c>
      <c r="L1345" t="s">
        <v>9</v>
      </c>
      <c r="M1345">
        <v>3</v>
      </c>
    </row>
    <row r="1346" spans="2:13" ht="15" hidden="1" customHeight="1" x14ac:dyDescent="0.25">
      <c r="B1346" t="s">
        <v>3349</v>
      </c>
      <c r="C1346" s="1">
        <v>41058.84746527778</v>
      </c>
      <c r="D1346" s="4" t="s">
        <v>1537</v>
      </c>
      <c r="E1346">
        <v>100000</v>
      </c>
      <c r="F1346" t="s">
        <v>6</v>
      </c>
      <c r="G1346">
        <f>tblSalaries[[#This Row],[clean Salary (in local currency)]]*VLOOKUP(tblSalaries[[#This Row],[Currency]],tblXrate[],2,FALSE)</f>
        <v>100000</v>
      </c>
      <c r="H1346" t="s">
        <v>424</v>
      </c>
      <c r="I1346" t="s">
        <v>20</v>
      </c>
      <c r="J1346" t="s">
        <v>15</v>
      </c>
      <c r="K1346" t="str">
        <f>VLOOKUP(tblSalaries[[#This Row],[Where do you work]],tblCountries[[Actual]:[Mapping]],2,FALSE)</f>
        <v>USA</v>
      </c>
      <c r="L1346" t="s">
        <v>9</v>
      </c>
      <c r="M1346">
        <v>1</v>
      </c>
    </row>
    <row r="1347" spans="2:13" ht="15" hidden="1" customHeight="1" x14ac:dyDescent="0.25">
      <c r="B1347" t="s">
        <v>3350</v>
      </c>
      <c r="C1347" s="1">
        <v>41058.861250000002</v>
      </c>
      <c r="D1347" s="4" t="s">
        <v>1538</v>
      </c>
      <c r="E1347">
        <v>60000</v>
      </c>
      <c r="F1347" t="s">
        <v>6</v>
      </c>
      <c r="G1347">
        <f>tblSalaries[[#This Row],[clean Salary (in local currency)]]*VLOOKUP(tblSalaries[[#This Row],[Currency]],tblXrate[],2,FALSE)</f>
        <v>60000</v>
      </c>
      <c r="H1347" t="s">
        <v>204</v>
      </c>
      <c r="I1347" t="s">
        <v>52</v>
      </c>
      <c r="J1347" t="s">
        <v>15</v>
      </c>
      <c r="K1347" t="str">
        <f>VLOOKUP(tblSalaries[[#This Row],[Where do you work]],tblCountries[[Actual]:[Mapping]],2,FALSE)</f>
        <v>USA</v>
      </c>
      <c r="L1347" t="s">
        <v>18</v>
      </c>
      <c r="M1347">
        <v>20</v>
      </c>
    </row>
    <row r="1348" spans="2:13" ht="15" hidden="1" customHeight="1" x14ac:dyDescent="0.25">
      <c r="B1348" t="s">
        <v>3351</v>
      </c>
      <c r="C1348" s="1">
        <v>41058.870636574073</v>
      </c>
      <c r="D1348" s="4">
        <v>95000</v>
      </c>
      <c r="E1348">
        <v>95000</v>
      </c>
      <c r="F1348" t="s">
        <v>6</v>
      </c>
      <c r="G1348">
        <f>tblSalaries[[#This Row],[clean Salary (in local currency)]]*VLOOKUP(tblSalaries[[#This Row],[Currency]],tblXrate[],2,FALSE)</f>
        <v>95000</v>
      </c>
      <c r="H1348" t="s">
        <v>653</v>
      </c>
      <c r="I1348" t="s">
        <v>20</v>
      </c>
      <c r="J1348" t="s">
        <v>15</v>
      </c>
      <c r="K1348" t="str">
        <f>VLOOKUP(tblSalaries[[#This Row],[Where do you work]],tblCountries[[Actual]:[Mapping]],2,FALSE)</f>
        <v>USA</v>
      </c>
      <c r="L1348" t="s">
        <v>18</v>
      </c>
      <c r="M1348">
        <v>7</v>
      </c>
    </row>
    <row r="1349" spans="2:13" ht="15" customHeight="1" x14ac:dyDescent="0.25">
      <c r="B1349" t="s">
        <v>3352</v>
      </c>
      <c r="C1349" s="1">
        <v>41058.880173611113</v>
      </c>
      <c r="D1349" s="4">
        <v>24000</v>
      </c>
      <c r="E1349">
        <v>24000</v>
      </c>
      <c r="F1349" t="s">
        <v>6</v>
      </c>
      <c r="G1349">
        <f>tblSalaries[[#This Row],[clean Salary (in local currency)]]*VLOOKUP(tblSalaries[[#This Row],[Currency]],tblXrate[],2,FALSE)</f>
        <v>24000</v>
      </c>
      <c r="H1349" t="s">
        <v>1539</v>
      </c>
      <c r="I1349" t="s">
        <v>20</v>
      </c>
      <c r="J1349" t="s">
        <v>15</v>
      </c>
      <c r="K1349" t="str">
        <f>VLOOKUP(tblSalaries[[#This Row],[Where do you work]],tblCountries[[Actual]:[Mapping]],2,FALSE)</f>
        <v>USA</v>
      </c>
      <c r="L1349" t="s">
        <v>25</v>
      </c>
      <c r="M1349">
        <v>33</v>
      </c>
    </row>
    <row r="1350" spans="2:13" ht="15" hidden="1" customHeight="1" x14ac:dyDescent="0.25">
      <c r="B1350" t="s">
        <v>3353</v>
      </c>
      <c r="C1350" s="1">
        <v>41058.887106481481</v>
      </c>
      <c r="D1350" s="4">
        <v>50000</v>
      </c>
      <c r="E1350">
        <v>50000</v>
      </c>
      <c r="F1350" t="s">
        <v>6</v>
      </c>
      <c r="G1350">
        <f>tblSalaries[[#This Row],[clean Salary (in local currency)]]*VLOOKUP(tblSalaries[[#This Row],[Currency]],tblXrate[],2,FALSE)</f>
        <v>50000</v>
      </c>
      <c r="H1350" t="s">
        <v>1540</v>
      </c>
      <c r="I1350" t="s">
        <v>279</v>
      </c>
      <c r="J1350" t="s">
        <v>15</v>
      </c>
      <c r="K1350" t="str">
        <f>VLOOKUP(tblSalaries[[#This Row],[Where do you work]],tblCountries[[Actual]:[Mapping]],2,FALSE)</f>
        <v>USA</v>
      </c>
      <c r="L1350" t="s">
        <v>9</v>
      </c>
      <c r="M1350">
        <v>0.5</v>
      </c>
    </row>
    <row r="1351" spans="2:13" ht="15" hidden="1" customHeight="1" x14ac:dyDescent="0.25">
      <c r="B1351" t="s">
        <v>3354</v>
      </c>
      <c r="C1351" s="1">
        <v>41058.892395833333</v>
      </c>
      <c r="D1351" s="4">
        <v>103000</v>
      </c>
      <c r="E1351">
        <v>103000</v>
      </c>
      <c r="F1351" t="s">
        <v>6</v>
      </c>
      <c r="G1351">
        <f>tblSalaries[[#This Row],[clean Salary (in local currency)]]*VLOOKUP(tblSalaries[[#This Row],[Currency]],tblXrate[],2,FALSE)</f>
        <v>103000</v>
      </c>
      <c r="H1351" t="s">
        <v>488</v>
      </c>
      <c r="I1351" t="s">
        <v>488</v>
      </c>
      <c r="J1351" t="s">
        <v>15</v>
      </c>
      <c r="K1351" t="str">
        <f>VLOOKUP(tblSalaries[[#This Row],[Where do you work]],tblCountries[[Actual]:[Mapping]],2,FALSE)</f>
        <v>USA</v>
      </c>
      <c r="L1351" t="s">
        <v>9</v>
      </c>
      <c r="M1351">
        <v>22</v>
      </c>
    </row>
    <row r="1352" spans="2:13" ht="15" hidden="1" customHeight="1" x14ac:dyDescent="0.25">
      <c r="B1352" t="s">
        <v>3355</v>
      </c>
      <c r="C1352" s="1">
        <v>41058.894016203703</v>
      </c>
      <c r="D1352" s="4">
        <v>36000</v>
      </c>
      <c r="E1352">
        <v>36000</v>
      </c>
      <c r="F1352" t="s">
        <v>6</v>
      </c>
      <c r="G1352">
        <f>tblSalaries[[#This Row],[clean Salary (in local currency)]]*VLOOKUP(tblSalaries[[#This Row],[Currency]],tblXrate[],2,FALSE)</f>
        <v>36000</v>
      </c>
      <c r="H1352" t="s">
        <v>1144</v>
      </c>
      <c r="I1352" t="s">
        <v>67</v>
      </c>
      <c r="J1352" t="s">
        <v>15</v>
      </c>
      <c r="K1352" t="str">
        <f>VLOOKUP(tblSalaries[[#This Row],[Where do you work]],tblCountries[[Actual]:[Mapping]],2,FALSE)</f>
        <v>USA</v>
      </c>
      <c r="L1352" t="s">
        <v>13</v>
      </c>
      <c r="M1352">
        <v>8</v>
      </c>
    </row>
    <row r="1353" spans="2:13" ht="15" hidden="1" customHeight="1" x14ac:dyDescent="0.25">
      <c r="B1353" t="s">
        <v>3356</v>
      </c>
      <c r="C1353" s="1">
        <v>41058.894525462965</v>
      </c>
      <c r="D1353" s="4">
        <v>85000</v>
      </c>
      <c r="E1353">
        <v>85000</v>
      </c>
      <c r="F1353" t="s">
        <v>6</v>
      </c>
      <c r="G1353">
        <f>tblSalaries[[#This Row],[clean Salary (in local currency)]]*VLOOKUP(tblSalaries[[#This Row],[Currency]],tblXrate[],2,FALSE)</f>
        <v>85000</v>
      </c>
      <c r="H1353" t="s">
        <v>72</v>
      </c>
      <c r="I1353" t="s">
        <v>20</v>
      </c>
      <c r="J1353" t="s">
        <v>15</v>
      </c>
      <c r="K1353" t="str">
        <f>VLOOKUP(tblSalaries[[#This Row],[Where do you work]],tblCountries[[Actual]:[Mapping]],2,FALSE)</f>
        <v>USA</v>
      </c>
      <c r="L1353" t="s">
        <v>9</v>
      </c>
      <c r="M1353">
        <v>17</v>
      </c>
    </row>
    <row r="1354" spans="2:13" ht="15" hidden="1" customHeight="1" x14ac:dyDescent="0.25">
      <c r="B1354" t="s">
        <v>3357</v>
      </c>
      <c r="C1354" s="1">
        <v>41058.895555555559</v>
      </c>
      <c r="D1354" s="4">
        <v>100000</v>
      </c>
      <c r="E1354">
        <v>100000</v>
      </c>
      <c r="F1354" t="s">
        <v>6</v>
      </c>
      <c r="G1354">
        <f>tblSalaries[[#This Row],[clean Salary (in local currency)]]*VLOOKUP(tblSalaries[[#This Row],[Currency]],tblXrate[],2,FALSE)</f>
        <v>100000</v>
      </c>
      <c r="H1354" t="s">
        <v>1541</v>
      </c>
      <c r="I1354" t="s">
        <v>4001</v>
      </c>
      <c r="J1354" t="s">
        <v>447</v>
      </c>
      <c r="K1354" t="str">
        <f>VLOOKUP(tblSalaries[[#This Row],[Where do you work]],tblCountries[[Actual]:[Mapping]],2,FALSE)</f>
        <v>Sweden</v>
      </c>
      <c r="L1354" t="s">
        <v>18</v>
      </c>
      <c r="M1354">
        <v>20</v>
      </c>
    </row>
    <row r="1355" spans="2:13" ht="15" hidden="1" customHeight="1" x14ac:dyDescent="0.25">
      <c r="B1355" t="s">
        <v>3358</v>
      </c>
      <c r="C1355" s="1">
        <v>41058.898402777777</v>
      </c>
      <c r="D1355" s="4" t="s">
        <v>1542</v>
      </c>
      <c r="E1355">
        <v>83000</v>
      </c>
      <c r="F1355" t="s">
        <v>6</v>
      </c>
      <c r="G1355">
        <f>tblSalaries[[#This Row],[clean Salary (in local currency)]]*VLOOKUP(tblSalaries[[#This Row],[Currency]],tblXrate[],2,FALSE)</f>
        <v>83000</v>
      </c>
      <c r="H1355" t="s">
        <v>1543</v>
      </c>
      <c r="I1355" t="s">
        <v>20</v>
      </c>
      <c r="J1355" t="s">
        <v>88</v>
      </c>
      <c r="K1355" t="str">
        <f>VLOOKUP(tblSalaries[[#This Row],[Where do you work]],tblCountries[[Actual]:[Mapping]],2,FALSE)</f>
        <v>Canada</v>
      </c>
      <c r="L1355" t="s">
        <v>9</v>
      </c>
      <c r="M1355">
        <v>12</v>
      </c>
    </row>
    <row r="1356" spans="2:13" ht="15" hidden="1" customHeight="1" x14ac:dyDescent="0.25">
      <c r="B1356" t="s">
        <v>3359</v>
      </c>
      <c r="C1356" s="1">
        <v>41058.901504629626</v>
      </c>
      <c r="D1356" s="4">
        <v>85000</v>
      </c>
      <c r="E1356">
        <v>85000</v>
      </c>
      <c r="F1356" t="s">
        <v>6</v>
      </c>
      <c r="G1356">
        <f>tblSalaries[[#This Row],[clean Salary (in local currency)]]*VLOOKUP(tblSalaries[[#This Row],[Currency]],tblXrate[],2,FALSE)</f>
        <v>85000</v>
      </c>
      <c r="H1356" t="s">
        <v>1544</v>
      </c>
      <c r="I1356" t="s">
        <v>279</v>
      </c>
      <c r="J1356" t="s">
        <v>15</v>
      </c>
      <c r="K1356" t="str">
        <f>VLOOKUP(tblSalaries[[#This Row],[Where do you work]],tblCountries[[Actual]:[Mapping]],2,FALSE)</f>
        <v>USA</v>
      </c>
      <c r="L1356" t="s">
        <v>18</v>
      </c>
      <c r="M1356">
        <v>25</v>
      </c>
    </row>
    <row r="1357" spans="2:13" ht="15" hidden="1" customHeight="1" x14ac:dyDescent="0.25">
      <c r="B1357" t="s">
        <v>3360</v>
      </c>
      <c r="C1357" s="1">
        <v>41058.904675925929</v>
      </c>
      <c r="D1357" s="4">
        <v>120000</v>
      </c>
      <c r="E1357">
        <v>120000</v>
      </c>
      <c r="F1357" t="s">
        <v>6</v>
      </c>
      <c r="G1357">
        <f>tblSalaries[[#This Row],[clean Salary (in local currency)]]*VLOOKUP(tblSalaries[[#This Row],[Currency]],tblXrate[],2,FALSE)</f>
        <v>120000</v>
      </c>
      <c r="H1357" t="s">
        <v>642</v>
      </c>
      <c r="I1357" t="s">
        <v>52</v>
      </c>
      <c r="J1357" t="s">
        <v>15</v>
      </c>
      <c r="K1357" t="str">
        <f>VLOOKUP(tblSalaries[[#This Row],[Where do you work]],tblCountries[[Actual]:[Mapping]],2,FALSE)</f>
        <v>USA</v>
      </c>
      <c r="L1357" t="s">
        <v>18</v>
      </c>
      <c r="M1357">
        <v>5</v>
      </c>
    </row>
    <row r="1358" spans="2:13" ht="15" hidden="1" customHeight="1" x14ac:dyDescent="0.25">
      <c r="B1358" t="s">
        <v>3361</v>
      </c>
      <c r="C1358" s="1">
        <v>41058.905555555553</v>
      </c>
      <c r="D1358" s="4">
        <v>69960</v>
      </c>
      <c r="E1358">
        <v>69960</v>
      </c>
      <c r="F1358" t="s">
        <v>6</v>
      </c>
      <c r="G1358">
        <f>tblSalaries[[#This Row],[clean Salary (in local currency)]]*VLOOKUP(tblSalaries[[#This Row],[Currency]],tblXrate[],2,FALSE)</f>
        <v>69960</v>
      </c>
      <c r="H1358" t="s">
        <v>1545</v>
      </c>
      <c r="I1358" t="s">
        <v>279</v>
      </c>
      <c r="J1358" t="s">
        <v>15</v>
      </c>
      <c r="K1358" t="str">
        <f>VLOOKUP(tblSalaries[[#This Row],[Where do you work]],tblCountries[[Actual]:[Mapping]],2,FALSE)</f>
        <v>USA</v>
      </c>
      <c r="L1358" t="s">
        <v>18</v>
      </c>
      <c r="M1358">
        <v>22</v>
      </c>
    </row>
    <row r="1359" spans="2:13" ht="15" hidden="1" customHeight="1" x14ac:dyDescent="0.25">
      <c r="B1359" t="s">
        <v>3362</v>
      </c>
      <c r="C1359" s="1">
        <v>41058.907268518517</v>
      </c>
      <c r="D1359" s="4" t="s">
        <v>1546</v>
      </c>
      <c r="E1359">
        <v>97000</v>
      </c>
      <c r="F1359" t="s">
        <v>6</v>
      </c>
      <c r="G1359">
        <f>tblSalaries[[#This Row],[clean Salary (in local currency)]]*VLOOKUP(tblSalaries[[#This Row],[Currency]],tblXrate[],2,FALSE)</f>
        <v>97000</v>
      </c>
      <c r="H1359" t="s">
        <v>1547</v>
      </c>
      <c r="I1359" t="s">
        <v>52</v>
      </c>
      <c r="J1359" t="s">
        <v>15</v>
      </c>
      <c r="K1359" t="str">
        <f>VLOOKUP(tblSalaries[[#This Row],[Where do you work]],tblCountries[[Actual]:[Mapping]],2,FALSE)</f>
        <v>USA</v>
      </c>
      <c r="L1359" t="s">
        <v>9</v>
      </c>
      <c r="M1359">
        <v>14</v>
      </c>
    </row>
    <row r="1360" spans="2:13" ht="15" hidden="1" customHeight="1" x14ac:dyDescent="0.25">
      <c r="B1360" t="s">
        <v>3363</v>
      </c>
      <c r="C1360" s="1">
        <v>41058.908483796295</v>
      </c>
      <c r="D1360" s="4" t="s">
        <v>1548</v>
      </c>
      <c r="E1360">
        <v>60000</v>
      </c>
      <c r="F1360" t="s">
        <v>69</v>
      </c>
      <c r="G1360">
        <f>tblSalaries[[#This Row],[clean Salary (in local currency)]]*VLOOKUP(tblSalaries[[#This Row],[Currency]],tblXrate[],2,FALSE)</f>
        <v>94570.696324037053</v>
      </c>
      <c r="H1360" t="s">
        <v>20</v>
      </c>
      <c r="I1360" t="s">
        <v>20</v>
      </c>
      <c r="J1360" t="s">
        <v>71</v>
      </c>
      <c r="K1360" t="str">
        <f>VLOOKUP(tblSalaries[[#This Row],[Where do you work]],tblCountries[[Actual]:[Mapping]],2,FALSE)</f>
        <v>UK</v>
      </c>
      <c r="L1360" t="s">
        <v>9</v>
      </c>
      <c r="M1360">
        <v>7</v>
      </c>
    </row>
    <row r="1361" spans="2:13" ht="15" hidden="1" customHeight="1" x14ac:dyDescent="0.25">
      <c r="B1361" t="s">
        <v>3364</v>
      </c>
      <c r="C1361" s="1">
        <v>41058.910069444442</v>
      </c>
      <c r="D1361" s="4">
        <v>39000</v>
      </c>
      <c r="E1361">
        <v>39000</v>
      </c>
      <c r="F1361" t="s">
        <v>6</v>
      </c>
      <c r="G1361">
        <f>tblSalaries[[#This Row],[clean Salary (in local currency)]]*VLOOKUP(tblSalaries[[#This Row],[Currency]],tblXrate[],2,FALSE)</f>
        <v>39000</v>
      </c>
      <c r="H1361" t="s">
        <v>1549</v>
      </c>
      <c r="I1361" t="s">
        <v>52</v>
      </c>
      <c r="J1361" t="s">
        <v>48</v>
      </c>
      <c r="K1361" t="str">
        <f>VLOOKUP(tblSalaries[[#This Row],[Where do you work]],tblCountries[[Actual]:[Mapping]],2,FALSE)</f>
        <v>South Africa</v>
      </c>
      <c r="L1361" t="s">
        <v>13</v>
      </c>
      <c r="M1361">
        <v>6</v>
      </c>
    </row>
    <row r="1362" spans="2:13" ht="15" hidden="1" customHeight="1" x14ac:dyDescent="0.25">
      <c r="B1362" t="s">
        <v>3365</v>
      </c>
      <c r="C1362" s="1">
        <v>41058.910243055558</v>
      </c>
      <c r="D1362" s="4" t="s">
        <v>1550</v>
      </c>
      <c r="E1362">
        <v>250000</v>
      </c>
      <c r="F1362" t="s">
        <v>40</v>
      </c>
      <c r="G1362">
        <f>tblSalaries[[#This Row],[clean Salary (in local currency)]]*VLOOKUP(tblSalaries[[#This Row],[Currency]],tblXrate[],2,FALSE)</f>
        <v>4451.9791718606421</v>
      </c>
      <c r="H1362" t="s">
        <v>52</v>
      </c>
      <c r="I1362" t="s">
        <v>52</v>
      </c>
      <c r="J1362" t="s">
        <v>8</v>
      </c>
      <c r="K1362" t="str">
        <f>VLOOKUP(tblSalaries[[#This Row],[Where do you work]],tblCountries[[Actual]:[Mapping]],2,FALSE)</f>
        <v>India</v>
      </c>
      <c r="L1362" t="s">
        <v>25</v>
      </c>
      <c r="M1362">
        <v>15</v>
      </c>
    </row>
    <row r="1363" spans="2:13" ht="15" hidden="1" customHeight="1" x14ac:dyDescent="0.25">
      <c r="B1363" t="s">
        <v>3366</v>
      </c>
      <c r="C1363" s="1">
        <v>41058.912881944445</v>
      </c>
      <c r="D1363" s="4">
        <v>62000</v>
      </c>
      <c r="E1363">
        <v>62000</v>
      </c>
      <c r="F1363" t="s">
        <v>6</v>
      </c>
      <c r="G1363">
        <f>tblSalaries[[#This Row],[clean Salary (in local currency)]]*VLOOKUP(tblSalaries[[#This Row],[Currency]],tblXrate[],2,FALSE)</f>
        <v>62000</v>
      </c>
      <c r="H1363" t="s">
        <v>1551</v>
      </c>
      <c r="I1363" t="s">
        <v>67</v>
      </c>
      <c r="J1363" t="s">
        <v>15</v>
      </c>
      <c r="K1363" t="str">
        <f>VLOOKUP(tblSalaries[[#This Row],[Where do you work]],tblCountries[[Actual]:[Mapping]],2,FALSE)</f>
        <v>USA</v>
      </c>
      <c r="L1363" t="s">
        <v>13</v>
      </c>
      <c r="M1363">
        <v>25</v>
      </c>
    </row>
    <row r="1364" spans="2:13" ht="15" hidden="1" customHeight="1" x14ac:dyDescent="0.25">
      <c r="B1364" t="s">
        <v>3367</v>
      </c>
      <c r="C1364" s="1">
        <v>41058.916377314818</v>
      </c>
      <c r="D1364" s="4">
        <v>44000</v>
      </c>
      <c r="E1364">
        <v>44000</v>
      </c>
      <c r="F1364" t="s">
        <v>6</v>
      </c>
      <c r="G1364">
        <f>tblSalaries[[#This Row],[clean Salary (in local currency)]]*VLOOKUP(tblSalaries[[#This Row],[Currency]],tblXrate[],2,FALSE)</f>
        <v>44000</v>
      </c>
      <c r="H1364" t="s">
        <v>1552</v>
      </c>
      <c r="I1364" t="s">
        <v>279</v>
      </c>
      <c r="J1364" t="s">
        <v>15</v>
      </c>
      <c r="K1364" t="str">
        <f>VLOOKUP(tblSalaries[[#This Row],[Where do you work]],tblCountries[[Actual]:[Mapping]],2,FALSE)</f>
        <v>USA</v>
      </c>
      <c r="L1364" t="s">
        <v>9</v>
      </c>
      <c r="M1364">
        <v>15</v>
      </c>
    </row>
    <row r="1365" spans="2:13" ht="15" customHeight="1" x14ac:dyDescent="0.25">
      <c r="B1365" t="s">
        <v>3368</v>
      </c>
      <c r="C1365" s="1">
        <v>41058.918414351851</v>
      </c>
      <c r="D1365" s="4">
        <v>150000</v>
      </c>
      <c r="E1365">
        <v>150000</v>
      </c>
      <c r="F1365" t="s">
        <v>6</v>
      </c>
      <c r="G1365">
        <f>tblSalaries[[#This Row],[clean Salary (in local currency)]]*VLOOKUP(tblSalaries[[#This Row],[Currency]],tblXrate[],2,FALSE)</f>
        <v>150000</v>
      </c>
      <c r="H1365" t="s">
        <v>1553</v>
      </c>
      <c r="I1365" t="s">
        <v>52</v>
      </c>
      <c r="J1365" t="s">
        <v>15</v>
      </c>
      <c r="K1365" t="str">
        <f>VLOOKUP(tblSalaries[[#This Row],[Where do you work]],tblCountries[[Actual]:[Mapping]],2,FALSE)</f>
        <v>USA</v>
      </c>
      <c r="L1365" t="s">
        <v>18</v>
      </c>
      <c r="M1365">
        <v>30</v>
      </c>
    </row>
    <row r="1366" spans="2:13" ht="15" hidden="1" customHeight="1" x14ac:dyDescent="0.25">
      <c r="B1366" t="s">
        <v>3369</v>
      </c>
      <c r="C1366" s="1">
        <v>41058.919548611113</v>
      </c>
      <c r="D1366" s="4">
        <v>180000</v>
      </c>
      <c r="E1366">
        <v>180000</v>
      </c>
      <c r="F1366" t="s">
        <v>22</v>
      </c>
      <c r="G1366">
        <f>tblSalaries[[#This Row],[clean Salary (in local currency)]]*VLOOKUP(tblSalaries[[#This Row],[Currency]],tblXrate[],2,FALSE)</f>
        <v>228671.89901848941</v>
      </c>
      <c r="H1366" t="s">
        <v>1554</v>
      </c>
      <c r="I1366" t="s">
        <v>488</v>
      </c>
      <c r="J1366" t="s">
        <v>983</v>
      </c>
      <c r="K1366" t="str">
        <f>VLOOKUP(tblSalaries[[#This Row],[Where do you work]],tblCountries[[Actual]:[Mapping]],2,FALSE)</f>
        <v>Europe</v>
      </c>
      <c r="L1366" t="s">
        <v>9</v>
      </c>
      <c r="M1366">
        <v>15</v>
      </c>
    </row>
    <row r="1367" spans="2:13" ht="15" hidden="1" customHeight="1" x14ac:dyDescent="0.25">
      <c r="B1367" t="s">
        <v>3370</v>
      </c>
      <c r="C1367" s="1">
        <v>41058.925787037035</v>
      </c>
      <c r="D1367" s="4">
        <v>73500</v>
      </c>
      <c r="E1367">
        <v>73500</v>
      </c>
      <c r="F1367" t="s">
        <v>6</v>
      </c>
      <c r="G1367">
        <f>tblSalaries[[#This Row],[clean Salary (in local currency)]]*VLOOKUP(tblSalaries[[#This Row],[Currency]],tblXrate[],2,FALSE)</f>
        <v>73500</v>
      </c>
      <c r="H1367" t="s">
        <v>1555</v>
      </c>
      <c r="I1367" t="s">
        <v>20</v>
      </c>
      <c r="J1367" t="s">
        <v>15</v>
      </c>
      <c r="K1367" t="str">
        <f>VLOOKUP(tblSalaries[[#This Row],[Where do you work]],tblCountries[[Actual]:[Mapping]],2,FALSE)</f>
        <v>USA</v>
      </c>
      <c r="L1367" t="s">
        <v>13</v>
      </c>
      <c r="M1367">
        <v>6</v>
      </c>
    </row>
    <row r="1368" spans="2:13" ht="15" hidden="1" customHeight="1" x14ac:dyDescent="0.25">
      <c r="B1368" t="s">
        <v>3371</v>
      </c>
      <c r="C1368" s="1">
        <v>41058.926608796297</v>
      </c>
      <c r="D1368" s="4">
        <v>77500</v>
      </c>
      <c r="E1368">
        <v>77500</v>
      </c>
      <c r="F1368" t="s">
        <v>6</v>
      </c>
      <c r="G1368">
        <f>tblSalaries[[#This Row],[clean Salary (in local currency)]]*VLOOKUP(tblSalaries[[#This Row],[Currency]],tblXrate[],2,FALSE)</f>
        <v>77500</v>
      </c>
      <c r="H1368" t="s">
        <v>266</v>
      </c>
      <c r="I1368" t="s">
        <v>20</v>
      </c>
      <c r="J1368" t="s">
        <v>15</v>
      </c>
      <c r="K1368" t="str">
        <f>VLOOKUP(tblSalaries[[#This Row],[Where do you work]],tblCountries[[Actual]:[Mapping]],2,FALSE)</f>
        <v>USA</v>
      </c>
      <c r="L1368" t="s">
        <v>9</v>
      </c>
      <c r="M1368">
        <v>7</v>
      </c>
    </row>
    <row r="1369" spans="2:13" ht="15" hidden="1" customHeight="1" x14ac:dyDescent="0.25">
      <c r="B1369" t="s">
        <v>3372</v>
      </c>
      <c r="C1369" s="1">
        <v>41058.929722222223</v>
      </c>
      <c r="D1369" s="4">
        <v>60800</v>
      </c>
      <c r="E1369">
        <v>60800</v>
      </c>
      <c r="F1369" t="s">
        <v>6</v>
      </c>
      <c r="G1369">
        <f>tblSalaries[[#This Row],[clean Salary (in local currency)]]*VLOOKUP(tblSalaries[[#This Row],[Currency]],tblXrate[],2,FALSE)</f>
        <v>60800</v>
      </c>
      <c r="H1369" t="s">
        <v>1556</v>
      </c>
      <c r="I1369" t="s">
        <v>20</v>
      </c>
      <c r="J1369" t="s">
        <v>15</v>
      </c>
      <c r="K1369" t="str">
        <f>VLOOKUP(tblSalaries[[#This Row],[Where do you work]],tblCountries[[Actual]:[Mapping]],2,FALSE)</f>
        <v>USA</v>
      </c>
      <c r="L1369" t="s">
        <v>13</v>
      </c>
      <c r="M1369">
        <v>10</v>
      </c>
    </row>
    <row r="1370" spans="2:13" ht="15" hidden="1" customHeight="1" x14ac:dyDescent="0.25">
      <c r="B1370" t="s">
        <v>3373</v>
      </c>
      <c r="C1370" s="1">
        <v>41058.933657407404</v>
      </c>
      <c r="D1370" s="4">
        <v>136000</v>
      </c>
      <c r="E1370">
        <v>136000</v>
      </c>
      <c r="F1370" t="s">
        <v>6</v>
      </c>
      <c r="G1370">
        <f>tblSalaries[[#This Row],[clean Salary (in local currency)]]*VLOOKUP(tblSalaries[[#This Row],[Currency]],tblXrate[],2,FALSE)</f>
        <v>136000</v>
      </c>
      <c r="H1370" t="s">
        <v>1557</v>
      </c>
      <c r="I1370" t="s">
        <v>52</v>
      </c>
      <c r="J1370" t="s">
        <v>15</v>
      </c>
      <c r="K1370" t="str">
        <f>VLOOKUP(tblSalaries[[#This Row],[Where do you work]],tblCountries[[Actual]:[Mapping]],2,FALSE)</f>
        <v>USA</v>
      </c>
      <c r="L1370" t="s">
        <v>9</v>
      </c>
      <c r="M1370">
        <v>10</v>
      </c>
    </row>
    <row r="1371" spans="2:13" ht="15" hidden="1" customHeight="1" x14ac:dyDescent="0.25">
      <c r="B1371" t="s">
        <v>3374</v>
      </c>
      <c r="C1371" s="1">
        <v>41058.939074074071</v>
      </c>
      <c r="D1371" s="4">
        <v>20000</v>
      </c>
      <c r="E1371">
        <v>20000</v>
      </c>
      <c r="F1371" t="s">
        <v>6</v>
      </c>
      <c r="G1371">
        <f>tblSalaries[[#This Row],[clean Salary (in local currency)]]*VLOOKUP(tblSalaries[[#This Row],[Currency]],tblXrate[],2,FALSE)</f>
        <v>20000</v>
      </c>
      <c r="H1371" t="s">
        <v>1558</v>
      </c>
      <c r="I1371" t="s">
        <v>67</v>
      </c>
      <c r="J1371" t="s">
        <v>8</v>
      </c>
      <c r="K1371" t="str">
        <f>VLOOKUP(tblSalaries[[#This Row],[Where do you work]],tblCountries[[Actual]:[Mapping]],2,FALSE)</f>
        <v>India</v>
      </c>
      <c r="L1371" t="s">
        <v>9</v>
      </c>
      <c r="M1371">
        <v>6</v>
      </c>
    </row>
    <row r="1372" spans="2:13" ht="15" hidden="1" customHeight="1" x14ac:dyDescent="0.25">
      <c r="B1372" t="s">
        <v>3375</v>
      </c>
      <c r="C1372" s="1">
        <v>41058.941168981481</v>
      </c>
      <c r="D1372" s="4">
        <v>95000</v>
      </c>
      <c r="E1372">
        <v>95000</v>
      </c>
      <c r="F1372" t="s">
        <v>6</v>
      </c>
      <c r="G1372">
        <f>tblSalaries[[#This Row],[clean Salary (in local currency)]]*VLOOKUP(tblSalaries[[#This Row],[Currency]],tblXrate[],2,FALSE)</f>
        <v>95000</v>
      </c>
      <c r="H1372" t="s">
        <v>1559</v>
      </c>
      <c r="I1372" t="s">
        <v>279</v>
      </c>
      <c r="J1372" t="s">
        <v>15</v>
      </c>
      <c r="K1372" t="str">
        <f>VLOOKUP(tblSalaries[[#This Row],[Where do you work]],tblCountries[[Actual]:[Mapping]],2,FALSE)</f>
        <v>USA</v>
      </c>
      <c r="L1372" t="s">
        <v>9</v>
      </c>
      <c r="M1372">
        <v>14</v>
      </c>
    </row>
    <row r="1373" spans="2:13" ht="15" hidden="1" customHeight="1" x14ac:dyDescent="0.25">
      <c r="B1373" t="s">
        <v>3376</v>
      </c>
      <c r="C1373" s="1">
        <v>41058.949421296296</v>
      </c>
      <c r="D1373" s="4">
        <v>130000</v>
      </c>
      <c r="E1373">
        <v>130000</v>
      </c>
      <c r="F1373" t="s">
        <v>6</v>
      </c>
      <c r="G1373">
        <f>tblSalaries[[#This Row],[clean Salary (in local currency)]]*VLOOKUP(tblSalaries[[#This Row],[Currency]],tblXrate[],2,FALSE)</f>
        <v>130000</v>
      </c>
      <c r="H1373" t="s">
        <v>52</v>
      </c>
      <c r="I1373" t="s">
        <v>52</v>
      </c>
      <c r="J1373" t="s">
        <v>15</v>
      </c>
      <c r="K1373" t="str">
        <f>VLOOKUP(tblSalaries[[#This Row],[Where do you work]],tblCountries[[Actual]:[Mapping]],2,FALSE)</f>
        <v>USA</v>
      </c>
      <c r="L1373" t="s">
        <v>25</v>
      </c>
      <c r="M1373">
        <v>25</v>
      </c>
    </row>
    <row r="1374" spans="2:13" ht="15" hidden="1" customHeight="1" x14ac:dyDescent="0.25">
      <c r="B1374" t="s">
        <v>3377</v>
      </c>
      <c r="C1374" s="1">
        <v>41058.951574074075</v>
      </c>
      <c r="D1374" s="4">
        <v>65000</v>
      </c>
      <c r="E1374">
        <v>65000</v>
      </c>
      <c r="F1374" t="s">
        <v>6</v>
      </c>
      <c r="G1374">
        <f>tblSalaries[[#This Row],[clean Salary (in local currency)]]*VLOOKUP(tblSalaries[[#This Row],[Currency]],tblXrate[],2,FALSE)</f>
        <v>65000</v>
      </c>
      <c r="H1374" t="s">
        <v>1560</v>
      </c>
      <c r="I1374" t="s">
        <v>20</v>
      </c>
      <c r="J1374" t="s">
        <v>15</v>
      </c>
      <c r="K1374" t="str">
        <f>VLOOKUP(tblSalaries[[#This Row],[Where do you work]],tblCountries[[Actual]:[Mapping]],2,FALSE)</f>
        <v>USA</v>
      </c>
      <c r="L1374" t="s">
        <v>18</v>
      </c>
      <c r="M1374">
        <v>10</v>
      </c>
    </row>
    <row r="1375" spans="2:13" ht="15" hidden="1" customHeight="1" x14ac:dyDescent="0.25">
      <c r="B1375" t="s">
        <v>3378</v>
      </c>
      <c r="C1375" s="1">
        <v>41058.951620370368</v>
      </c>
      <c r="D1375" s="4">
        <v>80000</v>
      </c>
      <c r="E1375">
        <v>80000</v>
      </c>
      <c r="F1375" t="s">
        <v>6</v>
      </c>
      <c r="G1375">
        <f>tblSalaries[[#This Row],[clean Salary (in local currency)]]*VLOOKUP(tblSalaries[[#This Row],[Currency]],tblXrate[],2,FALSE)</f>
        <v>80000</v>
      </c>
      <c r="H1375" t="s">
        <v>1561</v>
      </c>
      <c r="I1375" t="s">
        <v>356</v>
      </c>
      <c r="J1375" t="s">
        <v>15</v>
      </c>
      <c r="K1375" t="str">
        <f>VLOOKUP(tblSalaries[[#This Row],[Where do you work]],tblCountries[[Actual]:[Mapping]],2,FALSE)</f>
        <v>USA</v>
      </c>
      <c r="L1375" t="s">
        <v>18</v>
      </c>
      <c r="M1375">
        <v>8</v>
      </c>
    </row>
    <row r="1376" spans="2:13" ht="15" customHeight="1" x14ac:dyDescent="0.25">
      <c r="B1376" t="s">
        <v>3379</v>
      </c>
      <c r="C1376" s="1">
        <v>41058.955833333333</v>
      </c>
      <c r="D1376" s="4" t="s">
        <v>1562</v>
      </c>
      <c r="E1376">
        <v>37000</v>
      </c>
      <c r="F1376" t="s">
        <v>6</v>
      </c>
      <c r="G1376">
        <f>tblSalaries[[#This Row],[clean Salary (in local currency)]]*VLOOKUP(tblSalaries[[#This Row],[Currency]],tblXrate[],2,FALSE)</f>
        <v>37000</v>
      </c>
      <c r="H1376" t="s">
        <v>1563</v>
      </c>
      <c r="I1376" t="s">
        <v>3999</v>
      </c>
      <c r="J1376" t="s">
        <v>15</v>
      </c>
      <c r="K1376" t="str">
        <f>VLOOKUP(tblSalaries[[#This Row],[Where do you work]],tblCountries[[Actual]:[Mapping]],2,FALSE)</f>
        <v>USA</v>
      </c>
      <c r="L1376" t="s">
        <v>18</v>
      </c>
      <c r="M1376">
        <v>30</v>
      </c>
    </row>
    <row r="1377" spans="2:13" ht="15" hidden="1" customHeight="1" x14ac:dyDescent="0.25">
      <c r="B1377" t="s">
        <v>3380</v>
      </c>
      <c r="C1377" s="1">
        <v>41058.962500000001</v>
      </c>
      <c r="D1377" s="4">
        <v>40000</v>
      </c>
      <c r="E1377">
        <v>40000</v>
      </c>
      <c r="F1377" t="s">
        <v>6</v>
      </c>
      <c r="G1377">
        <f>tblSalaries[[#This Row],[clean Salary (in local currency)]]*VLOOKUP(tblSalaries[[#This Row],[Currency]],tblXrate[],2,FALSE)</f>
        <v>40000</v>
      </c>
      <c r="H1377" t="s">
        <v>1564</v>
      </c>
      <c r="I1377" t="s">
        <v>52</v>
      </c>
      <c r="J1377" t="s">
        <v>15</v>
      </c>
      <c r="K1377" t="str">
        <f>VLOOKUP(tblSalaries[[#This Row],[Where do you work]],tblCountries[[Actual]:[Mapping]],2,FALSE)</f>
        <v>USA</v>
      </c>
      <c r="L1377" t="s">
        <v>25</v>
      </c>
      <c r="M1377">
        <v>8</v>
      </c>
    </row>
    <row r="1378" spans="2:13" ht="15" hidden="1" customHeight="1" x14ac:dyDescent="0.25">
      <c r="B1378" t="s">
        <v>3381</v>
      </c>
      <c r="C1378" s="1">
        <v>41058.964409722219</v>
      </c>
      <c r="D1378" s="4">
        <v>49000</v>
      </c>
      <c r="E1378">
        <v>49000</v>
      </c>
      <c r="F1378" t="s">
        <v>6</v>
      </c>
      <c r="G1378">
        <f>tblSalaries[[#This Row],[clean Salary (in local currency)]]*VLOOKUP(tblSalaries[[#This Row],[Currency]],tblXrate[],2,FALSE)</f>
        <v>49000</v>
      </c>
      <c r="H1378" t="s">
        <v>200</v>
      </c>
      <c r="I1378" t="s">
        <v>20</v>
      </c>
      <c r="J1378" t="s">
        <v>15</v>
      </c>
      <c r="K1378" t="str">
        <f>VLOOKUP(tblSalaries[[#This Row],[Where do you work]],tblCountries[[Actual]:[Mapping]],2,FALSE)</f>
        <v>USA</v>
      </c>
      <c r="L1378" t="s">
        <v>9</v>
      </c>
      <c r="M1378">
        <v>10</v>
      </c>
    </row>
    <row r="1379" spans="2:13" ht="15" hidden="1" customHeight="1" x14ac:dyDescent="0.25">
      <c r="B1379" t="s">
        <v>3382</v>
      </c>
      <c r="C1379" s="1">
        <v>41058.964918981481</v>
      </c>
      <c r="D1379" s="4">
        <v>65000</v>
      </c>
      <c r="E1379">
        <v>65000</v>
      </c>
      <c r="F1379" t="s">
        <v>6</v>
      </c>
      <c r="G1379">
        <f>tblSalaries[[#This Row],[clean Salary (in local currency)]]*VLOOKUP(tblSalaries[[#This Row],[Currency]],tblXrate[],2,FALSE)</f>
        <v>65000</v>
      </c>
      <c r="H1379" t="s">
        <v>153</v>
      </c>
      <c r="I1379" t="s">
        <v>20</v>
      </c>
      <c r="J1379" t="s">
        <v>15</v>
      </c>
      <c r="K1379" t="str">
        <f>VLOOKUP(tblSalaries[[#This Row],[Where do you work]],tblCountries[[Actual]:[Mapping]],2,FALSE)</f>
        <v>USA</v>
      </c>
      <c r="L1379" t="s">
        <v>13</v>
      </c>
      <c r="M1379">
        <v>14</v>
      </c>
    </row>
    <row r="1380" spans="2:13" ht="15" hidden="1" customHeight="1" x14ac:dyDescent="0.25">
      <c r="B1380" t="s">
        <v>3383</v>
      </c>
      <c r="C1380" s="1">
        <v>41058.967731481483</v>
      </c>
      <c r="D1380" s="4">
        <v>55000</v>
      </c>
      <c r="E1380">
        <v>55000</v>
      </c>
      <c r="F1380" t="s">
        <v>6</v>
      </c>
      <c r="G1380">
        <f>tblSalaries[[#This Row],[clean Salary (in local currency)]]*VLOOKUP(tblSalaries[[#This Row],[Currency]],tblXrate[],2,FALSE)</f>
        <v>55000</v>
      </c>
      <c r="H1380" t="s">
        <v>1565</v>
      </c>
      <c r="I1380" t="s">
        <v>20</v>
      </c>
      <c r="J1380" t="s">
        <v>15</v>
      </c>
      <c r="K1380" t="str">
        <f>VLOOKUP(tblSalaries[[#This Row],[Where do you work]],tblCountries[[Actual]:[Mapping]],2,FALSE)</f>
        <v>USA</v>
      </c>
      <c r="L1380" t="s">
        <v>13</v>
      </c>
      <c r="M1380">
        <v>1</v>
      </c>
    </row>
    <row r="1381" spans="2:13" ht="15" hidden="1" customHeight="1" x14ac:dyDescent="0.25">
      <c r="B1381" t="s">
        <v>3384</v>
      </c>
      <c r="C1381" s="1">
        <v>41058.972696759258</v>
      </c>
      <c r="D1381" s="4">
        <v>40000</v>
      </c>
      <c r="E1381">
        <v>40000</v>
      </c>
      <c r="F1381" t="s">
        <v>6</v>
      </c>
      <c r="G1381">
        <f>tblSalaries[[#This Row],[clean Salary (in local currency)]]*VLOOKUP(tblSalaries[[#This Row],[Currency]],tblXrate[],2,FALSE)</f>
        <v>40000</v>
      </c>
      <c r="H1381" t="s">
        <v>1566</v>
      </c>
      <c r="I1381" t="s">
        <v>52</v>
      </c>
      <c r="J1381" t="s">
        <v>15</v>
      </c>
      <c r="K1381" t="str">
        <f>VLOOKUP(tblSalaries[[#This Row],[Where do you work]],tblCountries[[Actual]:[Mapping]],2,FALSE)</f>
        <v>USA</v>
      </c>
      <c r="L1381" t="s">
        <v>9</v>
      </c>
      <c r="M1381">
        <v>1</v>
      </c>
    </row>
    <row r="1382" spans="2:13" ht="15" hidden="1" customHeight="1" x14ac:dyDescent="0.25">
      <c r="B1382" t="s">
        <v>3385</v>
      </c>
      <c r="C1382" s="1">
        <v>41058.97320601852</v>
      </c>
      <c r="D1382" s="4">
        <v>60000</v>
      </c>
      <c r="E1382">
        <v>60000</v>
      </c>
      <c r="F1382" t="s">
        <v>6</v>
      </c>
      <c r="G1382">
        <f>tblSalaries[[#This Row],[clean Salary (in local currency)]]*VLOOKUP(tblSalaries[[#This Row],[Currency]],tblXrate[],2,FALSE)</f>
        <v>60000</v>
      </c>
      <c r="H1382" t="s">
        <v>42</v>
      </c>
      <c r="I1382" t="s">
        <v>20</v>
      </c>
      <c r="J1382" t="s">
        <v>15</v>
      </c>
      <c r="K1382" t="str">
        <f>VLOOKUP(tblSalaries[[#This Row],[Where do you work]],tblCountries[[Actual]:[Mapping]],2,FALSE)</f>
        <v>USA</v>
      </c>
      <c r="L1382" t="s">
        <v>9</v>
      </c>
      <c r="M1382">
        <v>15</v>
      </c>
    </row>
    <row r="1383" spans="2:13" ht="15" hidden="1" customHeight="1" x14ac:dyDescent="0.25">
      <c r="B1383" t="s">
        <v>3386</v>
      </c>
      <c r="C1383" s="1">
        <v>41058.979895833334</v>
      </c>
      <c r="D1383" s="4" t="s">
        <v>1567</v>
      </c>
      <c r="E1383">
        <v>36000</v>
      </c>
      <c r="F1383" t="s">
        <v>22</v>
      </c>
      <c r="G1383">
        <f>tblSalaries[[#This Row],[clean Salary (in local currency)]]*VLOOKUP(tblSalaries[[#This Row],[Currency]],tblXrate[],2,FALSE)</f>
        <v>45734.379803697877</v>
      </c>
      <c r="H1383" t="s">
        <v>1568</v>
      </c>
      <c r="I1383" t="s">
        <v>20</v>
      </c>
      <c r="J1383" t="s">
        <v>36</v>
      </c>
      <c r="K1383" t="str">
        <f>VLOOKUP(tblSalaries[[#This Row],[Where do you work]],tblCountries[[Actual]:[Mapping]],2,FALSE)</f>
        <v>Ireland</v>
      </c>
      <c r="L1383" t="s">
        <v>18</v>
      </c>
      <c r="M1383">
        <v>4</v>
      </c>
    </row>
    <row r="1384" spans="2:13" ht="15" customHeight="1" x14ac:dyDescent="0.25">
      <c r="B1384" t="s">
        <v>3387</v>
      </c>
      <c r="C1384" s="1">
        <v>41058.985567129632</v>
      </c>
      <c r="D1384" s="4">
        <v>150000</v>
      </c>
      <c r="E1384">
        <v>150000</v>
      </c>
      <c r="F1384" t="s">
        <v>6</v>
      </c>
      <c r="G1384">
        <f>tblSalaries[[#This Row],[clean Salary (in local currency)]]*VLOOKUP(tblSalaries[[#This Row],[Currency]],tblXrate[],2,FALSE)</f>
        <v>150000</v>
      </c>
      <c r="H1384" t="s">
        <v>72</v>
      </c>
      <c r="I1384" t="s">
        <v>20</v>
      </c>
      <c r="J1384" t="s">
        <v>15</v>
      </c>
      <c r="K1384" t="str">
        <f>VLOOKUP(tblSalaries[[#This Row],[Where do you work]],tblCountries[[Actual]:[Mapping]],2,FALSE)</f>
        <v>USA</v>
      </c>
      <c r="L1384" t="s">
        <v>18</v>
      </c>
      <c r="M1384">
        <v>30</v>
      </c>
    </row>
    <row r="1385" spans="2:13" ht="15" hidden="1" customHeight="1" x14ac:dyDescent="0.25">
      <c r="B1385" t="s">
        <v>3388</v>
      </c>
      <c r="C1385" s="1">
        <v>41058.989189814813</v>
      </c>
      <c r="D1385" s="4">
        <v>88000</v>
      </c>
      <c r="E1385">
        <v>88000</v>
      </c>
      <c r="F1385" t="s">
        <v>6</v>
      </c>
      <c r="G1385">
        <f>tblSalaries[[#This Row],[clean Salary (in local currency)]]*VLOOKUP(tblSalaries[[#This Row],[Currency]],tblXrate[],2,FALSE)</f>
        <v>88000</v>
      </c>
      <c r="H1385" t="s">
        <v>1569</v>
      </c>
      <c r="I1385" t="s">
        <v>52</v>
      </c>
      <c r="J1385" t="s">
        <v>15</v>
      </c>
      <c r="K1385" t="str">
        <f>VLOOKUP(tblSalaries[[#This Row],[Where do you work]],tblCountries[[Actual]:[Mapping]],2,FALSE)</f>
        <v>USA</v>
      </c>
      <c r="L1385" t="s">
        <v>9</v>
      </c>
      <c r="M1385">
        <v>21</v>
      </c>
    </row>
    <row r="1386" spans="2:13" ht="15" hidden="1" customHeight="1" x14ac:dyDescent="0.25">
      <c r="B1386" t="s">
        <v>3389</v>
      </c>
      <c r="C1386" s="1">
        <v>41059.001481481479</v>
      </c>
      <c r="D1386" s="4">
        <v>64500</v>
      </c>
      <c r="E1386">
        <v>64500</v>
      </c>
      <c r="F1386" t="s">
        <v>6</v>
      </c>
      <c r="G1386">
        <f>tblSalaries[[#This Row],[clean Salary (in local currency)]]*VLOOKUP(tblSalaries[[#This Row],[Currency]],tblXrate[],2,FALSE)</f>
        <v>64500</v>
      </c>
      <c r="H1386" t="s">
        <v>1570</v>
      </c>
      <c r="I1386" t="s">
        <v>20</v>
      </c>
      <c r="J1386" t="s">
        <v>15</v>
      </c>
      <c r="K1386" t="str">
        <f>VLOOKUP(tblSalaries[[#This Row],[Where do you work]],tblCountries[[Actual]:[Mapping]],2,FALSE)</f>
        <v>USA</v>
      </c>
      <c r="L1386" t="s">
        <v>9</v>
      </c>
      <c r="M1386">
        <v>13</v>
      </c>
    </row>
    <row r="1387" spans="2:13" ht="15" hidden="1" customHeight="1" x14ac:dyDescent="0.25">
      <c r="B1387" t="s">
        <v>3390</v>
      </c>
      <c r="C1387" s="1">
        <v>41059.009108796294</v>
      </c>
      <c r="D1387" s="4" t="s">
        <v>1571</v>
      </c>
      <c r="E1387">
        <v>216000</v>
      </c>
      <c r="F1387" t="s">
        <v>3958</v>
      </c>
      <c r="G1387">
        <f>tblSalaries[[#This Row],[clean Salary (in local currency)]]*VLOOKUP(tblSalaries[[#This Row],[Currency]],tblXrate[],2,FALSE)</f>
        <v>57600</v>
      </c>
      <c r="H1387" t="s">
        <v>1572</v>
      </c>
      <c r="I1387" t="s">
        <v>279</v>
      </c>
      <c r="J1387" t="s">
        <v>133</v>
      </c>
      <c r="K1387" t="str">
        <f>VLOOKUP(tblSalaries[[#This Row],[Where do you work]],tblCountries[[Actual]:[Mapping]],2,FALSE)</f>
        <v>Saudi Arabia</v>
      </c>
      <c r="L1387" t="s">
        <v>9</v>
      </c>
      <c r="M1387">
        <v>20</v>
      </c>
    </row>
    <row r="1388" spans="2:13" ht="15" hidden="1" customHeight="1" x14ac:dyDescent="0.25">
      <c r="B1388" t="s">
        <v>3391</v>
      </c>
      <c r="C1388" s="1">
        <v>41059.015601851854</v>
      </c>
      <c r="D1388" s="4">
        <v>50000</v>
      </c>
      <c r="E1388">
        <v>50000</v>
      </c>
      <c r="F1388" t="s">
        <v>6</v>
      </c>
      <c r="G1388">
        <f>tblSalaries[[#This Row],[clean Salary (in local currency)]]*VLOOKUP(tblSalaries[[#This Row],[Currency]],tblXrate[],2,FALSE)</f>
        <v>50000</v>
      </c>
      <c r="H1388" t="s">
        <v>1573</v>
      </c>
      <c r="I1388" t="s">
        <v>310</v>
      </c>
      <c r="J1388" t="s">
        <v>15</v>
      </c>
      <c r="K1388" t="str">
        <f>VLOOKUP(tblSalaries[[#This Row],[Where do you work]],tblCountries[[Actual]:[Mapping]],2,FALSE)</f>
        <v>USA</v>
      </c>
      <c r="L1388" t="s">
        <v>9</v>
      </c>
      <c r="M1388">
        <v>15</v>
      </c>
    </row>
    <row r="1389" spans="2:13" ht="15" hidden="1" customHeight="1" x14ac:dyDescent="0.25">
      <c r="B1389" t="s">
        <v>3392</v>
      </c>
      <c r="C1389" s="1">
        <v>41059.017858796295</v>
      </c>
      <c r="D1389" s="4">
        <v>120000</v>
      </c>
      <c r="E1389">
        <v>120000</v>
      </c>
      <c r="F1389" t="s">
        <v>6</v>
      </c>
      <c r="G1389">
        <f>tblSalaries[[#This Row],[clean Salary (in local currency)]]*VLOOKUP(tblSalaries[[#This Row],[Currency]],tblXrate[],2,FALSE)</f>
        <v>120000</v>
      </c>
      <c r="H1389" t="s">
        <v>642</v>
      </c>
      <c r="I1389" t="s">
        <v>52</v>
      </c>
      <c r="J1389" t="s">
        <v>15</v>
      </c>
      <c r="K1389" t="str">
        <f>VLOOKUP(tblSalaries[[#This Row],[Where do you work]],tblCountries[[Actual]:[Mapping]],2,FALSE)</f>
        <v>USA</v>
      </c>
      <c r="L1389" t="s">
        <v>18</v>
      </c>
      <c r="M1389">
        <v>10</v>
      </c>
    </row>
    <row r="1390" spans="2:13" ht="15" hidden="1" customHeight="1" x14ac:dyDescent="0.25">
      <c r="B1390" t="s">
        <v>3393</v>
      </c>
      <c r="C1390" s="1">
        <v>41059.024224537039</v>
      </c>
      <c r="D1390" s="4">
        <v>107000</v>
      </c>
      <c r="E1390">
        <v>107000</v>
      </c>
      <c r="F1390" t="s">
        <v>6</v>
      </c>
      <c r="G1390">
        <f>tblSalaries[[#This Row],[clean Salary (in local currency)]]*VLOOKUP(tblSalaries[[#This Row],[Currency]],tblXrate[],2,FALSE)</f>
        <v>107000</v>
      </c>
      <c r="H1390" t="s">
        <v>1574</v>
      </c>
      <c r="I1390" t="s">
        <v>52</v>
      </c>
      <c r="J1390" t="s">
        <v>15</v>
      </c>
      <c r="K1390" t="str">
        <f>VLOOKUP(tblSalaries[[#This Row],[Where do you work]],tblCountries[[Actual]:[Mapping]],2,FALSE)</f>
        <v>USA</v>
      </c>
      <c r="L1390" t="s">
        <v>13</v>
      </c>
      <c r="M1390">
        <v>29</v>
      </c>
    </row>
    <row r="1391" spans="2:13" ht="15" hidden="1" customHeight="1" x14ac:dyDescent="0.25">
      <c r="B1391" t="s">
        <v>3394</v>
      </c>
      <c r="C1391" s="1">
        <v>41059.029745370368</v>
      </c>
      <c r="D1391" s="4">
        <v>40000</v>
      </c>
      <c r="E1391">
        <v>40000</v>
      </c>
      <c r="F1391" t="s">
        <v>6</v>
      </c>
      <c r="G1391">
        <f>tblSalaries[[#This Row],[clean Salary (in local currency)]]*VLOOKUP(tblSalaries[[#This Row],[Currency]],tblXrate[],2,FALSE)</f>
        <v>40000</v>
      </c>
      <c r="H1391" t="s">
        <v>621</v>
      </c>
      <c r="I1391" t="s">
        <v>20</v>
      </c>
      <c r="J1391" t="s">
        <v>15</v>
      </c>
      <c r="K1391" t="str">
        <f>VLOOKUP(tblSalaries[[#This Row],[Where do you work]],tblCountries[[Actual]:[Mapping]],2,FALSE)</f>
        <v>USA</v>
      </c>
      <c r="L1391" t="s">
        <v>18</v>
      </c>
      <c r="M1391">
        <v>6</v>
      </c>
    </row>
    <row r="1392" spans="2:13" ht="15" hidden="1" customHeight="1" x14ac:dyDescent="0.25">
      <c r="B1392" t="s">
        <v>3395</v>
      </c>
      <c r="C1392" s="1">
        <v>41059.034756944442</v>
      </c>
      <c r="D1392" s="4">
        <v>81000</v>
      </c>
      <c r="E1392">
        <v>81000</v>
      </c>
      <c r="F1392" t="s">
        <v>6</v>
      </c>
      <c r="G1392">
        <f>tblSalaries[[#This Row],[clean Salary (in local currency)]]*VLOOKUP(tblSalaries[[#This Row],[Currency]],tblXrate[],2,FALSE)</f>
        <v>81000</v>
      </c>
      <c r="H1392" t="s">
        <v>1575</v>
      </c>
      <c r="I1392" t="s">
        <v>52</v>
      </c>
      <c r="J1392" t="s">
        <v>15</v>
      </c>
      <c r="K1392" t="str">
        <f>VLOOKUP(tblSalaries[[#This Row],[Where do you work]],tblCountries[[Actual]:[Mapping]],2,FALSE)</f>
        <v>USA</v>
      </c>
      <c r="L1392" t="s">
        <v>25</v>
      </c>
      <c r="M1392">
        <v>12</v>
      </c>
    </row>
    <row r="1393" spans="2:13" ht="15" hidden="1" customHeight="1" x14ac:dyDescent="0.25">
      <c r="B1393" t="s">
        <v>3396</v>
      </c>
      <c r="C1393" s="1">
        <v>41059.045439814814</v>
      </c>
      <c r="D1393" s="4">
        <v>45000</v>
      </c>
      <c r="E1393">
        <v>45000</v>
      </c>
      <c r="F1393" t="s">
        <v>6</v>
      </c>
      <c r="G1393">
        <f>tblSalaries[[#This Row],[clean Salary (in local currency)]]*VLOOKUP(tblSalaries[[#This Row],[Currency]],tblXrate[],2,FALSE)</f>
        <v>45000</v>
      </c>
      <c r="H1393" t="s">
        <v>1576</v>
      </c>
      <c r="I1393" t="s">
        <v>67</v>
      </c>
      <c r="J1393" t="s">
        <v>15</v>
      </c>
      <c r="K1393" t="str">
        <f>VLOOKUP(tblSalaries[[#This Row],[Where do you work]],tblCountries[[Actual]:[Mapping]],2,FALSE)</f>
        <v>USA</v>
      </c>
      <c r="L1393" t="s">
        <v>9</v>
      </c>
      <c r="M1393">
        <v>20</v>
      </c>
    </row>
    <row r="1394" spans="2:13" ht="15" hidden="1" customHeight="1" x14ac:dyDescent="0.25">
      <c r="B1394" t="s">
        <v>3397</v>
      </c>
      <c r="C1394" s="1">
        <v>41059.050046296295</v>
      </c>
      <c r="D1394" s="4">
        <v>49000</v>
      </c>
      <c r="E1394">
        <v>49000</v>
      </c>
      <c r="F1394" t="s">
        <v>6</v>
      </c>
      <c r="G1394">
        <f>tblSalaries[[#This Row],[clean Salary (in local currency)]]*VLOOKUP(tblSalaries[[#This Row],[Currency]],tblXrate[],2,FALSE)</f>
        <v>49000</v>
      </c>
      <c r="H1394" t="s">
        <v>1577</v>
      </c>
      <c r="I1394" t="s">
        <v>67</v>
      </c>
      <c r="J1394" t="s">
        <v>15</v>
      </c>
      <c r="K1394" t="str">
        <f>VLOOKUP(tblSalaries[[#This Row],[Where do you work]],tblCountries[[Actual]:[Mapping]],2,FALSE)</f>
        <v>USA</v>
      </c>
      <c r="L1394" t="s">
        <v>9</v>
      </c>
      <c r="M1394">
        <v>5</v>
      </c>
    </row>
    <row r="1395" spans="2:13" ht="15" hidden="1" customHeight="1" x14ac:dyDescent="0.25">
      <c r="B1395" t="s">
        <v>3398</v>
      </c>
      <c r="C1395" s="1">
        <v>41059.050405092596</v>
      </c>
      <c r="D1395" s="4" t="s">
        <v>1578</v>
      </c>
      <c r="E1395">
        <v>750000</v>
      </c>
      <c r="F1395" t="s">
        <v>40</v>
      </c>
      <c r="G1395">
        <f>tblSalaries[[#This Row],[clean Salary (in local currency)]]*VLOOKUP(tblSalaries[[#This Row],[Currency]],tblXrate[],2,FALSE)</f>
        <v>13355.937515581925</v>
      </c>
      <c r="H1395" t="s">
        <v>1579</v>
      </c>
      <c r="I1395" t="s">
        <v>4001</v>
      </c>
      <c r="J1395" t="s">
        <v>8</v>
      </c>
      <c r="K1395" t="str">
        <f>VLOOKUP(tblSalaries[[#This Row],[Where do you work]],tblCountries[[Actual]:[Mapping]],2,FALSE)</f>
        <v>India</v>
      </c>
      <c r="L1395" t="s">
        <v>25</v>
      </c>
      <c r="M1395">
        <v>1</v>
      </c>
    </row>
    <row r="1396" spans="2:13" ht="15" hidden="1" customHeight="1" x14ac:dyDescent="0.25">
      <c r="B1396" t="s">
        <v>3399</v>
      </c>
      <c r="C1396" s="1">
        <v>41059.052453703705</v>
      </c>
      <c r="D1396" s="4">
        <v>72000</v>
      </c>
      <c r="E1396">
        <v>72000</v>
      </c>
      <c r="F1396" t="s">
        <v>6</v>
      </c>
      <c r="G1396">
        <f>tblSalaries[[#This Row],[clean Salary (in local currency)]]*VLOOKUP(tblSalaries[[#This Row],[Currency]],tblXrate[],2,FALSE)</f>
        <v>72000</v>
      </c>
      <c r="H1396" t="s">
        <v>52</v>
      </c>
      <c r="I1396" t="s">
        <v>52</v>
      </c>
      <c r="J1396" t="s">
        <v>15</v>
      </c>
      <c r="K1396" t="str">
        <f>VLOOKUP(tblSalaries[[#This Row],[Where do you work]],tblCountries[[Actual]:[Mapping]],2,FALSE)</f>
        <v>USA</v>
      </c>
      <c r="L1396" t="s">
        <v>25</v>
      </c>
      <c r="M1396">
        <v>20</v>
      </c>
    </row>
    <row r="1397" spans="2:13" ht="15" hidden="1" customHeight="1" x14ac:dyDescent="0.25">
      <c r="B1397" t="s">
        <v>3400</v>
      </c>
      <c r="C1397" s="1">
        <v>41059.059224537035</v>
      </c>
      <c r="D1397" s="4">
        <v>50000</v>
      </c>
      <c r="E1397">
        <v>50000</v>
      </c>
      <c r="F1397" t="s">
        <v>6</v>
      </c>
      <c r="G1397">
        <f>tblSalaries[[#This Row],[clean Salary (in local currency)]]*VLOOKUP(tblSalaries[[#This Row],[Currency]],tblXrate[],2,FALSE)</f>
        <v>50000</v>
      </c>
      <c r="H1397" t="s">
        <v>1580</v>
      </c>
      <c r="I1397" t="s">
        <v>20</v>
      </c>
      <c r="J1397" t="s">
        <v>15</v>
      </c>
      <c r="K1397" t="str">
        <f>VLOOKUP(tblSalaries[[#This Row],[Where do you work]],tblCountries[[Actual]:[Mapping]],2,FALSE)</f>
        <v>USA</v>
      </c>
      <c r="L1397" t="s">
        <v>9</v>
      </c>
      <c r="M1397">
        <v>7</v>
      </c>
    </row>
    <row r="1398" spans="2:13" ht="15" hidden="1" customHeight="1" x14ac:dyDescent="0.25">
      <c r="B1398" t="s">
        <v>3401</v>
      </c>
      <c r="C1398" s="1">
        <v>41059.059328703705</v>
      </c>
      <c r="D1398" s="4">
        <v>57678.400000000001</v>
      </c>
      <c r="E1398">
        <v>57678</v>
      </c>
      <c r="F1398" t="s">
        <v>6</v>
      </c>
      <c r="G1398">
        <f>tblSalaries[[#This Row],[clean Salary (in local currency)]]*VLOOKUP(tblSalaries[[#This Row],[Currency]],tblXrate[],2,FALSE)</f>
        <v>57678</v>
      </c>
      <c r="H1398" t="s">
        <v>14</v>
      </c>
      <c r="I1398" t="s">
        <v>20</v>
      </c>
      <c r="J1398" t="s">
        <v>15</v>
      </c>
      <c r="K1398" t="str">
        <f>VLOOKUP(tblSalaries[[#This Row],[Where do you work]],tblCountries[[Actual]:[Mapping]],2,FALSE)</f>
        <v>USA</v>
      </c>
      <c r="L1398" t="s">
        <v>9</v>
      </c>
      <c r="M1398">
        <v>2</v>
      </c>
    </row>
    <row r="1399" spans="2:13" ht="15" hidden="1" customHeight="1" x14ac:dyDescent="0.25">
      <c r="B1399" t="s">
        <v>3402</v>
      </c>
      <c r="C1399" s="1">
        <v>41059.062395833331</v>
      </c>
      <c r="D1399" s="4">
        <v>80442</v>
      </c>
      <c r="E1399">
        <v>80442</v>
      </c>
      <c r="F1399" t="s">
        <v>6</v>
      </c>
      <c r="G1399">
        <f>tblSalaries[[#This Row],[clean Salary (in local currency)]]*VLOOKUP(tblSalaries[[#This Row],[Currency]],tblXrate[],2,FALSE)</f>
        <v>80442</v>
      </c>
      <c r="H1399" t="s">
        <v>1581</v>
      </c>
      <c r="I1399" t="s">
        <v>20</v>
      </c>
      <c r="J1399" t="s">
        <v>15</v>
      </c>
      <c r="K1399" t="str">
        <f>VLOOKUP(tblSalaries[[#This Row],[Where do you work]],tblCountries[[Actual]:[Mapping]],2,FALSE)</f>
        <v>USA</v>
      </c>
      <c r="L1399" t="s">
        <v>9</v>
      </c>
      <c r="M1399">
        <v>16</v>
      </c>
    </row>
    <row r="1400" spans="2:13" ht="15" hidden="1" customHeight="1" x14ac:dyDescent="0.25">
      <c r="B1400" t="s">
        <v>3403</v>
      </c>
      <c r="C1400" s="1">
        <v>41059.075208333335</v>
      </c>
      <c r="D1400" s="4">
        <v>75000</v>
      </c>
      <c r="E1400">
        <v>75000</v>
      </c>
      <c r="F1400" t="s">
        <v>6</v>
      </c>
      <c r="G1400">
        <f>tblSalaries[[#This Row],[clean Salary (in local currency)]]*VLOOKUP(tblSalaries[[#This Row],[Currency]],tblXrate[],2,FALSE)</f>
        <v>75000</v>
      </c>
      <c r="H1400" t="s">
        <v>1582</v>
      </c>
      <c r="I1400" t="s">
        <v>52</v>
      </c>
      <c r="J1400" t="s">
        <v>15</v>
      </c>
      <c r="K1400" t="str">
        <f>VLOOKUP(tblSalaries[[#This Row],[Where do you work]],tblCountries[[Actual]:[Mapping]],2,FALSE)</f>
        <v>USA</v>
      </c>
      <c r="L1400" t="s">
        <v>25</v>
      </c>
      <c r="M1400">
        <v>9</v>
      </c>
    </row>
    <row r="1401" spans="2:13" ht="15" hidden="1" customHeight="1" x14ac:dyDescent="0.25">
      <c r="B1401" t="s">
        <v>3404</v>
      </c>
      <c r="C1401" s="1">
        <v>41059.078159722223</v>
      </c>
      <c r="D1401" s="4">
        <v>61000</v>
      </c>
      <c r="E1401">
        <v>61000</v>
      </c>
      <c r="F1401" t="s">
        <v>6</v>
      </c>
      <c r="G1401">
        <f>tblSalaries[[#This Row],[clean Salary (in local currency)]]*VLOOKUP(tblSalaries[[#This Row],[Currency]],tblXrate[],2,FALSE)</f>
        <v>61000</v>
      </c>
      <c r="H1401" t="s">
        <v>1583</v>
      </c>
      <c r="I1401" t="s">
        <v>20</v>
      </c>
      <c r="J1401" t="s">
        <v>15</v>
      </c>
      <c r="K1401" t="str">
        <f>VLOOKUP(tblSalaries[[#This Row],[Where do you work]],tblCountries[[Actual]:[Mapping]],2,FALSE)</f>
        <v>USA</v>
      </c>
      <c r="L1401" t="s">
        <v>9</v>
      </c>
      <c r="M1401">
        <v>12</v>
      </c>
    </row>
    <row r="1402" spans="2:13" ht="15" hidden="1" customHeight="1" x14ac:dyDescent="0.25">
      <c r="B1402" t="s">
        <v>3405</v>
      </c>
      <c r="C1402" s="1">
        <v>41059.081921296296</v>
      </c>
      <c r="D1402" s="4">
        <v>77000</v>
      </c>
      <c r="E1402">
        <v>77000</v>
      </c>
      <c r="F1402" t="s">
        <v>6</v>
      </c>
      <c r="G1402">
        <f>tblSalaries[[#This Row],[clean Salary (in local currency)]]*VLOOKUP(tblSalaries[[#This Row],[Currency]],tblXrate[],2,FALSE)</f>
        <v>77000</v>
      </c>
      <c r="H1402" t="s">
        <v>1584</v>
      </c>
      <c r="I1402" t="s">
        <v>279</v>
      </c>
      <c r="J1402" t="s">
        <v>15</v>
      </c>
      <c r="K1402" t="str">
        <f>VLOOKUP(tblSalaries[[#This Row],[Where do you work]],tblCountries[[Actual]:[Mapping]],2,FALSE)</f>
        <v>USA</v>
      </c>
      <c r="L1402" t="s">
        <v>9</v>
      </c>
      <c r="M1402">
        <v>10</v>
      </c>
    </row>
    <row r="1403" spans="2:13" ht="15" hidden="1" customHeight="1" x14ac:dyDescent="0.25">
      <c r="B1403" t="s">
        <v>3406</v>
      </c>
      <c r="C1403" s="1">
        <v>41059.095856481479</v>
      </c>
      <c r="D1403" s="4" t="s">
        <v>1585</v>
      </c>
      <c r="E1403">
        <v>92000</v>
      </c>
      <c r="F1403" t="s">
        <v>6</v>
      </c>
      <c r="G1403">
        <f>tblSalaries[[#This Row],[clean Salary (in local currency)]]*VLOOKUP(tblSalaries[[#This Row],[Currency]],tblXrate[],2,FALSE)</f>
        <v>92000</v>
      </c>
      <c r="H1403" t="s">
        <v>488</v>
      </c>
      <c r="I1403" t="s">
        <v>488</v>
      </c>
      <c r="J1403" t="s">
        <v>15</v>
      </c>
      <c r="K1403" t="str">
        <f>VLOOKUP(tblSalaries[[#This Row],[Where do you work]],tblCountries[[Actual]:[Mapping]],2,FALSE)</f>
        <v>USA</v>
      </c>
      <c r="L1403" t="s">
        <v>18</v>
      </c>
      <c r="M1403">
        <v>9</v>
      </c>
    </row>
    <row r="1404" spans="2:13" ht="15" hidden="1" customHeight="1" x14ac:dyDescent="0.25">
      <c r="B1404" t="s">
        <v>3407</v>
      </c>
      <c r="C1404" s="1">
        <v>41059.096180555556</v>
      </c>
      <c r="D1404" s="4">
        <v>72000</v>
      </c>
      <c r="E1404">
        <v>72000</v>
      </c>
      <c r="F1404" t="s">
        <v>6</v>
      </c>
      <c r="G1404">
        <f>tblSalaries[[#This Row],[clean Salary (in local currency)]]*VLOOKUP(tblSalaries[[#This Row],[Currency]],tblXrate[],2,FALSE)</f>
        <v>72000</v>
      </c>
      <c r="H1404" t="s">
        <v>1586</v>
      </c>
      <c r="I1404" t="s">
        <v>20</v>
      </c>
      <c r="J1404" t="s">
        <v>15</v>
      </c>
      <c r="K1404" t="str">
        <f>VLOOKUP(tblSalaries[[#This Row],[Where do you work]],tblCountries[[Actual]:[Mapping]],2,FALSE)</f>
        <v>USA</v>
      </c>
      <c r="L1404" t="s">
        <v>13</v>
      </c>
      <c r="M1404">
        <v>10</v>
      </c>
    </row>
    <row r="1405" spans="2:13" ht="15" hidden="1" customHeight="1" x14ac:dyDescent="0.25">
      <c r="B1405" t="s">
        <v>3408</v>
      </c>
      <c r="C1405" s="1">
        <v>41059.099062499998</v>
      </c>
      <c r="D1405" s="4">
        <v>14000</v>
      </c>
      <c r="E1405">
        <v>14000</v>
      </c>
      <c r="F1405" t="s">
        <v>6</v>
      </c>
      <c r="G1405">
        <f>tblSalaries[[#This Row],[clean Salary (in local currency)]]*VLOOKUP(tblSalaries[[#This Row],[Currency]],tblXrate[],2,FALSE)</f>
        <v>14000</v>
      </c>
      <c r="H1405" t="s">
        <v>356</v>
      </c>
      <c r="I1405" t="s">
        <v>356</v>
      </c>
      <c r="J1405" t="s">
        <v>8</v>
      </c>
      <c r="K1405" t="str">
        <f>VLOOKUP(tblSalaries[[#This Row],[Where do you work]],tblCountries[[Actual]:[Mapping]],2,FALSE)</f>
        <v>India</v>
      </c>
      <c r="L1405" t="s">
        <v>9</v>
      </c>
      <c r="M1405">
        <v>3</v>
      </c>
    </row>
    <row r="1406" spans="2:13" ht="15" hidden="1" customHeight="1" x14ac:dyDescent="0.25">
      <c r="B1406" t="s">
        <v>3409</v>
      </c>
      <c r="C1406" s="1">
        <v>41059.099293981482</v>
      </c>
      <c r="D1406" s="4">
        <v>111000</v>
      </c>
      <c r="E1406">
        <v>111000</v>
      </c>
      <c r="F1406" t="s">
        <v>6</v>
      </c>
      <c r="G1406">
        <f>tblSalaries[[#This Row],[clean Salary (in local currency)]]*VLOOKUP(tblSalaries[[#This Row],[Currency]],tblXrate[],2,FALSE)</f>
        <v>111000</v>
      </c>
      <c r="H1406" t="s">
        <v>1587</v>
      </c>
      <c r="I1406" t="s">
        <v>52</v>
      </c>
      <c r="J1406" t="s">
        <v>15</v>
      </c>
      <c r="K1406" t="str">
        <f>VLOOKUP(tblSalaries[[#This Row],[Where do you work]],tblCountries[[Actual]:[Mapping]],2,FALSE)</f>
        <v>USA</v>
      </c>
      <c r="L1406" t="s">
        <v>18</v>
      </c>
      <c r="M1406">
        <v>10</v>
      </c>
    </row>
    <row r="1407" spans="2:13" ht="15" hidden="1" customHeight="1" x14ac:dyDescent="0.25">
      <c r="B1407" t="s">
        <v>3410</v>
      </c>
      <c r="C1407" s="1">
        <v>41059.105752314812</v>
      </c>
      <c r="D1407" s="4">
        <v>80000</v>
      </c>
      <c r="E1407">
        <v>80000</v>
      </c>
      <c r="F1407" t="s">
        <v>6</v>
      </c>
      <c r="G1407">
        <f>tblSalaries[[#This Row],[clean Salary (in local currency)]]*VLOOKUP(tblSalaries[[#This Row],[Currency]],tblXrate[],2,FALSE)</f>
        <v>80000</v>
      </c>
      <c r="H1407" t="s">
        <v>1588</v>
      </c>
      <c r="I1407" t="s">
        <v>20</v>
      </c>
      <c r="J1407" t="s">
        <v>15</v>
      </c>
      <c r="K1407" t="str">
        <f>VLOOKUP(tblSalaries[[#This Row],[Where do you work]],tblCountries[[Actual]:[Mapping]],2,FALSE)</f>
        <v>USA</v>
      </c>
      <c r="L1407" t="s">
        <v>9</v>
      </c>
      <c r="M1407">
        <v>20</v>
      </c>
    </row>
    <row r="1408" spans="2:13" ht="15" customHeight="1" x14ac:dyDescent="0.25">
      <c r="B1408" t="s">
        <v>3411</v>
      </c>
      <c r="C1408" s="1">
        <v>41059.108101851853</v>
      </c>
      <c r="D1408" s="4" t="s">
        <v>1589</v>
      </c>
      <c r="E1408">
        <v>3250000</v>
      </c>
      <c r="F1408" t="s">
        <v>40</v>
      </c>
      <c r="G1408">
        <f>tblSalaries[[#This Row],[clean Salary (in local currency)]]*VLOOKUP(tblSalaries[[#This Row],[Currency]],tblXrate[],2,FALSE)</f>
        <v>57875.729234188344</v>
      </c>
      <c r="H1408" t="s">
        <v>1590</v>
      </c>
      <c r="I1408" t="s">
        <v>20</v>
      </c>
      <c r="J1408" t="s">
        <v>8</v>
      </c>
      <c r="K1408" t="str">
        <f>VLOOKUP(tblSalaries[[#This Row],[Where do you work]],tblCountries[[Actual]:[Mapping]],2,FALSE)</f>
        <v>India</v>
      </c>
      <c r="L1408" t="s">
        <v>9</v>
      </c>
      <c r="M1408">
        <v>5.5</v>
      </c>
    </row>
    <row r="1409" spans="2:13" ht="15" hidden="1" customHeight="1" x14ac:dyDescent="0.25">
      <c r="B1409" t="s">
        <v>3412</v>
      </c>
      <c r="C1409" s="1">
        <v>41059.110995370371</v>
      </c>
      <c r="D1409" s="4">
        <v>25000</v>
      </c>
      <c r="E1409">
        <v>25000</v>
      </c>
      <c r="F1409" t="s">
        <v>6</v>
      </c>
      <c r="G1409">
        <f>tblSalaries[[#This Row],[clean Salary (in local currency)]]*VLOOKUP(tblSalaries[[#This Row],[Currency]],tblXrate[],2,FALSE)</f>
        <v>25000</v>
      </c>
      <c r="H1409" t="s">
        <v>310</v>
      </c>
      <c r="I1409" t="s">
        <v>310</v>
      </c>
      <c r="J1409" t="s">
        <v>8</v>
      </c>
      <c r="K1409" t="str">
        <f>VLOOKUP(tblSalaries[[#This Row],[Where do you work]],tblCountries[[Actual]:[Mapping]],2,FALSE)</f>
        <v>India</v>
      </c>
      <c r="L1409" t="s">
        <v>18</v>
      </c>
      <c r="M1409">
        <v>8</v>
      </c>
    </row>
    <row r="1410" spans="2:13" ht="15" hidden="1" customHeight="1" x14ac:dyDescent="0.25">
      <c r="B1410" t="s">
        <v>3413</v>
      </c>
      <c r="C1410" s="1">
        <v>41059.139085648145</v>
      </c>
      <c r="D1410" s="4" t="s">
        <v>1591</v>
      </c>
      <c r="E1410">
        <v>24000</v>
      </c>
      <c r="F1410" t="s">
        <v>6</v>
      </c>
      <c r="G1410">
        <f>tblSalaries[[#This Row],[clean Salary (in local currency)]]*VLOOKUP(tblSalaries[[#This Row],[Currency]],tblXrate[],2,FALSE)</f>
        <v>24000</v>
      </c>
      <c r="H1410" t="s">
        <v>1592</v>
      </c>
      <c r="I1410" t="s">
        <v>488</v>
      </c>
      <c r="J1410" t="s">
        <v>15</v>
      </c>
      <c r="K1410" t="str">
        <f>VLOOKUP(tblSalaries[[#This Row],[Where do you work]],tblCountries[[Actual]:[Mapping]],2,FALSE)</f>
        <v>USA</v>
      </c>
      <c r="L1410" t="s">
        <v>25</v>
      </c>
      <c r="M1410">
        <v>2</v>
      </c>
    </row>
    <row r="1411" spans="2:13" ht="15" hidden="1" customHeight="1" x14ac:dyDescent="0.25">
      <c r="B1411" t="s">
        <v>3414</v>
      </c>
      <c r="C1411" s="1">
        <v>41059.17627314815</v>
      </c>
      <c r="D1411" s="4">
        <v>61000</v>
      </c>
      <c r="E1411">
        <v>61000</v>
      </c>
      <c r="F1411" t="s">
        <v>6</v>
      </c>
      <c r="G1411">
        <f>tblSalaries[[#This Row],[clean Salary (in local currency)]]*VLOOKUP(tblSalaries[[#This Row],[Currency]],tblXrate[],2,FALSE)</f>
        <v>61000</v>
      </c>
      <c r="H1411" t="s">
        <v>1593</v>
      </c>
      <c r="I1411" t="s">
        <v>52</v>
      </c>
      <c r="J1411" t="s">
        <v>15</v>
      </c>
      <c r="K1411" t="str">
        <f>VLOOKUP(tblSalaries[[#This Row],[Where do you work]],tblCountries[[Actual]:[Mapping]],2,FALSE)</f>
        <v>USA</v>
      </c>
      <c r="L1411" t="s">
        <v>18</v>
      </c>
      <c r="M1411">
        <v>25</v>
      </c>
    </row>
    <row r="1412" spans="2:13" ht="15" hidden="1" customHeight="1" x14ac:dyDescent="0.25">
      <c r="B1412" t="s">
        <v>3415</v>
      </c>
      <c r="C1412" s="1">
        <v>41059.33699074074</v>
      </c>
      <c r="D1412" s="4" t="s">
        <v>1594</v>
      </c>
      <c r="E1412">
        <v>55000</v>
      </c>
      <c r="F1412" t="s">
        <v>82</v>
      </c>
      <c r="G1412">
        <f>tblSalaries[[#This Row],[clean Salary (in local currency)]]*VLOOKUP(tblSalaries[[#This Row],[Currency]],tblXrate[],2,FALSE)</f>
        <v>56095.031102144967</v>
      </c>
      <c r="H1412" t="s">
        <v>1595</v>
      </c>
      <c r="I1412" t="s">
        <v>20</v>
      </c>
      <c r="J1412" t="s">
        <v>84</v>
      </c>
      <c r="K1412" t="str">
        <f>VLOOKUP(tblSalaries[[#This Row],[Where do you work]],tblCountries[[Actual]:[Mapping]],2,FALSE)</f>
        <v>Australia</v>
      </c>
      <c r="L1412" t="s">
        <v>18</v>
      </c>
      <c r="M1412">
        <v>11</v>
      </c>
    </row>
    <row r="1413" spans="2:13" ht="15" hidden="1" customHeight="1" x14ac:dyDescent="0.25">
      <c r="B1413" t="s">
        <v>3416</v>
      </c>
      <c r="C1413" s="1">
        <v>41059.404178240744</v>
      </c>
      <c r="D1413" s="4">
        <v>70000</v>
      </c>
      <c r="E1413">
        <v>70000</v>
      </c>
      <c r="F1413" t="s">
        <v>82</v>
      </c>
      <c r="G1413">
        <f>tblSalaries[[#This Row],[clean Salary (in local currency)]]*VLOOKUP(tblSalaries[[#This Row],[Currency]],tblXrate[],2,FALSE)</f>
        <v>71393.675948184507</v>
      </c>
      <c r="H1413" t="s">
        <v>1287</v>
      </c>
      <c r="I1413" t="s">
        <v>310</v>
      </c>
      <c r="J1413" t="s">
        <v>84</v>
      </c>
      <c r="K1413" t="str">
        <f>VLOOKUP(tblSalaries[[#This Row],[Where do you work]],tblCountries[[Actual]:[Mapping]],2,FALSE)</f>
        <v>Australia</v>
      </c>
      <c r="L1413" t="s">
        <v>18</v>
      </c>
      <c r="M1413">
        <v>5</v>
      </c>
    </row>
    <row r="1414" spans="2:13" ht="15" hidden="1" customHeight="1" x14ac:dyDescent="0.25">
      <c r="B1414" t="s">
        <v>3417</v>
      </c>
      <c r="C1414" s="1">
        <v>41059.424525462964</v>
      </c>
      <c r="D1414" s="4">
        <v>96230</v>
      </c>
      <c r="E1414">
        <v>96230</v>
      </c>
      <c r="F1414" t="s">
        <v>6</v>
      </c>
      <c r="G1414">
        <f>tblSalaries[[#This Row],[clean Salary (in local currency)]]*VLOOKUP(tblSalaries[[#This Row],[Currency]],tblXrate[],2,FALSE)</f>
        <v>96230</v>
      </c>
      <c r="H1414" t="s">
        <v>1596</v>
      </c>
      <c r="I1414" t="s">
        <v>52</v>
      </c>
      <c r="J1414" t="s">
        <v>15</v>
      </c>
      <c r="K1414" t="str">
        <f>VLOOKUP(tblSalaries[[#This Row],[Where do you work]],tblCountries[[Actual]:[Mapping]],2,FALSE)</f>
        <v>USA</v>
      </c>
      <c r="L1414" t="s">
        <v>9</v>
      </c>
      <c r="M1414">
        <v>18</v>
      </c>
    </row>
    <row r="1415" spans="2:13" ht="15" hidden="1" customHeight="1" x14ac:dyDescent="0.25">
      <c r="B1415" t="s">
        <v>3418</v>
      </c>
      <c r="C1415" s="1">
        <v>41059.444722222222</v>
      </c>
      <c r="D1415" s="4">
        <v>75000</v>
      </c>
      <c r="E1415">
        <v>75000</v>
      </c>
      <c r="F1415" t="s">
        <v>6</v>
      </c>
      <c r="G1415">
        <f>tblSalaries[[#This Row],[clean Salary (in local currency)]]*VLOOKUP(tblSalaries[[#This Row],[Currency]],tblXrate[],2,FALSE)</f>
        <v>75000</v>
      </c>
      <c r="H1415" t="s">
        <v>207</v>
      </c>
      <c r="I1415" t="s">
        <v>20</v>
      </c>
      <c r="J1415" t="s">
        <v>15</v>
      </c>
      <c r="K1415" t="str">
        <f>VLOOKUP(tblSalaries[[#This Row],[Where do you work]],tblCountries[[Actual]:[Mapping]],2,FALSE)</f>
        <v>USA</v>
      </c>
      <c r="L1415" t="s">
        <v>18</v>
      </c>
      <c r="M1415">
        <v>1.5</v>
      </c>
    </row>
    <row r="1416" spans="2:13" ht="15" hidden="1" customHeight="1" x14ac:dyDescent="0.25">
      <c r="B1416" t="s">
        <v>3419</v>
      </c>
      <c r="C1416" s="1">
        <v>41059.456689814811</v>
      </c>
      <c r="D1416" s="4">
        <v>8500</v>
      </c>
      <c r="E1416">
        <v>102000</v>
      </c>
      <c r="F1416" t="s">
        <v>6</v>
      </c>
      <c r="G1416">
        <f>tblSalaries[[#This Row],[clean Salary (in local currency)]]*VLOOKUP(tblSalaries[[#This Row],[Currency]],tblXrate[],2,FALSE)</f>
        <v>102000</v>
      </c>
      <c r="H1416" t="s">
        <v>108</v>
      </c>
      <c r="I1416" t="s">
        <v>20</v>
      </c>
      <c r="J1416" t="s">
        <v>15</v>
      </c>
      <c r="K1416" t="str">
        <f>VLOOKUP(tblSalaries[[#This Row],[Where do you work]],tblCountries[[Actual]:[Mapping]],2,FALSE)</f>
        <v>USA</v>
      </c>
      <c r="L1416" t="s">
        <v>9</v>
      </c>
      <c r="M1416">
        <v>5</v>
      </c>
    </row>
    <row r="1417" spans="2:13" ht="15" hidden="1" customHeight="1" x14ac:dyDescent="0.25">
      <c r="B1417" t="s">
        <v>3420</v>
      </c>
      <c r="C1417" s="1">
        <v>41059.472604166665</v>
      </c>
      <c r="D1417" s="4" t="s">
        <v>1597</v>
      </c>
      <c r="E1417">
        <v>60000</v>
      </c>
      <c r="F1417" t="s">
        <v>3939</v>
      </c>
      <c r="G1417">
        <f>tblSalaries[[#This Row],[clean Salary (in local currency)]]*VLOOKUP(tblSalaries[[#This Row],[Currency]],tblXrate[],2,FALSE)</f>
        <v>19008.034062397041</v>
      </c>
      <c r="H1417" t="s">
        <v>1598</v>
      </c>
      <c r="I1417" t="s">
        <v>52</v>
      </c>
      <c r="J1417" t="s">
        <v>1131</v>
      </c>
      <c r="K1417" t="str">
        <f>VLOOKUP(tblSalaries[[#This Row],[Where do you work]],tblCountries[[Actual]:[Mapping]],2,FALSE)</f>
        <v>malaysia</v>
      </c>
      <c r="L1417" t="s">
        <v>9</v>
      </c>
      <c r="M1417">
        <v>3</v>
      </c>
    </row>
    <row r="1418" spans="2:13" ht="15" hidden="1" customHeight="1" x14ac:dyDescent="0.25">
      <c r="B1418" t="s">
        <v>3421</v>
      </c>
      <c r="C1418" s="1">
        <v>41059.485335648147</v>
      </c>
      <c r="D1418" s="4">
        <v>363</v>
      </c>
      <c r="E1418">
        <v>4356</v>
      </c>
      <c r="F1418" t="s">
        <v>6</v>
      </c>
      <c r="G1418">
        <f>tblSalaries[[#This Row],[clean Salary (in local currency)]]*VLOOKUP(tblSalaries[[#This Row],[Currency]],tblXrate[],2,FALSE)</f>
        <v>4356</v>
      </c>
      <c r="H1418" t="s">
        <v>207</v>
      </c>
      <c r="I1418" t="s">
        <v>20</v>
      </c>
      <c r="J1418" t="s">
        <v>8</v>
      </c>
      <c r="K1418" t="str">
        <f>VLOOKUP(tblSalaries[[#This Row],[Where do you work]],tblCountries[[Actual]:[Mapping]],2,FALSE)</f>
        <v>India</v>
      </c>
      <c r="L1418" t="s">
        <v>9</v>
      </c>
      <c r="M1418">
        <v>5</v>
      </c>
    </row>
    <row r="1419" spans="2:13" ht="15" hidden="1" customHeight="1" x14ac:dyDescent="0.25">
      <c r="B1419" t="s">
        <v>3422</v>
      </c>
      <c r="C1419" s="1">
        <v>41059.48877314815</v>
      </c>
      <c r="D1419" s="4">
        <v>300000</v>
      </c>
      <c r="E1419">
        <v>300000</v>
      </c>
      <c r="F1419" t="s">
        <v>40</v>
      </c>
      <c r="G1419">
        <f>tblSalaries[[#This Row],[clean Salary (in local currency)]]*VLOOKUP(tblSalaries[[#This Row],[Currency]],tblXrate[],2,FALSE)</f>
        <v>5342.3750062327708</v>
      </c>
      <c r="H1419" t="s">
        <v>932</v>
      </c>
      <c r="I1419" t="s">
        <v>310</v>
      </c>
      <c r="J1419" t="s">
        <v>8</v>
      </c>
      <c r="K1419" t="str">
        <f>VLOOKUP(tblSalaries[[#This Row],[Where do you work]],tblCountries[[Actual]:[Mapping]],2,FALSE)</f>
        <v>India</v>
      </c>
      <c r="L1419" t="s">
        <v>9</v>
      </c>
      <c r="M1419">
        <v>4</v>
      </c>
    </row>
    <row r="1420" spans="2:13" ht="15" hidden="1" customHeight="1" x14ac:dyDescent="0.25">
      <c r="B1420" t="s">
        <v>3423</v>
      </c>
      <c r="C1420" s="1">
        <v>41059.508773148147</v>
      </c>
      <c r="D1420" s="4">
        <v>67000</v>
      </c>
      <c r="E1420">
        <v>67000</v>
      </c>
      <c r="F1420" t="s">
        <v>6</v>
      </c>
      <c r="G1420">
        <f>tblSalaries[[#This Row],[clean Salary (in local currency)]]*VLOOKUP(tblSalaries[[#This Row],[Currency]],tblXrate[],2,FALSE)</f>
        <v>67000</v>
      </c>
      <c r="H1420" t="s">
        <v>1599</v>
      </c>
      <c r="I1420" t="s">
        <v>52</v>
      </c>
      <c r="J1420" t="s">
        <v>15</v>
      </c>
      <c r="K1420" t="str">
        <f>VLOOKUP(tblSalaries[[#This Row],[Where do you work]],tblCountries[[Actual]:[Mapping]],2,FALSE)</f>
        <v>USA</v>
      </c>
      <c r="L1420" t="s">
        <v>18</v>
      </c>
      <c r="M1420">
        <v>20</v>
      </c>
    </row>
    <row r="1421" spans="2:13" ht="15" hidden="1" customHeight="1" x14ac:dyDescent="0.25">
      <c r="B1421" t="s">
        <v>3424</v>
      </c>
      <c r="C1421" s="1">
        <v>41059.517627314817</v>
      </c>
      <c r="D1421" s="4">
        <v>480000</v>
      </c>
      <c r="E1421">
        <v>480000</v>
      </c>
      <c r="F1421" t="s">
        <v>40</v>
      </c>
      <c r="G1421">
        <f>tblSalaries[[#This Row],[clean Salary (in local currency)]]*VLOOKUP(tblSalaries[[#This Row],[Currency]],tblXrate[],2,FALSE)</f>
        <v>8547.8000099724322</v>
      </c>
      <c r="H1421" t="s">
        <v>1324</v>
      </c>
      <c r="I1421" t="s">
        <v>20</v>
      </c>
      <c r="J1421" t="s">
        <v>8</v>
      </c>
      <c r="K1421" t="str">
        <f>VLOOKUP(tblSalaries[[#This Row],[Where do you work]],tblCountries[[Actual]:[Mapping]],2,FALSE)</f>
        <v>India</v>
      </c>
      <c r="L1421" t="s">
        <v>9</v>
      </c>
      <c r="M1421">
        <v>7</v>
      </c>
    </row>
    <row r="1422" spans="2:13" ht="15" hidden="1" customHeight="1" x14ac:dyDescent="0.25">
      <c r="B1422" t="s">
        <v>3425</v>
      </c>
      <c r="C1422" s="1">
        <v>41059.524398148147</v>
      </c>
      <c r="D1422" s="4" t="s">
        <v>1600</v>
      </c>
      <c r="E1422">
        <v>900000</v>
      </c>
      <c r="F1422" t="s">
        <v>40</v>
      </c>
      <c r="G1422">
        <f>tblSalaries[[#This Row],[clean Salary (in local currency)]]*VLOOKUP(tblSalaries[[#This Row],[Currency]],tblXrate[],2,FALSE)</f>
        <v>16027.125018698311</v>
      </c>
      <c r="H1422" t="s">
        <v>153</v>
      </c>
      <c r="I1422" t="s">
        <v>20</v>
      </c>
      <c r="J1422" t="s">
        <v>8</v>
      </c>
      <c r="K1422" t="str">
        <f>VLOOKUP(tblSalaries[[#This Row],[Where do you work]],tblCountries[[Actual]:[Mapping]],2,FALSE)</f>
        <v>India</v>
      </c>
      <c r="L1422" t="s">
        <v>9</v>
      </c>
      <c r="M1422">
        <v>4</v>
      </c>
    </row>
    <row r="1423" spans="2:13" ht="15" customHeight="1" x14ac:dyDescent="0.25">
      <c r="B1423" t="s">
        <v>3426</v>
      </c>
      <c r="C1423" s="1">
        <v>41059.5393287037</v>
      </c>
      <c r="D1423" s="4" t="s">
        <v>1601</v>
      </c>
      <c r="E1423">
        <v>600000</v>
      </c>
      <c r="F1423" t="s">
        <v>40</v>
      </c>
      <c r="G1423">
        <f>tblSalaries[[#This Row],[clean Salary (in local currency)]]*VLOOKUP(tblSalaries[[#This Row],[Currency]],tblXrate[],2,FALSE)</f>
        <v>10684.750012465542</v>
      </c>
      <c r="H1423" t="s">
        <v>83</v>
      </c>
      <c r="I1423" t="s">
        <v>356</v>
      </c>
      <c r="J1423" t="s">
        <v>8</v>
      </c>
      <c r="K1423" t="str">
        <f>VLOOKUP(tblSalaries[[#This Row],[Where do you work]],tblCountries[[Actual]:[Mapping]],2,FALSE)</f>
        <v>India</v>
      </c>
      <c r="L1423" t="s">
        <v>18</v>
      </c>
      <c r="M1423">
        <v>36</v>
      </c>
    </row>
    <row r="1424" spans="2:13" ht="15" hidden="1" customHeight="1" x14ac:dyDescent="0.25">
      <c r="B1424" t="s">
        <v>3427</v>
      </c>
      <c r="C1424" s="1">
        <v>41059.545972222222</v>
      </c>
      <c r="D1424" s="4">
        <v>30000</v>
      </c>
      <c r="E1424">
        <v>30000</v>
      </c>
      <c r="F1424" t="s">
        <v>6</v>
      </c>
      <c r="G1424">
        <f>tblSalaries[[#This Row],[clean Salary (in local currency)]]*VLOOKUP(tblSalaries[[#This Row],[Currency]],tblXrate[],2,FALSE)</f>
        <v>30000</v>
      </c>
      <c r="H1424" t="s">
        <v>1602</v>
      </c>
      <c r="I1424" t="s">
        <v>310</v>
      </c>
      <c r="J1424" t="s">
        <v>179</v>
      </c>
      <c r="K1424" t="str">
        <f>VLOOKUP(tblSalaries[[#This Row],[Where do you work]],tblCountries[[Actual]:[Mapping]],2,FALSE)</f>
        <v>UAE</v>
      </c>
      <c r="L1424" t="s">
        <v>9</v>
      </c>
      <c r="M1424">
        <v>8</v>
      </c>
    </row>
    <row r="1425" spans="2:13" ht="15" hidden="1" customHeight="1" x14ac:dyDescent="0.25">
      <c r="B1425" t="s">
        <v>3428</v>
      </c>
      <c r="C1425" s="1">
        <v>41059.556319444448</v>
      </c>
      <c r="D1425" s="4">
        <v>500000</v>
      </c>
      <c r="E1425">
        <v>500000</v>
      </c>
      <c r="F1425" t="s">
        <v>40</v>
      </c>
      <c r="G1425">
        <f>tblSalaries[[#This Row],[clean Salary (in local currency)]]*VLOOKUP(tblSalaries[[#This Row],[Currency]],tblXrate[],2,FALSE)</f>
        <v>8903.9583437212841</v>
      </c>
      <c r="H1425" t="s">
        <v>1603</v>
      </c>
      <c r="I1425" t="s">
        <v>52</v>
      </c>
      <c r="J1425" t="s">
        <v>8</v>
      </c>
      <c r="K1425" t="str">
        <f>VLOOKUP(tblSalaries[[#This Row],[Where do you work]],tblCountries[[Actual]:[Mapping]],2,FALSE)</f>
        <v>India</v>
      </c>
      <c r="L1425" t="s">
        <v>18</v>
      </c>
      <c r="M1425">
        <v>0</v>
      </c>
    </row>
    <row r="1426" spans="2:13" ht="15" hidden="1" customHeight="1" x14ac:dyDescent="0.25">
      <c r="B1426" t="s">
        <v>3429</v>
      </c>
      <c r="C1426" s="1">
        <v>41059.559166666666</v>
      </c>
      <c r="D1426" s="4">
        <v>20000</v>
      </c>
      <c r="E1426">
        <v>20000</v>
      </c>
      <c r="F1426" t="s">
        <v>6</v>
      </c>
      <c r="G1426">
        <f>tblSalaries[[#This Row],[clean Salary (in local currency)]]*VLOOKUP(tblSalaries[[#This Row],[Currency]],tblXrate[],2,FALSE)</f>
        <v>20000</v>
      </c>
      <c r="H1426" t="s">
        <v>635</v>
      </c>
      <c r="I1426" t="s">
        <v>52</v>
      </c>
      <c r="J1426" t="s">
        <v>8</v>
      </c>
      <c r="K1426" t="str">
        <f>VLOOKUP(tblSalaries[[#This Row],[Where do you work]],tblCountries[[Actual]:[Mapping]],2,FALSE)</f>
        <v>India</v>
      </c>
      <c r="L1426" t="s">
        <v>186</v>
      </c>
      <c r="M1426">
        <v>10</v>
      </c>
    </row>
    <row r="1427" spans="2:13" ht="15" hidden="1" customHeight="1" x14ac:dyDescent="0.25">
      <c r="B1427" t="s">
        <v>3430</v>
      </c>
      <c r="C1427" s="1">
        <v>41059.563599537039</v>
      </c>
      <c r="D1427" s="4">
        <v>86000</v>
      </c>
      <c r="E1427">
        <v>86000</v>
      </c>
      <c r="F1427" t="s">
        <v>82</v>
      </c>
      <c r="G1427">
        <f>tblSalaries[[#This Row],[clean Salary (in local currency)]]*VLOOKUP(tblSalaries[[#This Row],[Currency]],tblXrate[],2,FALSE)</f>
        <v>87712.230450626681</v>
      </c>
      <c r="H1427" t="s">
        <v>214</v>
      </c>
      <c r="I1427" t="s">
        <v>20</v>
      </c>
      <c r="J1427" t="s">
        <v>84</v>
      </c>
      <c r="K1427" t="str">
        <f>VLOOKUP(tblSalaries[[#This Row],[Where do you work]],tblCountries[[Actual]:[Mapping]],2,FALSE)</f>
        <v>Australia</v>
      </c>
      <c r="L1427" t="s">
        <v>9</v>
      </c>
      <c r="M1427">
        <v>10</v>
      </c>
    </row>
    <row r="1428" spans="2:13" ht="15" hidden="1" customHeight="1" x14ac:dyDescent="0.25">
      <c r="B1428" t="s">
        <v>3431</v>
      </c>
      <c r="C1428" s="1">
        <v>41059.567152777781</v>
      </c>
      <c r="D1428" s="4">
        <v>1000000</v>
      </c>
      <c r="E1428">
        <v>1000000</v>
      </c>
      <c r="F1428" t="s">
        <v>40</v>
      </c>
      <c r="G1428">
        <f>tblSalaries[[#This Row],[clean Salary (in local currency)]]*VLOOKUP(tblSalaries[[#This Row],[Currency]],tblXrate[],2,FALSE)</f>
        <v>17807.916687442568</v>
      </c>
      <c r="H1428" t="s">
        <v>1604</v>
      </c>
      <c r="I1428" t="s">
        <v>52</v>
      </c>
      <c r="J1428" t="s">
        <v>8</v>
      </c>
      <c r="K1428" t="str">
        <f>VLOOKUP(tblSalaries[[#This Row],[Where do you work]],tblCountries[[Actual]:[Mapping]],2,FALSE)</f>
        <v>India</v>
      </c>
      <c r="L1428" t="s">
        <v>13</v>
      </c>
      <c r="M1428">
        <v>6</v>
      </c>
    </row>
    <row r="1429" spans="2:13" ht="15" hidden="1" customHeight="1" x14ac:dyDescent="0.25">
      <c r="B1429" t="s">
        <v>3432</v>
      </c>
      <c r="C1429" s="1">
        <v>41059.56722222222</v>
      </c>
      <c r="D1429" s="4">
        <v>41000</v>
      </c>
      <c r="E1429">
        <v>41000</v>
      </c>
      <c r="F1429" t="s">
        <v>6</v>
      </c>
      <c r="G1429">
        <f>tblSalaries[[#This Row],[clean Salary (in local currency)]]*VLOOKUP(tblSalaries[[#This Row],[Currency]],tblXrate[],2,FALSE)</f>
        <v>41000</v>
      </c>
      <c r="H1429" t="s">
        <v>135</v>
      </c>
      <c r="I1429" t="s">
        <v>20</v>
      </c>
      <c r="J1429" t="s">
        <v>654</v>
      </c>
      <c r="K1429" t="str">
        <f>VLOOKUP(tblSalaries[[#This Row],[Where do you work]],tblCountries[[Actual]:[Mapping]],2,FALSE)</f>
        <v>Japan</v>
      </c>
      <c r="L1429" t="s">
        <v>18</v>
      </c>
      <c r="M1429">
        <v>2</v>
      </c>
    </row>
    <row r="1430" spans="2:13" ht="15" hidden="1" customHeight="1" x14ac:dyDescent="0.25">
      <c r="B1430" t="s">
        <v>3433</v>
      </c>
      <c r="C1430" s="1">
        <v>41059.570613425924</v>
      </c>
      <c r="D1430" s="4">
        <v>60000</v>
      </c>
      <c r="E1430">
        <v>60000</v>
      </c>
      <c r="F1430" t="s">
        <v>6</v>
      </c>
      <c r="G1430">
        <f>tblSalaries[[#This Row],[clean Salary (in local currency)]]*VLOOKUP(tblSalaries[[#This Row],[Currency]],tblXrate[],2,FALSE)</f>
        <v>60000</v>
      </c>
      <c r="H1430" t="s">
        <v>1605</v>
      </c>
      <c r="I1430" t="s">
        <v>52</v>
      </c>
      <c r="J1430" t="s">
        <v>15</v>
      </c>
      <c r="K1430" t="str">
        <f>VLOOKUP(tblSalaries[[#This Row],[Where do you work]],tblCountries[[Actual]:[Mapping]],2,FALSE)</f>
        <v>USA</v>
      </c>
      <c r="L1430" t="s">
        <v>18</v>
      </c>
      <c r="M1430">
        <v>4</v>
      </c>
    </row>
    <row r="1431" spans="2:13" ht="15" hidden="1" customHeight="1" x14ac:dyDescent="0.25">
      <c r="B1431" t="s">
        <v>3434</v>
      </c>
      <c r="C1431" s="1">
        <v>41059.574895833335</v>
      </c>
      <c r="D1431" s="4" t="s">
        <v>1606</v>
      </c>
      <c r="E1431">
        <v>264000</v>
      </c>
      <c r="F1431" t="s">
        <v>585</v>
      </c>
      <c r="G1431">
        <f>tblSalaries[[#This Row],[clean Salary (in local currency)]]*VLOOKUP(tblSalaries[[#This Row],[Currency]],tblXrate[],2,FALSE)</f>
        <v>32187.34988380854</v>
      </c>
      <c r="H1431" t="s">
        <v>20</v>
      </c>
      <c r="I1431" t="s">
        <v>20</v>
      </c>
      <c r="J1431" t="s">
        <v>1607</v>
      </c>
      <c r="K1431" t="str">
        <f>VLOOKUP(tblSalaries[[#This Row],[Where do you work]],tblCountries[[Actual]:[Mapping]],2,FALSE)</f>
        <v>South Africa</v>
      </c>
      <c r="L1431" t="s">
        <v>13</v>
      </c>
      <c r="M1431">
        <v>2</v>
      </c>
    </row>
    <row r="1432" spans="2:13" ht="15" hidden="1" customHeight="1" x14ac:dyDescent="0.25">
      <c r="B1432" t="s">
        <v>3435</v>
      </c>
      <c r="C1432" s="1">
        <v>41059.580868055556</v>
      </c>
      <c r="D1432" s="4">
        <v>50000</v>
      </c>
      <c r="E1432">
        <v>50000</v>
      </c>
      <c r="F1432" t="s">
        <v>670</v>
      </c>
      <c r="G1432">
        <f>tblSalaries[[#This Row],[clean Salary (in local currency)]]*VLOOKUP(tblSalaries[[#This Row],[Currency]],tblXrate[],2,FALSE)</f>
        <v>39879.404680246938</v>
      </c>
      <c r="H1432" t="s">
        <v>1608</v>
      </c>
      <c r="I1432" t="s">
        <v>279</v>
      </c>
      <c r="J1432" t="s">
        <v>1609</v>
      </c>
      <c r="K1432" t="str">
        <f>VLOOKUP(tblSalaries[[#This Row],[Where do you work]],tblCountries[[Actual]:[Mapping]],2,FALSE)</f>
        <v>New Zealand</v>
      </c>
      <c r="L1432" t="s">
        <v>9</v>
      </c>
      <c r="M1432">
        <v>5</v>
      </c>
    </row>
    <row r="1433" spans="2:13" ht="15" hidden="1" customHeight="1" x14ac:dyDescent="0.25">
      <c r="B1433" t="s">
        <v>3436</v>
      </c>
      <c r="C1433" s="1">
        <v>41059.581111111111</v>
      </c>
      <c r="D1433" s="4" t="s">
        <v>1610</v>
      </c>
      <c r="E1433">
        <v>320000</v>
      </c>
      <c r="F1433" t="s">
        <v>40</v>
      </c>
      <c r="G1433">
        <f>tblSalaries[[#This Row],[clean Salary (in local currency)]]*VLOOKUP(tblSalaries[[#This Row],[Currency]],tblXrate[],2,FALSE)</f>
        <v>5698.5333399816218</v>
      </c>
      <c r="H1433" t="s">
        <v>20</v>
      </c>
      <c r="I1433" t="s">
        <v>20</v>
      </c>
      <c r="J1433" t="s">
        <v>8</v>
      </c>
      <c r="K1433" t="str">
        <f>VLOOKUP(tblSalaries[[#This Row],[Where do you work]],tblCountries[[Actual]:[Mapping]],2,FALSE)</f>
        <v>India</v>
      </c>
      <c r="L1433" t="s">
        <v>18</v>
      </c>
      <c r="M1433">
        <v>2</v>
      </c>
    </row>
    <row r="1434" spans="2:13" ht="15" hidden="1" customHeight="1" x14ac:dyDescent="0.25">
      <c r="B1434" t="s">
        <v>3437</v>
      </c>
      <c r="C1434" s="1">
        <v>41059.589699074073</v>
      </c>
      <c r="D1434" s="4" t="s">
        <v>1611</v>
      </c>
      <c r="E1434">
        <v>400000</v>
      </c>
      <c r="F1434" t="s">
        <v>40</v>
      </c>
      <c r="G1434">
        <f>tblSalaries[[#This Row],[clean Salary (in local currency)]]*VLOOKUP(tblSalaries[[#This Row],[Currency]],tblXrate[],2,FALSE)</f>
        <v>7123.1666749770275</v>
      </c>
      <c r="H1434" t="s">
        <v>986</v>
      </c>
      <c r="I1434" t="s">
        <v>52</v>
      </c>
      <c r="J1434" t="s">
        <v>8</v>
      </c>
      <c r="K1434" t="str">
        <f>VLOOKUP(tblSalaries[[#This Row],[Where do you work]],tblCountries[[Actual]:[Mapping]],2,FALSE)</f>
        <v>India</v>
      </c>
      <c r="L1434" t="s">
        <v>9</v>
      </c>
      <c r="M1434">
        <v>6</v>
      </c>
    </row>
    <row r="1435" spans="2:13" ht="15" hidden="1" customHeight="1" x14ac:dyDescent="0.25">
      <c r="B1435" t="s">
        <v>3438</v>
      </c>
      <c r="C1435" s="1">
        <v>41059.596608796295</v>
      </c>
      <c r="D1435" s="4" t="s">
        <v>1612</v>
      </c>
      <c r="E1435">
        <v>250000</v>
      </c>
      <c r="F1435" t="s">
        <v>40</v>
      </c>
      <c r="G1435">
        <f>tblSalaries[[#This Row],[clean Salary (in local currency)]]*VLOOKUP(tblSalaries[[#This Row],[Currency]],tblXrate[],2,FALSE)</f>
        <v>4451.9791718606421</v>
      </c>
      <c r="H1435" t="s">
        <v>1613</v>
      </c>
      <c r="I1435" t="s">
        <v>52</v>
      </c>
      <c r="J1435" t="s">
        <v>8</v>
      </c>
      <c r="K1435" t="str">
        <f>VLOOKUP(tblSalaries[[#This Row],[Where do you work]],tblCountries[[Actual]:[Mapping]],2,FALSE)</f>
        <v>India</v>
      </c>
      <c r="L1435" t="s">
        <v>18</v>
      </c>
      <c r="M1435">
        <v>15</v>
      </c>
    </row>
    <row r="1436" spans="2:13" ht="15" hidden="1" customHeight="1" x14ac:dyDescent="0.25">
      <c r="B1436" t="s">
        <v>3439</v>
      </c>
      <c r="C1436" s="1">
        <v>41059.598576388889</v>
      </c>
      <c r="D1436" s="4">
        <v>360000</v>
      </c>
      <c r="E1436">
        <v>360000</v>
      </c>
      <c r="F1436" t="s">
        <v>40</v>
      </c>
      <c r="G1436">
        <f>tblSalaries[[#This Row],[clean Salary (in local currency)]]*VLOOKUP(tblSalaries[[#This Row],[Currency]],tblXrate[],2,FALSE)</f>
        <v>6410.8500074793246</v>
      </c>
      <c r="H1436" t="s">
        <v>256</v>
      </c>
      <c r="I1436" t="s">
        <v>20</v>
      </c>
      <c r="J1436" t="s">
        <v>8</v>
      </c>
      <c r="K1436" t="str">
        <f>VLOOKUP(tblSalaries[[#This Row],[Where do you work]],tblCountries[[Actual]:[Mapping]],2,FALSE)</f>
        <v>India</v>
      </c>
      <c r="L1436" t="s">
        <v>18</v>
      </c>
      <c r="M1436">
        <v>6</v>
      </c>
    </row>
    <row r="1437" spans="2:13" ht="15" hidden="1" customHeight="1" x14ac:dyDescent="0.25">
      <c r="B1437" t="s">
        <v>3440</v>
      </c>
      <c r="C1437" s="1">
        <v>41059.603437500002</v>
      </c>
      <c r="D1437" s="4" t="s">
        <v>1614</v>
      </c>
      <c r="E1437">
        <v>1150000</v>
      </c>
      <c r="F1437" t="s">
        <v>40</v>
      </c>
      <c r="G1437">
        <f>tblSalaries[[#This Row],[clean Salary (in local currency)]]*VLOOKUP(tblSalaries[[#This Row],[Currency]],tblXrate[],2,FALSE)</f>
        <v>20479.104190558952</v>
      </c>
      <c r="H1437" t="s">
        <v>201</v>
      </c>
      <c r="I1437" t="s">
        <v>52</v>
      </c>
      <c r="J1437" t="s">
        <v>8</v>
      </c>
      <c r="K1437" t="str">
        <f>VLOOKUP(tblSalaries[[#This Row],[Where do you work]],tblCountries[[Actual]:[Mapping]],2,FALSE)</f>
        <v>India</v>
      </c>
      <c r="L1437" t="s">
        <v>13</v>
      </c>
      <c r="M1437">
        <v>12</v>
      </c>
    </row>
    <row r="1438" spans="2:13" ht="15" hidden="1" customHeight="1" x14ac:dyDescent="0.25">
      <c r="B1438" t="s">
        <v>3441</v>
      </c>
      <c r="C1438" s="1">
        <v>41059.605243055557</v>
      </c>
      <c r="D1438" s="4">
        <v>620000</v>
      </c>
      <c r="E1438">
        <v>620000</v>
      </c>
      <c r="F1438" t="s">
        <v>40</v>
      </c>
      <c r="G1438">
        <f>tblSalaries[[#This Row],[clean Salary (in local currency)]]*VLOOKUP(tblSalaries[[#This Row],[Currency]],tblXrate[],2,FALSE)</f>
        <v>11040.908346214392</v>
      </c>
      <c r="H1438" t="s">
        <v>1615</v>
      </c>
      <c r="I1438" t="s">
        <v>20</v>
      </c>
      <c r="J1438" t="s">
        <v>8</v>
      </c>
      <c r="K1438" t="str">
        <f>VLOOKUP(tblSalaries[[#This Row],[Where do you work]],tblCountries[[Actual]:[Mapping]],2,FALSE)</f>
        <v>India</v>
      </c>
      <c r="L1438" t="s">
        <v>25</v>
      </c>
      <c r="M1438">
        <v>5</v>
      </c>
    </row>
    <row r="1439" spans="2:13" ht="15" hidden="1" customHeight="1" x14ac:dyDescent="0.25">
      <c r="B1439" t="s">
        <v>3442</v>
      </c>
      <c r="C1439" s="1">
        <v>41059.665983796294</v>
      </c>
      <c r="D1439" s="4" t="s">
        <v>1616</v>
      </c>
      <c r="E1439">
        <v>1000000</v>
      </c>
      <c r="F1439" t="s">
        <v>40</v>
      </c>
      <c r="G1439">
        <f>tblSalaries[[#This Row],[clean Salary (in local currency)]]*VLOOKUP(tblSalaries[[#This Row],[Currency]],tblXrate[],2,FALSE)</f>
        <v>17807.916687442568</v>
      </c>
      <c r="H1439" t="s">
        <v>658</v>
      </c>
      <c r="I1439" t="s">
        <v>67</v>
      </c>
      <c r="J1439" t="s">
        <v>8</v>
      </c>
      <c r="K1439" t="str">
        <f>VLOOKUP(tblSalaries[[#This Row],[Where do you work]],tblCountries[[Actual]:[Mapping]],2,FALSE)</f>
        <v>India</v>
      </c>
      <c r="L1439" t="s">
        <v>18</v>
      </c>
      <c r="M1439">
        <v>7</v>
      </c>
    </row>
    <row r="1440" spans="2:13" ht="15" hidden="1" customHeight="1" x14ac:dyDescent="0.25">
      <c r="B1440" t="s">
        <v>3443</v>
      </c>
      <c r="C1440" s="1">
        <v>41059.675393518519</v>
      </c>
      <c r="D1440" s="4" t="s">
        <v>733</v>
      </c>
      <c r="E1440">
        <v>200000</v>
      </c>
      <c r="F1440" t="s">
        <v>40</v>
      </c>
      <c r="G1440">
        <f>tblSalaries[[#This Row],[clean Salary (in local currency)]]*VLOOKUP(tblSalaries[[#This Row],[Currency]],tblXrate[],2,FALSE)</f>
        <v>3561.5833374885137</v>
      </c>
      <c r="H1440" t="s">
        <v>749</v>
      </c>
      <c r="I1440" t="s">
        <v>20</v>
      </c>
      <c r="J1440" t="s">
        <v>8</v>
      </c>
      <c r="K1440" t="str">
        <f>VLOOKUP(tblSalaries[[#This Row],[Where do you work]],tblCountries[[Actual]:[Mapping]],2,FALSE)</f>
        <v>India</v>
      </c>
      <c r="L1440" t="s">
        <v>9</v>
      </c>
      <c r="M1440">
        <v>11</v>
      </c>
    </row>
    <row r="1441" spans="2:13" ht="15" hidden="1" customHeight="1" x14ac:dyDescent="0.25">
      <c r="B1441" t="s">
        <v>3444</v>
      </c>
      <c r="C1441" s="1">
        <v>41059.682164351849</v>
      </c>
      <c r="D1441" s="4" t="s">
        <v>1617</v>
      </c>
      <c r="E1441">
        <v>17000</v>
      </c>
      <c r="F1441" t="s">
        <v>69</v>
      </c>
      <c r="G1441">
        <f>tblSalaries[[#This Row],[clean Salary (in local currency)]]*VLOOKUP(tblSalaries[[#This Row],[Currency]],tblXrate[],2,FALSE)</f>
        <v>26795.030625143831</v>
      </c>
      <c r="H1441" t="s">
        <v>1618</v>
      </c>
      <c r="I1441" t="s">
        <v>20</v>
      </c>
      <c r="J1441" t="s">
        <v>71</v>
      </c>
      <c r="K1441" t="str">
        <f>VLOOKUP(tblSalaries[[#This Row],[Where do you work]],tblCountries[[Actual]:[Mapping]],2,FALSE)</f>
        <v>UK</v>
      </c>
      <c r="L1441" t="s">
        <v>18</v>
      </c>
      <c r="M1441">
        <v>5</v>
      </c>
    </row>
    <row r="1442" spans="2:13" ht="15" hidden="1" customHeight="1" x14ac:dyDescent="0.25">
      <c r="B1442" t="s">
        <v>3445</v>
      </c>
      <c r="C1442" s="1">
        <v>41059.700370370374</v>
      </c>
      <c r="D1442" s="4">
        <v>1700</v>
      </c>
      <c r="E1442">
        <v>20400</v>
      </c>
      <c r="F1442" t="s">
        <v>6</v>
      </c>
      <c r="G1442">
        <f>tblSalaries[[#This Row],[clean Salary (in local currency)]]*VLOOKUP(tblSalaries[[#This Row],[Currency]],tblXrate[],2,FALSE)</f>
        <v>20400</v>
      </c>
      <c r="H1442" t="s">
        <v>1619</v>
      </c>
      <c r="I1442" t="s">
        <v>52</v>
      </c>
      <c r="J1442" t="s">
        <v>1620</v>
      </c>
      <c r="K1442" t="str">
        <f>VLOOKUP(tblSalaries[[#This Row],[Where do you work]],tblCountries[[Actual]:[Mapping]],2,FALSE)</f>
        <v>Myanmar</v>
      </c>
      <c r="L1442" t="s">
        <v>25</v>
      </c>
      <c r="M1442">
        <v>10</v>
      </c>
    </row>
    <row r="1443" spans="2:13" ht="15" customHeight="1" x14ac:dyDescent="0.25">
      <c r="B1443" t="s">
        <v>3446</v>
      </c>
      <c r="C1443" s="1">
        <v>41059.700868055559</v>
      </c>
      <c r="D1443" s="4" t="s">
        <v>1251</v>
      </c>
      <c r="E1443">
        <v>25000</v>
      </c>
      <c r="F1443" t="s">
        <v>69</v>
      </c>
      <c r="G1443">
        <f>tblSalaries[[#This Row],[clean Salary (in local currency)]]*VLOOKUP(tblSalaries[[#This Row],[Currency]],tblXrate[],2,FALSE)</f>
        <v>39404.456801682099</v>
      </c>
      <c r="H1443" t="s">
        <v>1621</v>
      </c>
      <c r="I1443" t="s">
        <v>310</v>
      </c>
      <c r="J1443" t="s">
        <v>71</v>
      </c>
      <c r="K1443" t="str">
        <f>VLOOKUP(tblSalaries[[#This Row],[Where do you work]],tblCountries[[Actual]:[Mapping]],2,FALSE)</f>
        <v>UK</v>
      </c>
      <c r="L1443" t="s">
        <v>9</v>
      </c>
      <c r="M1443">
        <v>35</v>
      </c>
    </row>
    <row r="1444" spans="2:13" ht="15" hidden="1" customHeight="1" x14ac:dyDescent="0.25">
      <c r="B1444" t="s">
        <v>3447</v>
      </c>
      <c r="C1444" s="1">
        <v>41059.705451388887</v>
      </c>
      <c r="D1444" s="4">
        <v>118000</v>
      </c>
      <c r="E1444">
        <v>118000</v>
      </c>
      <c r="F1444" t="s">
        <v>22</v>
      </c>
      <c r="G1444">
        <f>tblSalaries[[#This Row],[clean Salary (in local currency)]]*VLOOKUP(tblSalaries[[#This Row],[Currency]],tblXrate[],2,FALSE)</f>
        <v>149907.13380100971</v>
      </c>
      <c r="H1444" t="s">
        <v>1622</v>
      </c>
      <c r="I1444" t="s">
        <v>20</v>
      </c>
      <c r="J1444" t="s">
        <v>1623</v>
      </c>
      <c r="K1444" t="str">
        <f>VLOOKUP(tblSalaries[[#This Row],[Where do you work]],tblCountries[[Actual]:[Mapping]],2,FALSE)</f>
        <v>Europe</v>
      </c>
      <c r="L1444" t="s">
        <v>9</v>
      </c>
      <c r="M1444">
        <v>7</v>
      </c>
    </row>
    <row r="1445" spans="2:13" ht="15" hidden="1" customHeight="1" x14ac:dyDescent="0.25">
      <c r="B1445" t="s">
        <v>3448</v>
      </c>
      <c r="C1445" s="1">
        <v>41059.709143518521</v>
      </c>
      <c r="D1445" s="4">
        <v>230000</v>
      </c>
      <c r="E1445">
        <v>230000</v>
      </c>
      <c r="F1445" t="s">
        <v>40</v>
      </c>
      <c r="G1445">
        <f>tblSalaries[[#This Row],[clean Salary (in local currency)]]*VLOOKUP(tblSalaries[[#This Row],[Currency]],tblXrate[],2,FALSE)</f>
        <v>4095.8208381117906</v>
      </c>
      <c r="H1445" t="s">
        <v>1624</v>
      </c>
      <c r="I1445" t="s">
        <v>20</v>
      </c>
      <c r="J1445" t="s">
        <v>8</v>
      </c>
      <c r="K1445" t="str">
        <f>VLOOKUP(tblSalaries[[#This Row],[Where do you work]],tblCountries[[Actual]:[Mapping]],2,FALSE)</f>
        <v>India</v>
      </c>
      <c r="L1445" t="s">
        <v>9</v>
      </c>
      <c r="M1445">
        <v>1.6</v>
      </c>
    </row>
    <row r="1446" spans="2:13" ht="15" hidden="1" customHeight="1" x14ac:dyDescent="0.25">
      <c r="B1446" t="s">
        <v>3449</v>
      </c>
      <c r="C1446" s="1">
        <v>41059.711724537039</v>
      </c>
      <c r="D1446" s="4" t="s">
        <v>1625</v>
      </c>
      <c r="E1446">
        <v>125000</v>
      </c>
      <c r="F1446" t="s">
        <v>82</v>
      </c>
      <c r="G1446">
        <f>tblSalaries[[#This Row],[clean Salary (in local currency)]]*VLOOKUP(tblSalaries[[#This Row],[Currency]],tblXrate[],2,FALSE)</f>
        <v>127488.70705032947</v>
      </c>
      <c r="H1446" t="s">
        <v>1626</v>
      </c>
      <c r="I1446" t="s">
        <v>310</v>
      </c>
      <c r="J1446" t="s">
        <v>84</v>
      </c>
      <c r="K1446" t="str">
        <f>VLOOKUP(tblSalaries[[#This Row],[Where do you work]],tblCountries[[Actual]:[Mapping]],2,FALSE)</f>
        <v>Australia</v>
      </c>
      <c r="L1446" t="s">
        <v>9</v>
      </c>
      <c r="M1446">
        <v>7</v>
      </c>
    </row>
    <row r="1447" spans="2:13" ht="15" hidden="1" customHeight="1" x14ac:dyDescent="0.25">
      <c r="B1447" t="s">
        <v>3450</v>
      </c>
      <c r="C1447" s="1">
        <v>41059.713738425926</v>
      </c>
      <c r="D1447" s="4" t="s">
        <v>1627</v>
      </c>
      <c r="E1447">
        <v>37000</v>
      </c>
      <c r="F1447" t="s">
        <v>69</v>
      </c>
      <c r="G1447">
        <f>tblSalaries[[#This Row],[clean Salary (in local currency)]]*VLOOKUP(tblSalaries[[#This Row],[Currency]],tblXrate[],2,FALSE)</f>
        <v>58318.59606648951</v>
      </c>
      <c r="H1447" t="s">
        <v>1628</v>
      </c>
      <c r="I1447" t="s">
        <v>52</v>
      </c>
      <c r="J1447" t="s">
        <v>71</v>
      </c>
      <c r="K1447" t="str">
        <f>VLOOKUP(tblSalaries[[#This Row],[Where do you work]],tblCountries[[Actual]:[Mapping]],2,FALSE)</f>
        <v>UK</v>
      </c>
      <c r="L1447" t="s">
        <v>13</v>
      </c>
      <c r="M1447">
        <v>20</v>
      </c>
    </row>
    <row r="1448" spans="2:13" ht="15" hidden="1" customHeight="1" x14ac:dyDescent="0.25">
      <c r="B1448" t="s">
        <v>3451</v>
      </c>
      <c r="C1448" s="1">
        <v>41059.718368055554</v>
      </c>
      <c r="D1448" s="4" t="s">
        <v>1629</v>
      </c>
      <c r="E1448">
        <v>78000</v>
      </c>
      <c r="F1448" t="s">
        <v>585</v>
      </c>
      <c r="G1448">
        <f>tblSalaries[[#This Row],[clean Salary (in local currency)]]*VLOOKUP(tblSalaries[[#This Row],[Currency]],tblXrate[],2,FALSE)</f>
        <v>9509.8988293070688</v>
      </c>
      <c r="H1448" t="s">
        <v>1630</v>
      </c>
      <c r="I1448" t="s">
        <v>488</v>
      </c>
      <c r="J1448" t="s">
        <v>48</v>
      </c>
      <c r="K1448" t="str">
        <f>VLOOKUP(tblSalaries[[#This Row],[Where do you work]],tblCountries[[Actual]:[Mapping]],2,FALSE)</f>
        <v>South Africa</v>
      </c>
      <c r="L1448" t="s">
        <v>9</v>
      </c>
      <c r="M1448">
        <v>2</v>
      </c>
    </row>
    <row r="1449" spans="2:13" ht="15" hidden="1" customHeight="1" x14ac:dyDescent="0.25">
      <c r="B1449" t="s">
        <v>3452</v>
      </c>
      <c r="C1449" s="1">
        <v>41059.721273148149</v>
      </c>
      <c r="D1449" s="4" t="s">
        <v>1631</v>
      </c>
      <c r="E1449">
        <v>720000</v>
      </c>
      <c r="F1449" t="s">
        <v>40</v>
      </c>
      <c r="G1449">
        <f>tblSalaries[[#This Row],[clean Salary (in local currency)]]*VLOOKUP(tblSalaries[[#This Row],[Currency]],tblXrate[],2,FALSE)</f>
        <v>12821.700014958649</v>
      </c>
      <c r="H1449" t="s">
        <v>1632</v>
      </c>
      <c r="I1449" t="s">
        <v>20</v>
      </c>
      <c r="J1449" t="s">
        <v>8</v>
      </c>
      <c r="K1449" t="str">
        <f>VLOOKUP(tblSalaries[[#This Row],[Where do you work]],tblCountries[[Actual]:[Mapping]],2,FALSE)</f>
        <v>India</v>
      </c>
      <c r="L1449" t="s">
        <v>9</v>
      </c>
      <c r="M1449">
        <v>3</v>
      </c>
    </row>
    <row r="1450" spans="2:13" ht="15" hidden="1" customHeight="1" x14ac:dyDescent="0.25">
      <c r="B1450" t="s">
        <v>3453</v>
      </c>
      <c r="C1450" s="1">
        <v>41059.760740740741</v>
      </c>
      <c r="D1450" s="4">
        <v>4000</v>
      </c>
      <c r="E1450">
        <v>4000</v>
      </c>
      <c r="F1450" t="s">
        <v>6</v>
      </c>
      <c r="G1450">
        <f>tblSalaries[[#This Row],[clean Salary (in local currency)]]*VLOOKUP(tblSalaries[[#This Row],[Currency]],tblXrate[],2,FALSE)</f>
        <v>4000</v>
      </c>
      <c r="H1450" t="s">
        <v>1633</v>
      </c>
      <c r="I1450" t="s">
        <v>20</v>
      </c>
      <c r="J1450" t="s">
        <v>8</v>
      </c>
      <c r="K1450" t="str">
        <f>VLOOKUP(tblSalaries[[#This Row],[Where do you work]],tblCountries[[Actual]:[Mapping]],2,FALSE)</f>
        <v>India</v>
      </c>
      <c r="L1450" t="s">
        <v>13</v>
      </c>
      <c r="M1450">
        <v>6</v>
      </c>
    </row>
    <row r="1451" spans="2:13" ht="15" hidden="1" customHeight="1" x14ac:dyDescent="0.25">
      <c r="B1451" t="s">
        <v>3454</v>
      </c>
      <c r="C1451" s="1">
        <v>41059.76116898148</v>
      </c>
      <c r="D1451" s="4">
        <v>42000</v>
      </c>
      <c r="E1451">
        <v>42000</v>
      </c>
      <c r="F1451" t="s">
        <v>6</v>
      </c>
      <c r="G1451">
        <f>tblSalaries[[#This Row],[clean Salary (in local currency)]]*VLOOKUP(tblSalaries[[#This Row],[Currency]],tblXrate[],2,FALSE)</f>
        <v>42000</v>
      </c>
      <c r="H1451" t="s">
        <v>1634</v>
      </c>
      <c r="I1451" t="s">
        <v>20</v>
      </c>
      <c r="J1451" t="s">
        <v>15</v>
      </c>
      <c r="K1451" t="str">
        <f>VLOOKUP(tblSalaries[[#This Row],[Where do you work]],tblCountries[[Actual]:[Mapping]],2,FALSE)</f>
        <v>USA</v>
      </c>
      <c r="L1451" t="s">
        <v>13</v>
      </c>
      <c r="M1451">
        <v>2</v>
      </c>
    </row>
    <row r="1452" spans="2:13" ht="15" hidden="1" customHeight="1" x14ac:dyDescent="0.25">
      <c r="B1452" t="s">
        <v>3455</v>
      </c>
      <c r="C1452" s="1">
        <v>41059.782835648148</v>
      </c>
      <c r="D1452" s="4" t="s">
        <v>1635</v>
      </c>
      <c r="E1452">
        <v>3200</v>
      </c>
      <c r="F1452" t="s">
        <v>6</v>
      </c>
      <c r="G1452">
        <f>tblSalaries[[#This Row],[clean Salary (in local currency)]]*VLOOKUP(tblSalaries[[#This Row],[Currency]],tblXrate[],2,FALSE)</f>
        <v>3200</v>
      </c>
      <c r="H1452" t="s">
        <v>1636</v>
      </c>
      <c r="I1452" t="s">
        <v>52</v>
      </c>
      <c r="J1452" t="s">
        <v>8</v>
      </c>
      <c r="K1452" t="str">
        <f>VLOOKUP(tblSalaries[[#This Row],[Where do you work]],tblCountries[[Actual]:[Mapping]],2,FALSE)</f>
        <v>India</v>
      </c>
      <c r="L1452" t="s">
        <v>13</v>
      </c>
      <c r="M1452">
        <v>19</v>
      </c>
    </row>
    <row r="1453" spans="2:13" ht="15" hidden="1" customHeight="1" x14ac:dyDescent="0.25">
      <c r="B1453" t="s">
        <v>3456</v>
      </c>
      <c r="C1453" s="1">
        <v>41059.786076388889</v>
      </c>
      <c r="D1453" s="4">
        <v>60000</v>
      </c>
      <c r="E1453">
        <v>60000</v>
      </c>
      <c r="F1453" t="s">
        <v>6</v>
      </c>
      <c r="G1453">
        <f>tblSalaries[[#This Row],[clean Salary (in local currency)]]*VLOOKUP(tblSalaries[[#This Row],[Currency]],tblXrate[],2,FALSE)</f>
        <v>60000</v>
      </c>
      <c r="H1453" t="s">
        <v>1637</v>
      </c>
      <c r="I1453" t="s">
        <v>20</v>
      </c>
      <c r="J1453" t="s">
        <v>1638</v>
      </c>
      <c r="K1453" t="str">
        <f>VLOOKUP(tblSalaries[[#This Row],[Where do you work]],tblCountries[[Actual]:[Mapping]],2,FALSE)</f>
        <v>Turkey</v>
      </c>
      <c r="L1453" t="s">
        <v>18</v>
      </c>
      <c r="M1453">
        <v>10</v>
      </c>
    </row>
    <row r="1454" spans="2:13" ht="15" hidden="1" customHeight="1" x14ac:dyDescent="0.25">
      <c r="B1454" t="s">
        <v>3457</v>
      </c>
      <c r="C1454" s="1">
        <v>41059.792592592596</v>
      </c>
      <c r="D1454" s="4">
        <v>85000</v>
      </c>
      <c r="E1454">
        <v>85000</v>
      </c>
      <c r="F1454" t="s">
        <v>6</v>
      </c>
      <c r="G1454">
        <f>tblSalaries[[#This Row],[clean Salary (in local currency)]]*VLOOKUP(tblSalaries[[#This Row],[Currency]],tblXrate[],2,FALSE)</f>
        <v>85000</v>
      </c>
      <c r="H1454" t="s">
        <v>1639</v>
      </c>
      <c r="I1454" t="s">
        <v>20</v>
      </c>
      <c r="J1454" t="s">
        <v>15</v>
      </c>
      <c r="K1454" t="str">
        <f>VLOOKUP(tblSalaries[[#This Row],[Where do you work]],tblCountries[[Actual]:[Mapping]],2,FALSE)</f>
        <v>USA</v>
      </c>
      <c r="L1454" t="s">
        <v>9</v>
      </c>
      <c r="M1454">
        <v>9</v>
      </c>
    </row>
    <row r="1455" spans="2:13" ht="15" hidden="1" customHeight="1" x14ac:dyDescent="0.25">
      <c r="B1455" t="s">
        <v>3458</v>
      </c>
      <c r="C1455" s="1">
        <v>41059.794953703706</v>
      </c>
      <c r="D1455" s="4">
        <v>109000</v>
      </c>
      <c r="E1455">
        <v>109000</v>
      </c>
      <c r="F1455" t="s">
        <v>6</v>
      </c>
      <c r="G1455">
        <f>tblSalaries[[#This Row],[clean Salary (in local currency)]]*VLOOKUP(tblSalaries[[#This Row],[Currency]],tblXrate[],2,FALSE)</f>
        <v>109000</v>
      </c>
      <c r="H1455" t="s">
        <v>1640</v>
      </c>
      <c r="I1455" t="s">
        <v>52</v>
      </c>
      <c r="J1455" t="s">
        <v>15</v>
      </c>
      <c r="K1455" t="str">
        <f>VLOOKUP(tblSalaries[[#This Row],[Where do you work]],tblCountries[[Actual]:[Mapping]],2,FALSE)</f>
        <v>USA</v>
      </c>
      <c r="L1455" t="s">
        <v>9</v>
      </c>
      <c r="M1455">
        <v>15</v>
      </c>
    </row>
    <row r="1456" spans="2:13" ht="15" hidden="1" customHeight="1" x14ac:dyDescent="0.25">
      <c r="B1456" t="s">
        <v>3459</v>
      </c>
      <c r="C1456" s="1">
        <v>41059.81082175926</v>
      </c>
      <c r="D1456" s="4" t="s">
        <v>1641</v>
      </c>
      <c r="E1456">
        <v>60000</v>
      </c>
      <c r="F1456" t="s">
        <v>22</v>
      </c>
      <c r="G1456">
        <f>tblSalaries[[#This Row],[clean Salary (in local currency)]]*VLOOKUP(tblSalaries[[#This Row],[Currency]],tblXrate[],2,FALSE)</f>
        <v>76223.966339496474</v>
      </c>
      <c r="H1456" t="s">
        <v>108</v>
      </c>
      <c r="I1456" t="s">
        <v>20</v>
      </c>
      <c r="J1456" t="s">
        <v>1351</v>
      </c>
      <c r="K1456" t="str">
        <f>VLOOKUP(tblSalaries[[#This Row],[Where do you work]],tblCountries[[Actual]:[Mapping]],2,FALSE)</f>
        <v>italy</v>
      </c>
      <c r="L1456" t="s">
        <v>13</v>
      </c>
      <c r="M1456">
        <v>14</v>
      </c>
    </row>
    <row r="1457" spans="2:13" ht="15" hidden="1" customHeight="1" x14ac:dyDescent="0.25">
      <c r="B1457" t="s">
        <v>3460</v>
      </c>
      <c r="C1457" s="1">
        <v>41059.821412037039</v>
      </c>
      <c r="D1457" s="4">
        <v>77000</v>
      </c>
      <c r="E1457">
        <v>77000</v>
      </c>
      <c r="F1457" t="s">
        <v>6</v>
      </c>
      <c r="G1457">
        <f>tblSalaries[[#This Row],[clean Salary (in local currency)]]*VLOOKUP(tblSalaries[[#This Row],[Currency]],tblXrate[],2,FALSE)</f>
        <v>77000</v>
      </c>
      <c r="H1457" t="s">
        <v>1642</v>
      </c>
      <c r="I1457" t="s">
        <v>279</v>
      </c>
      <c r="J1457" t="s">
        <v>15</v>
      </c>
      <c r="K1457" t="str">
        <f>VLOOKUP(tblSalaries[[#This Row],[Where do you work]],tblCountries[[Actual]:[Mapping]],2,FALSE)</f>
        <v>USA</v>
      </c>
      <c r="L1457" t="s">
        <v>18</v>
      </c>
      <c r="M1457">
        <v>13</v>
      </c>
    </row>
    <row r="1458" spans="2:13" ht="15" hidden="1" customHeight="1" x14ac:dyDescent="0.25">
      <c r="B1458" t="s">
        <v>3461</v>
      </c>
      <c r="C1458" s="1">
        <v>41059.822025462963</v>
      </c>
      <c r="D1458" s="4">
        <v>25000</v>
      </c>
      <c r="E1458">
        <v>25000</v>
      </c>
      <c r="F1458" t="s">
        <v>6</v>
      </c>
      <c r="G1458">
        <f>tblSalaries[[#This Row],[clean Salary (in local currency)]]*VLOOKUP(tblSalaries[[#This Row],[Currency]],tblXrate[],2,FALSE)</f>
        <v>25000</v>
      </c>
      <c r="H1458" t="s">
        <v>214</v>
      </c>
      <c r="I1458" t="s">
        <v>20</v>
      </c>
      <c r="J1458" t="s">
        <v>8</v>
      </c>
      <c r="K1458" t="str">
        <f>VLOOKUP(tblSalaries[[#This Row],[Where do you work]],tblCountries[[Actual]:[Mapping]],2,FALSE)</f>
        <v>India</v>
      </c>
      <c r="L1458" t="s">
        <v>13</v>
      </c>
      <c r="M1458">
        <v>4</v>
      </c>
    </row>
    <row r="1459" spans="2:13" ht="15" hidden="1" customHeight="1" x14ac:dyDescent="0.25">
      <c r="B1459" t="s">
        <v>3462</v>
      </c>
      <c r="C1459" s="1">
        <v>41059.847118055557</v>
      </c>
      <c r="D1459" s="4">
        <v>64000</v>
      </c>
      <c r="E1459">
        <v>64000</v>
      </c>
      <c r="F1459" t="s">
        <v>6</v>
      </c>
      <c r="G1459">
        <f>tblSalaries[[#This Row],[clean Salary (in local currency)]]*VLOOKUP(tblSalaries[[#This Row],[Currency]],tblXrate[],2,FALSE)</f>
        <v>64000</v>
      </c>
      <c r="H1459" t="s">
        <v>564</v>
      </c>
      <c r="I1459" t="s">
        <v>52</v>
      </c>
      <c r="J1459" t="s">
        <v>15</v>
      </c>
      <c r="K1459" t="str">
        <f>VLOOKUP(tblSalaries[[#This Row],[Where do you work]],tblCountries[[Actual]:[Mapping]],2,FALSE)</f>
        <v>USA</v>
      </c>
      <c r="L1459" t="s">
        <v>18</v>
      </c>
      <c r="M1459">
        <v>12</v>
      </c>
    </row>
    <row r="1460" spans="2:13" ht="15" hidden="1" customHeight="1" x14ac:dyDescent="0.25">
      <c r="B1460" t="s">
        <v>3463</v>
      </c>
      <c r="C1460" s="1">
        <v>41059.851504629631</v>
      </c>
      <c r="D1460" s="4">
        <v>146633</v>
      </c>
      <c r="E1460">
        <v>146633</v>
      </c>
      <c r="F1460" t="s">
        <v>69</v>
      </c>
      <c r="G1460">
        <f>tblSalaries[[#This Row],[clean Salary (in local currency)]]*VLOOKUP(tblSalaries[[#This Row],[Currency]],tblXrate[],2,FALSE)</f>
        <v>231119.74856804207</v>
      </c>
      <c r="H1460" t="s">
        <v>1643</v>
      </c>
      <c r="I1460" t="s">
        <v>279</v>
      </c>
      <c r="J1460" t="s">
        <v>71</v>
      </c>
      <c r="K1460" t="str">
        <f>VLOOKUP(tblSalaries[[#This Row],[Where do you work]],tblCountries[[Actual]:[Mapping]],2,FALSE)</f>
        <v>UK</v>
      </c>
      <c r="L1460" t="s">
        <v>18</v>
      </c>
      <c r="M1460">
        <v>10</v>
      </c>
    </row>
    <row r="1461" spans="2:13" ht="15" hidden="1" customHeight="1" x14ac:dyDescent="0.25">
      <c r="B1461" t="s">
        <v>3464</v>
      </c>
      <c r="C1461" s="1">
        <v>41059.861631944441</v>
      </c>
      <c r="D1461" s="4">
        <v>76000</v>
      </c>
      <c r="E1461">
        <v>76000</v>
      </c>
      <c r="F1461" t="s">
        <v>6</v>
      </c>
      <c r="G1461">
        <f>tblSalaries[[#This Row],[clean Salary (in local currency)]]*VLOOKUP(tblSalaries[[#This Row],[Currency]],tblXrate[],2,FALSE)</f>
        <v>76000</v>
      </c>
      <c r="H1461" t="s">
        <v>688</v>
      </c>
      <c r="I1461" t="s">
        <v>20</v>
      </c>
      <c r="J1461" t="s">
        <v>15</v>
      </c>
      <c r="K1461" t="str">
        <f>VLOOKUP(tblSalaries[[#This Row],[Where do you work]],tblCountries[[Actual]:[Mapping]],2,FALSE)</f>
        <v>USA</v>
      </c>
      <c r="L1461" t="s">
        <v>13</v>
      </c>
      <c r="M1461">
        <v>10</v>
      </c>
    </row>
    <row r="1462" spans="2:13" ht="15" hidden="1" customHeight="1" x14ac:dyDescent="0.25">
      <c r="B1462" t="s">
        <v>3465</v>
      </c>
      <c r="C1462" s="1">
        <v>41059.862812500003</v>
      </c>
      <c r="D1462" s="4">
        <v>10000</v>
      </c>
      <c r="E1462">
        <v>10000</v>
      </c>
      <c r="F1462" t="s">
        <v>69</v>
      </c>
      <c r="G1462">
        <f>tblSalaries[[#This Row],[clean Salary (in local currency)]]*VLOOKUP(tblSalaries[[#This Row],[Currency]],tblXrate[],2,FALSE)</f>
        <v>15761.782720672842</v>
      </c>
      <c r="H1462" t="s">
        <v>20</v>
      </c>
      <c r="I1462" t="s">
        <v>20</v>
      </c>
      <c r="J1462" t="s">
        <v>71</v>
      </c>
      <c r="K1462" t="str">
        <f>VLOOKUP(tblSalaries[[#This Row],[Where do you work]],tblCountries[[Actual]:[Mapping]],2,FALSE)</f>
        <v>UK</v>
      </c>
      <c r="L1462" t="s">
        <v>18</v>
      </c>
      <c r="M1462">
        <v>8</v>
      </c>
    </row>
    <row r="1463" spans="2:13" ht="15" hidden="1" customHeight="1" x14ac:dyDescent="0.25">
      <c r="B1463" t="s">
        <v>3466</v>
      </c>
      <c r="C1463" s="1">
        <v>41059.863043981481</v>
      </c>
      <c r="D1463" s="4" t="s">
        <v>1644</v>
      </c>
      <c r="E1463">
        <v>165000</v>
      </c>
      <c r="F1463" t="s">
        <v>82</v>
      </c>
      <c r="G1463">
        <f>tblSalaries[[#This Row],[clean Salary (in local currency)]]*VLOOKUP(tblSalaries[[#This Row],[Currency]],tblXrate[],2,FALSE)</f>
        <v>168285.09330643489</v>
      </c>
      <c r="H1463" t="s">
        <v>279</v>
      </c>
      <c r="I1463" t="s">
        <v>279</v>
      </c>
      <c r="J1463" t="s">
        <v>84</v>
      </c>
      <c r="K1463" t="str">
        <f>VLOOKUP(tblSalaries[[#This Row],[Where do you work]],tblCountries[[Actual]:[Mapping]],2,FALSE)</f>
        <v>Australia</v>
      </c>
      <c r="L1463" t="s">
        <v>18</v>
      </c>
      <c r="M1463">
        <v>17</v>
      </c>
    </row>
    <row r="1464" spans="2:13" ht="15" hidden="1" customHeight="1" x14ac:dyDescent="0.25">
      <c r="B1464" t="s">
        <v>3467</v>
      </c>
      <c r="C1464" s="1">
        <v>41059.866608796299</v>
      </c>
      <c r="D1464" s="4" t="s">
        <v>1645</v>
      </c>
      <c r="E1464">
        <v>50000</v>
      </c>
      <c r="F1464" t="s">
        <v>6</v>
      </c>
      <c r="G1464">
        <f>tblSalaries[[#This Row],[clean Salary (in local currency)]]*VLOOKUP(tblSalaries[[#This Row],[Currency]],tblXrate[],2,FALSE)</f>
        <v>50000</v>
      </c>
      <c r="H1464" t="s">
        <v>282</v>
      </c>
      <c r="I1464" t="s">
        <v>20</v>
      </c>
      <c r="J1464" t="s">
        <v>1176</v>
      </c>
      <c r="K1464" t="str">
        <f>VLOOKUP(tblSalaries[[#This Row],[Where do you work]],tblCountries[[Actual]:[Mapping]],2,FALSE)</f>
        <v>Kuwait</v>
      </c>
      <c r="L1464" t="s">
        <v>9</v>
      </c>
      <c r="M1464">
        <v>13</v>
      </c>
    </row>
    <row r="1465" spans="2:13" ht="15" hidden="1" customHeight="1" x14ac:dyDescent="0.25">
      <c r="B1465" t="s">
        <v>3468</v>
      </c>
      <c r="C1465" s="1">
        <v>41059.87027777778</v>
      </c>
      <c r="D1465" s="4" t="s">
        <v>1646</v>
      </c>
      <c r="E1465">
        <v>7200</v>
      </c>
      <c r="F1465" t="s">
        <v>6</v>
      </c>
      <c r="G1465">
        <f>tblSalaries[[#This Row],[clean Salary (in local currency)]]*VLOOKUP(tblSalaries[[#This Row],[Currency]],tblXrate[],2,FALSE)</f>
        <v>7200</v>
      </c>
      <c r="H1465" t="s">
        <v>1647</v>
      </c>
      <c r="I1465" t="s">
        <v>488</v>
      </c>
      <c r="J1465" t="s">
        <v>184</v>
      </c>
      <c r="K1465" t="str">
        <f>VLOOKUP(tblSalaries[[#This Row],[Where do you work]],tblCountries[[Actual]:[Mapping]],2,FALSE)</f>
        <v>Colombia</v>
      </c>
      <c r="L1465" t="s">
        <v>9</v>
      </c>
      <c r="M1465">
        <v>8</v>
      </c>
    </row>
    <row r="1466" spans="2:13" ht="15" hidden="1" customHeight="1" x14ac:dyDescent="0.25">
      <c r="B1466" t="s">
        <v>3469</v>
      </c>
      <c r="C1466" s="1">
        <v>41059.880486111113</v>
      </c>
      <c r="D1466" s="4">
        <v>42000</v>
      </c>
      <c r="E1466">
        <v>42000</v>
      </c>
      <c r="F1466" t="s">
        <v>22</v>
      </c>
      <c r="G1466">
        <f>tblSalaries[[#This Row],[clean Salary (in local currency)]]*VLOOKUP(tblSalaries[[#This Row],[Currency]],tblXrate[],2,FALSE)</f>
        <v>53356.776437647524</v>
      </c>
      <c r="H1466" t="s">
        <v>1648</v>
      </c>
      <c r="I1466" t="s">
        <v>356</v>
      </c>
      <c r="J1466" t="s">
        <v>24</v>
      </c>
      <c r="K1466" t="str">
        <f>VLOOKUP(tblSalaries[[#This Row],[Where do you work]],tblCountries[[Actual]:[Mapping]],2,FALSE)</f>
        <v>Germany</v>
      </c>
      <c r="L1466" t="s">
        <v>13</v>
      </c>
      <c r="M1466">
        <v>7</v>
      </c>
    </row>
    <row r="1467" spans="2:13" ht="15" hidden="1" customHeight="1" x14ac:dyDescent="0.25">
      <c r="B1467" t="s">
        <v>3470</v>
      </c>
      <c r="C1467" s="1">
        <v>41059.888553240744</v>
      </c>
      <c r="D1467" s="4">
        <v>45000</v>
      </c>
      <c r="E1467">
        <v>45000</v>
      </c>
      <c r="F1467" t="s">
        <v>6</v>
      </c>
      <c r="G1467">
        <f>tblSalaries[[#This Row],[clean Salary (in local currency)]]*VLOOKUP(tblSalaries[[#This Row],[Currency]],tblXrate[],2,FALSE)</f>
        <v>45000</v>
      </c>
      <c r="H1467" t="s">
        <v>1144</v>
      </c>
      <c r="I1467" t="s">
        <v>67</v>
      </c>
      <c r="J1467" t="s">
        <v>15</v>
      </c>
      <c r="K1467" t="str">
        <f>VLOOKUP(tblSalaries[[#This Row],[Where do you work]],tblCountries[[Actual]:[Mapping]],2,FALSE)</f>
        <v>USA</v>
      </c>
      <c r="L1467" t="s">
        <v>18</v>
      </c>
      <c r="M1467">
        <v>10</v>
      </c>
    </row>
    <row r="1468" spans="2:13" ht="15" hidden="1" customHeight="1" x14ac:dyDescent="0.25">
      <c r="B1468" t="s">
        <v>3471</v>
      </c>
      <c r="C1468" s="1">
        <v>41059.893101851849</v>
      </c>
      <c r="D1468" s="4">
        <v>5000</v>
      </c>
      <c r="E1468">
        <v>5000</v>
      </c>
      <c r="F1468" t="s">
        <v>6</v>
      </c>
      <c r="G1468">
        <f>tblSalaries[[#This Row],[clean Salary (in local currency)]]*VLOOKUP(tblSalaries[[#This Row],[Currency]],tblXrate[],2,FALSE)</f>
        <v>5000</v>
      </c>
      <c r="H1468" t="s">
        <v>1649</v>
      </c>
      <c r="I1468" t="s">
        <v>52</v>
      </c>
      <c r="J1468" t="s">
        <v>8</v>
      </c>
      <c r="K1468" t="str">
        <f>VLOOKUP(tblSalaries[[#This Row],[Where do you work]],tblCountries[[Actual]:[Mapping]],2,FALSE)</f>
        <v>India</v>
      </c>
      <c r="L1468" t="s">
        <v>13</v>
      </c>
      <c r="M1468">
        <v>4</v>
      </c>
    </row>
    <row r="1469" spans="2:13" ht="15" hidden="1" customHeight="1" x14ac:dyDescent="0.25">
      <c r="B1469" t="s">
        <v>3472</v>
      </c>
      <c r="C1469" s="1">
        <v>41059.906319444446</v>
      </c>
      <c r="D1469" s="4">
        <v>74000</v>
      </c>
      <c r="E1469">
        <v>74000</v>
      </c>
      <c r="F1469" t="s">
        <v>82</v>
      </c>
      <c r="G1469">
        <f>tblSalaries[[#This Row],[clean Salary (in local currency)]]*VLOOKUP(tblSalaries[[#This Row],[Currency]],tblXrate[],2,FALSE)</f>
        <v>75473.31457379504</v>
      </c>
      <c r="H1469" t="s">
        <v>1650</v>
      </c>
      <c r="I1469" t="s">
        <v>20</v>
      </c>
      <c r="J1469" t="s">
        <v>84</v>
      </c>
      <c r="K1469" t="str">
        <f>VLOOKUP(tblSalaries[[#This Row],[Where do you work]],tblCountries[[Actual]:[Mapping]],2,FALSE)</f>
        <v>Australia</v>
      </c>
      <c r="L1469" t="s">
        <v>13</v>
      </c>
      <c r="M1469">
        <v>20</v>
      </c>
    </row>
    <row r="1470" spans="2:13" ht="15" hidden="1" customHeight="1" x14ac:dyDescent="0.25">
      <c r="B1470" t="s">
        <v>3473</v>
      </c>
      <c r="C1470" s="1">
        <v>41059.92454861111</v>
      </c>
      <c r="D1470" s="4" t="s">
        <v>816</v>
      </c>
      <c r="E1470">
        <v>15000</v>
      </c>
      <c r="F1470" t="s">
        <v>6</v>
      </c>
      <c r="G1470">
        <f>tblSalaries[[#This Row],[clean Salary (in local currency)]]*VLOOKUP(tblSalaries[[#This Row],[Currency]],tblXrate[],2,FALSE)</f>
        <v>15000</v>
      </c>
      <c r="H1470" t="s">
        <v>52</v>
      </c>
      <c r="I1470" t="s">
        <v>52</v>
      </c>
      <c r="J1470" t="s">
        <v>73</v>
      </c>
      <c r="K1470" t="str">
        <f>VLOOKUP(tblSalaries[[#This Row],[Where do you work]],tblCountries[[Actual]:[Mapping]],2,FALSE)</f>
        <v>Romania</v>
      </c>
      <c r="L1470" t="s">
        <v>18</v>
      </c>
      <c r="M1470">
        <v>5</v>
      </c>
    </row>
    <row r="1471" spans="2:13" ht="15" hidden="1" customHeight="1" x14ac:dyDescent="0.25">
      <c r="B1471" t="s">
        <v>3474</v>
      </c>
      <c r="C1471" s="1">
        <v>41059.938576388886</v>
      </c>
      <c r="D1471" s="4" t="s">
        <v>1651</v>
      </c>
      <c r="E1471">
        <v>33500</v>
      </c>
      <c r="F1471" t="s">
        <v>22</v>
      </c>
      <c r="G1471">
        <f>tblSalaries[[#This Row],[clean Salary (in local currency)]]*VLOOKUP(tblSalaries[[#This Row],[Currency]],tblXrate[],2,FALSE)</f>
        <v>42558.381206218859</v>
      </c>
      <c r="H1471" t="s">
        <v>1652</v>
      </c>
      <c r="I1471" t="s">
        <v>488</v>
      </c>
      <c r="J1471" t="s">
        <v>24</v>
      </c>
      <c r="K1471" t="str">
        <f>VLOOKUP(tblSalaries[[#This Row],[Where do you work]],tblCountries[[Actual]:[Mapping]],2,FALSE)</f>
        <v>Germany</v>
      </c>
      <c r="L1471" t="s">
        <v>13</v>
      </c>
      <c r="M1471">
        <v>8</v>
      </c>
    </row>
    <row r="1472" spans="2:13" ht="15" hidden="1" customHeight="1" x14ac:dyDescent="0.25">
      <c r="B1472" t="s">
        <v>3475</v>
      </c>
      <c r="C1472" s="1">
        <v>41059.938599537039</v>
      </c>
      <c r="D1472" s="4" t="s">
        <v>1653</v>
      </c>
      <c r="E1472">
        <v>61000</v>
      </c>
      <c r="F1472" t="s">
        <v>6</v>
      </c>
      <c r="G1472">
        <f>tblSalaries[[#This Row],[clean Salary (in local currency)]]*VLOOKUP(tblSalaries[[#This Row],[Currency]],tblXrate[],2,FALSE)</f>
        <v>61000</v>
      </c>
      <c r="H1472" t="s">
        <v>14</v>
      </c>
      <c r="I1472" t="s">
        <v>20</v>
      </c>
      <c r="J1472" t="s">
        <v>15</v>
      </c>
      <c r="K1472" t="str">
        <f>VLOOKUP(tblSalaries[[#This Row],[Where do you work]],tblCountries[[Actual]:[Mapping]],2,FALSE)</f>
        <v>USA</v>
      </c>
      <c r="L1472" t="s">
        <v>9</v>
      </c>
      <c r="M1472">
        <v>5</v>
      </c>
    </row>
    <row r="1473" spans="2:13" ht="15" hidden="1" customHeight="1" x14ac:dyDescent="0.25">
      <c r="B1473" t="s">
        <v>3476</v>
      </c>
      <c r="C1473" s="1">
        <v>41059.939131944448</v>
      </c>
      <c r="D1473" s="4">
        <v>66000</v>
      </c>
      <c r="E1473">
        <v>66000</v>
      </c>
      <c r="F1473" t="s">
        <v>6</v>
      </c>
      <c r="G1473">
        <f>tblSalaries[[#This Row],[clean Salary (in local currency)]]*VLOOKUP(tblSalaries[[#This Row],[Currency]],tblXrate[],2,FALSE)</f>
        <v>66000</v>
      </c>
      <c r="H1473" t="s">
        <v>1654</v>
      </c>
      <c r="I1473" t="s">
        <v>20</v>
      </c>
      <c r="J1473" t="s">
        <v>15</v>
      </c>
      <c r="K1473" t="str">
        <f>VLOOKUP(tblSalaries[[#This Row],[Where do you work]],tblCountries[[Actual]:[Mapping]],2,FALSE)</f>
        <v>USA</v>
      </c>
      <c r="L1473" t="s">
        <v>9</v>
      </c>
      <c r="M1473">
        <v>2</v>
      </c>
    </row>
    <row r="1474" spans="2:13" ht="15" hidden="1" customHeight="1" x14ac:dyDescent="0.25">
      <c r="B1474" t="s">
        <v>3477</v>
      </c>
      <c r="C1474" s="1">
        <v>41059.958148148151</v>
      </c>
      <c r="D1474" s="4" t="s">
        <v>1655</v>
      </c>
      <c r="E1474">
        <v>278000</v>
      </c>
      <c r="F1474" t="s">
        <v>40</v>
      </c>
      <c r="G1474">
        <f>tblSalaries[[#This Row],[clean Salary (in local currency)]]*VLOOKUP(tblSalaries[[#This Row],[Currency]],tblXrate[],2,FALSE)</f>
        <v>4950.6008391090336</v>
      </c>
      <c r="H1474" t="s">
        <v>721</v>
      </c>
      <c r="I1474" t="s">
        <v>3999</v>
      </c>
      <c r="J1474" t="s">
        <v>8</v>
      </c>
      <c r="K1474" t="str">
        <f>VLOOKUP(tblSalaries[[#This Row],[Where do you work]],tblCountries[[Actual]:[Mapping]],2,FALSE)</f>
        <v>India</v>
      </c>
      <c r="L1474" t="s">
        <v>13</v>
      </c>
      <c r="M1474">
        <v>8</v>
      </c>
    </row>
    <row r="1475" spans="2:13" ht="15" hidden="1" customHeight="1" x14ac:dyDescent="0.25">
      <c r="B1475" t="s">
        <v>3478</v>
      </c>
      <c r="C1475" s="1">
        <v>41059.959583333337</v>
      </c>
      <c r="D1475" s="4">
        <v>55000</v>
      </c>
      <c r="E1475">
        <v>55000</v>
      </c>
      <c r="F1475" t="s">
        <v>6</v>
      </c>
      <c r="G1475">
        <f>tblSalaries[[#This Row],[clean Salary (in local currency)]]*VLOOKUP(tblSalaries[[#This Row],[Currency]],tblXrate[],2,FALSE)</f>
        <v>55000</v>
      </c>
      <c r="H1475" t="s">
        <v>1656</v>
      </c>
      <c r="I1475" t="s">
        <v>52</v>
      </c>
      <c r="J1475" t="s">
        <v>15</v>
      </c>
      <c r="K1475" t="str">
        <f>VLOOKUP(tblSalaries[[#This Row],[Where do you work]],tblCountries[[Actual]:[Mapping]],2,FALSE)</f>
        <v>USA</v>
      </c>
      <c r="L1475" t="s">
        <v>18</v>
      </c>
      <c r="M1475">
        <v>14</v>
      </c>
    </row>
    <row r="1476" spans="2:13" ht="15" hidden="1" customHeight="1" x14ac:dyDescent="0.25">
      <c r="B1476" t="s">
        <v>3479</v>
      </c>
      <c r="C1476" s="1">
        <v>41059.976388888892</v>
      </c>
      <c r="D1476" s="4">
        <v>32000</v>
      </c>
      <c r="E1476">
        <v>32000</v>
      </c>
      <c r="F1476" t="s">
        <v>6</v>
      </c>
      <c r="G1476">
        <f>tblSalaries[[#This Row],[clean Salary (in local currency)]]*VLOOKUP(tblSalaries[[#This Row],[Currency]],tblXrate[],2,FALSE)</f>
        <v>32000</v>
      </c>
      <c r="H1476" t="s">
        <v>1657</v>
      </c>
      <c r="I1476" t="s">
        <v>3999</v>
      </c>
      <c r="J1476" t="s">
        <v>15</v>
      </c>
      <c r="K1476" t="str">
        <f>VLOOKUP(tblSalaries[[#This Row],[Where do you work]],tblCountries[[Actual]:[Mapping]],2,FALSE)</f>
        <v>USA</v>
      </c>
      <c r="L1476" t="s">
        <v>9</v>
      </c>
      <c r="M1476">
        <v>10</v>
      </c>
    </row>
    <row r="1477" spans="2:13" ht="15" hidden="1" customHeight="1" x14ac:dyDescent="0.25">
      <c r="B1477" t="s">
        <v>3480</v>
      </c>
      <c r="C1477" s="1">
        <v>41059.979143518518</v>
      </c>
      <c r="D1477" s="4">
        <v>18000</v>
      </c>
      <c r="E1477">
        <v>18000</v>
      </c>
      <c r="F1477" t="s">
        <v>6</v>
      </c>
      <c r="G1477">
        <f>tblSalaries[[#This Row],[clean Salary (in local currency)]]*VLOOKUP(tblSalaries[[#This Row],[Currency]],tblXrate[],2,FALSE)</f>
        <v>18000</v>
      </c>
      <c r="H1477" t="s">
        <v>1658</v>
      </c>
      <c r="I1477" t="s">
        <v>20</v>
      </c>
      <c r="J1477" t="s">
        <v>8</v>
      </c>
      <c r="K1477" t="str">
        <f>VLOOKUP(tblSalaries[[#This Row],[Where do you work]],tblCountries[[Actual]:[Mapping]],2,FALSE)</f>
        <v>India</v>
      </c>
      <c r="L1477" t="s">
        <v>13</v>
      </c>
      <c r="M1477">
        <v>6</v>
      </c>
    </row>
    <row r="1478" spans="2:13" ht="15" hidden="1" customHeight="1" x14ac:dyDescent="0.25">
      <c r="B1478" t="s">
        <v>3481</v>
      </c>
      <c r="C1478" s="1">
        <v>41059.999560185184</v>
      </c>
      <c r="D1478" s="4" t="s">
        <v>1659</v>
      </c>
      <c r="E1478">
        <v>650000</v>
      </c>
      <c r="F1478" t="s">
        <v>40</v>
      </c>
      <c r="G1478">
        <f>tblSalaries[[#This Row],[clean Salary (in local currency)]]*VLOOKUP(tblSalaries[[#This Row],[Currency]],tblXrate[],2,FALSE)</f>
        <v>11575.14584683767</v>
      </c>
      <c r="H1478" t="s">
        <v>1660</v>
      </c>
      <c r="I1478" t="s">
        <v>20</v>
      </c>
      <c r="J1478" t="s">
        <v>8</v>
      </c>
      <c r="K1478" t="str">
        <f>VLOOKUP(tblSalaries[[#This Row],[Where do you work]],tblCountries[[Actual]:[Mapping]],2,FALSE)</f>
        <v>India</v>
      </c>
      <c r="L1478" t="s">
        <v>9</v>
      </c>
      <c r="M1478">
        <v>21</v>
      </c>
    </row>
    <row r="1479" spans="2:13" ht="15" hidden="1" customHeight="1" x14ac:dyDescent="0.25">
      <c r="B1479" t="s">
        <v>3482</v>
      </c>
      <c r="C1479" s="1">
        <v>41060.025347222225</v>
      </c>
      <c r="D1479" s="4">
        <v>50000</v>
      </c>
      <c r="E1479">
        <v>50000</v>
      </c>
      <c r="F1479" t="s">
        <v>22</v>
      </c>
      <c r="G1479">
        <f>tblSalaries[[#This Row],[clean Salary (in local currency)]]*VLOOKUP(tblSalaries[[#This Row],[Currency]],tblXrate[],2,FALSE)</f>
        <v>63519.971949580387</v>
      </c>
      <c r="H1479" t="s">
        <v>932</v>
      </c>
      <c r="I1479" t="s">
        <v>310</v>
      </c>
      <c r="J1479" t="s">
        <v>895</v>
      </c>
      <c r="K1479" t="str">
        <f>VLOOKUP(tblSalaries[[#This Row],[Where do you work]],tblCountries[[Actual]:[Mapping]],2,FALSE)</f>
        <v>italy</v>
      </c>
      <c r="L1479" t="s">
        <v>13</v>
      </c>
      <c r="M1479">
        <v>15</v>
      </c>
    </row>
    <row r="1480" spans="2:13" ht="15" hidden="1" customHeight="1" x14ac:dyDescent="0.25">
      <c r="B1480" t="s">
        <v>3483</v>
      </c>
      <c r="C1480" s="1">
        <v>41060.032581018517</v>
      </c>
      <c r="D1480" s="4" t="s">
        <v>1661</v>
      </c>
      <c r="E1480">
        <v>4000000</v>
      </c>
      <c r="F1480" t="s">
        <v>40</v>
      </c>
      <c r="G1480">
        <f>tblSalaries[[#This Row],[clean Salary (in local currency)]]*VLOOKUP(tblSalaries[[#This Row],[Currency]],tblXrate[],2,FALSE)</f>
        <v>71231.666749770273</v>
      </c>
      <c r="H1480" t="s">
        <v>1662</v>
      </c>
      <c r="I1480" t="s">
        <v>67</v>
      </c>
      <c r="J1480" t="s">
        <v>8</v>
      </c>
      <c r="K1480" t="str">
        <f>VLOOKUP(tblSalaries[[#This Row],[Where do you work]],tblCountries[[Actual]:[Mapping]],2,FALSE)</f>
        <v>India</v>
      </c>
      <c r="L1480" t="s">
        <v>13</v>
      </c>
      <c r="M1480">
        <v>5</v>
      </c>
    </row>
    <row r="1481" spans="2:13" ht="15" hidden="1" customHeight="1" x14ac:dyDescent="0.25">
      <c r="B1481" t="s">
        <v>3484</v>
      </c>
      <c r="C1481" s="1">
        <v>41060.047986111109</v>
      </c>
      <c r="D1481" s="4" t="s">
        <v>1663</v>
      </c>
      <c r="E1481">
        <v>10000</v>
      </c>
      <c r="F1481" t="s">
        <v>6</v>
      </c>
      <c r="G1481">
        <f>tblSalaries[[#This Row],[clean Salary (in local currency)]]*VLOOKUP(tblSalaries[[#This Row],[Currency]],tblXrate[],2,FALSE)</f>
        <v>10000</v>
      </c>
      <c r="H1481" t="s">
        <v>1664</v>
      </c>
      <c r="I1481" t="s">
        <v>20</v>
      </c>
      <c r="J1481" t="s">
        <v>143</v>
      </c>
      <c r="K1481" t="str">
        <f>VLOOKUP(tblSalaries[[#This Row],[Where do you work]],tblCountries[[Actual]:[Mapping]],2,FALSE)</f>
        <v>Brazil</v>
      </c>
      <c r="L1481" t="s">
        <v>9</v>
      </c>
      <c r="M1481">
        <v>1</v>
      </c>
    </row>
    <row r="1482" spans="2:13" ht="15" hidden="1" customHeight="1" x14ac:dyDescent="0.25">
      <c r="B1482" t="s">
        <v>3485</v>
      </c>
      <c r="C1482" s="1">
        <v>41060.053657407407</v>
      </c>
      <c r="D1482" s="4">
        <v>74300</v>
      </c>
      <c r="E1482">
        <v>74300</v>
      </c>
      <c r="F1482" t="s">
        <v>6</v>
      </c>
      <c r="G1482">
        <f>tblSalaries[[#This Row],[clean Salary (in local currency)]]*VLOOKUP(tblSalaries[[#This Row],[Currency]],tblXrate[],2,FALSE)</f>
        <v>74300</v>
      </c>
      <c r="H1482" t="s">
        <v>1665</v>
      </c>
      <c r="I1482" t="s">
        <v>20</v>
      </c>
      <c r="J1482" t="s">
        <v>15</v>
      </c>
      <c r="K1482" t="str">
        <f>VLOOKUP(tblSalaries[[#This Row],[Where do you work]],tblCountries[[Actual]:[Mapping]],2,FALSE)</f>
        <v>USA</v>
      </c>
      <c r="L1482" t="s">
        <v>9</v>
      </c>
      <c r="M1482">
        <v>3</v>
      </c>
    </row>
    <row r="1483" spans="2:13" ht="15" hidden="1" customHeight="1" x14ac:dyDescent="0.25">
      <c r="B1483" t="s">
        <v>3486</v>
      </c>
      <c r="C1483" s="1">
        <v>41060.054027777776</v>
      </c>
      <c r="D1483" s="4">
        <v>1500000</v>
      </c>
      <c r="E1483">
        <v>1500000</v>
      </c>
      <c r="F1483" t="s">
        <v>40</v>
      </c>
      <c r="G1483">
        <f>tblSalaries[[#This Row],[clean Salary (in local currency)]]*VLOOKUP(tblSalaries[[#This Row],[Currency]],tblXrate[],2,FALSE)</f>
        <v>26711.875031163851</v>
      </c>
      <c r="H1483" t="s">
        <v>1666</v>
      </c>
      <c r="I1483" t="s">
        <v>356</v>
      </c>
      <c r="J1483" t="s">
        <v>8</v>
      </c>
      <c r="K1483" t="str">
        <f>VLOOKUP(tblSalaries[[#This Row],[Where do you work]],tblCountries[[Actual]:[Mapping]],2,FALSE)</f>
        <v>India</v>
      </c>
      <c r="L1483" t="s">
        <v>9</v>
      </c>
      <c r="M1483">
        <v>10</v>
      </c>
    </row>
    <row r="1484" spans="2:13" ht="15" hidden="1" customHeight="1" x14ac:dyDescent="0.25">
      <c r="B1484" t="s">
        <v>3487</v>
      </c>
      <c r="C1484" s="1">
        <v>41060.073472222219</v>
      </c>
      <c r="D1484" s="4" t="s">
        <v>1667</v>
      </c>
      <c r="E1484">
        <v>536000</v>
      </c>
      <c r="F1484" t="s">
        <v>40</v>
      </c>
      <c r="G1484">
        <f>tblSalaries[[#This Row],[clean Salary (in local currency)]]*VLOOKUP(tblSalaries[[#This Row],[Currency]],tblXrate[],2,FALSE)</f>
        <v>9545.0433444692171</v>
      </c>
      <c r="H1484" t="s">
        <v>91</v>
      </c>
      <c r="I1484" t="s">
        <v>52</v>
      </c>
      <c r="J1484" t="s">
        <v>8</v>
      </c>
      <c r="K1484" t="str">
        <f>VLOOKUP(tblSalaries[[#This Row],[Where do you work]],tblCountries[[Actual]:[Mapping]],2,FALSE)</f>
        <v>India</v>
      </c>
      <c r="L1484" t="s">
        <v>9</v>
      </c>
      <c r="M1484">
        <v>4</v>
      </c>
    </row>
    <row r="1485" spans="2:13" ht="15" hidden="1" customHeight="1" x14ac:dyDescent="0.25">
      <c r="B1485" t="s">
        <v>3488</v>
      </c>
      <c r="C1485" s="1">
        <v>41060.076689814814</v>
      </c>
      <c r="D1485" s="4">
        <v>95000</v>
      </c>
      <c r="E1485">
        <v>95000</v>
      </c>
      <c r="F1485" t="s">
        <v>6</v>
      </c>
      <c r="G1485">
        <f>tblSalaries[[#This Row],[clean Salary (in local currency)]]*VLOOKUP(tblSalaries[[#This Row],[Currency]],tblXrate[],2,FALSE)</f>
        <v>95000</v>
      </c>
      <c r="H1485" t="s">
        <v>266</v>
      </c>
      <c r="I1485" t="s">
        <v>20</v>
      </c>
      <c r="J1485" t="s">
        <v>15</v>
      </c>
      <c r="K1485" t="str">
        <f>VLOOKUP(tblSalaries[[#This Row],[Where do you work]],tblCountries[[Actual]:[Mapping]],2,FALSE)</f>
        <v>USA</v>
      </c>
      <c r="L1485" t="s">
        <v>9</v>
      </c>
      <c r="M1485">
        <v>15</v>
      </c>
    </row>
    <row r="1486" spans="2:13" ht="15" hidden="1" customHeight="1" x14ac:dyDescent="0.25">
      <c r="B1486" t="s">
        <v>3489</v>
      </c>
      <c r="C1486" s="1">
        <v>41060.100428240738</v>
      </c>
      <c r="D1486" s="4">
        <v>64300</v>
      </c>
      <c r="E1486">
        <v>64300</v>
      </c>
      <c r="F1486" t="s">
        <v>6</v>
      </c>
      <c r="G1486">
        <f>tblSalaries[[#This Row],[clean Salary (in local currency)]]*VLOOKUP(tblSalaries[[#This Row],[Currency]],tblXrate[],2,FALSE)</f>
        <v>64300</v>
      </c>
      <c r="H1486" t="s">
        <v>1668</v>
      </c>
      <c r="I1486" t="s">
        <v>310</v>
      </c>
      <c r="J1486" t="s">
        <v>15</v>
      </c>
      <c r="K1486" t="str">
        <f>VLOOKUP(tblSalaries[[#This Row],[Where do you work]],tblCountries[[Actual]:[Mapping]],2,FALSE)</f>
        <v>USA</v>
      </c>
      <c r="L1486" t="s">
        <v>9</v>
      </c>
      <c r="M1486">
        <v>15</v>
      </c>
    </row>
    <row r="1487" spans="2:13" ht="15" hidden="1" customHeight="1" x14ac:dyDescent="0.25">
      <c r="B1487" t="s">
        <v>3490</v>
      </c>
      <c r="C1487" s="1">
        <v>41060.109131944446</v>
      </c>
      <c r="D1487" s="4">
        <v>250000</v>
      </c>
      <c r="E1487">
        <v>250000</v>
      </c>
      <c r="F1487" t="s">
        <v>6</v>
      </c>
      <c r="G1487">
        <f>tblSalaries[[#This Row],[clean Salary (in local currency)]]*VLOOKUP(tblSalaries[[#This Row],[Currency]],tblXrate[],2,FALSE)</f>
        <v>250000</v>
      </c>
      <c r="H1487" t="s">
        <v>83</v>
      </c>
      <c r="I1487" t="s">
        <v>356</v>
      </c>
      <c r="J1487" t="s">
        <v>15</v>
      </c>
      <c r="K1487" t="str">
        <f>VLOOKUP(tblSalaries[[#This Row],[Where do you work]],tblCountries[[Actual]:[Mapping]],2,FALSE)</f>
        <v>USA</v>
      </c>
      <c r="L1487" t="s">
        <v>13</v>
      </c>
      <c r="M1487">
        <v>20</v>
      </c>
    </row>
    <row r="1488" spans="2:13" ht="15" hidden="1" customHeight="1" x14ac:dyDescent="0.25">
      <c r="B1488" t="s">
        <v>3491</v>
      </c>
      <c r="C1488" s="1">
        <v>41060.129965277774</v>
      </c>
      <c r="D1488" s="4">
        <v>89000</v>
      </c>
      <c r="E1488">
        <v>89000</v>
      </c>
      <c r="F1488" t="s">
        <v>6</v>
      </c>
      <c r="G1488">
        <f>tblSalaries[[#This Row],[clean Salary (in local currency)]]*VLOOKUP(tblSalaries[[#This Row],[Currency]],tblXrate[],2,FALSE)</f>
        <v>89000</v>
      </c>
      <c r="H1488" t="s">
        <v>642</v>
      </c>
      <c r="I1488" t="s">
        <v>52</v>
      </c>
      <c r="J1488" t="s">
        <v>15</v>
      </c>
      <c r="K1488" t="str">
        <f>VLOOKUP(tblSalaries[[#This Row],[Where do you work]],tblCountries[[Actual]:[Mapping]],2,FALSE)</f>
        <v>USA</v>
      </c>
      <c r="L1488" t="s">
        <v>18</v>
      </c>
      <c r="M1488">
        <v>10</v>
      </c>
    </row>
    <row r="1489" spans="2:13" ht="15" hidden="1" customHeight="1" x14ac:dyDescent="0.25">
      <c r="B1489" t="s">
        <v>3492</v>
      </c>
      <c r="C1489" s="1">
        <v>41060.175219907411</v>
      </c>
      <c r="D1489" s="4">
        <v>75000</v>
      </c>
      <c r="E1489">
        <v>75000</v>
      </c>
      <c r="F1489" t="s">
        <v>6</v>
      </c>
      <c r="G1489">
        <f>tblSalaries[[#This Row],[clean Salary (in local currency)]]*VLOOKUP(tblSalaries[[#This Row],[Currency]],tblXrate[],2,FALSE)</f>
        <v>75000</v>
      </c>
      <c r="H1489" t="s">
        <v>14</v>
      </c>
      <c r="I1489" t="s">
        <v>20</v>
      </c>
      <c r="J1489" t="s">
        <v>15</v>
      </c>
      <c r="K1489" t="str">
        <f>VLOOKUP(tblSalaries[[#This Row],[Where do you work]],tblCountries[[Actual]:[Mapping]],2,FALSE)</f>
        <v>USA</v>
      </c>
      <c r="L1489" t="s">
        <v>13</v>
      </c>
      <c r="M1489">
        <v>1.5</v>
      </c>
    </row>
    <row r="1490" spans="2:13" ht="15" hidden="1" customHeight="1" x14ac:dyDescent="0.25">
      <c r="B1490" t="s">
        <v>3493</v>
      </c>
      <c r="C1490" s="1">
        <v>41060.210405092592</v>
      </c>
      <c r="D1490" s="4">
        <v>45000</v>
      </c>
      <c r="E1490">
        <v>45000</v>
      </c>
      <c r="F1490" t="s">
        <v>6</v>
      </c>
      <c r="G1490">
        <f>tblSalaries[[#This Row],[clean Salary (in local currency)]]*VLOOKUP(tblSalaries[[#This Row],[Currency]],tblXrate[],2,FALSE)</f>
        <v>45000</v>
      </c>
      <c r="H1490" t="s">
        <v>1669</v>
      </c>
      <c r="I1490" t="s">
        <v>20</v>
      </c>
      <c r="J1490" t="s">
        <v>15</v>
      </c>
      <c r="K1490" t="str">
        <f>VLOOKUP(tblSalaries[[#This Row],[Where do you work]],tblCountries[[Actual]:[Mapping]],2,FALSE)</f>
        <v>USA</v>
      </c>
      <c r="L1490" t="s">
        <v>13</v>
      </c>
      <c r="M1490">
        <v>5</v>
      </c>
    </row>
    <row r="1491" spans="2:13" ht="15" hidden="1" customHeight="1" x14ac:dyDescent="0.25">
      <c r="B1491" t="s">
        <v>3494</v>
      </c>
      <c r="C1491" s="1">
        <v>41060.224976851852</v>
      </c>
      <c r="D1491" s="4">
        <v>127500</v>
      </c>
      <c r="E1491">
        <v>127500</v>
      </c>
      <c r="F1491" t="s">
        <v>6</v>
      </c>
      <c r="G1491">
        <f>tblSalaries[[#This Row],[clean Salary (in local currency)]]*VLOOKUP(tblSalaries[[#This Row],[Currency]],tblXrate[],2,FALSE)</f>
        <v>127500</v>
      </c>
      <c r="H1491" t="s">
        <v>1670</v>
      </c>
      <c r="I1491" t="s">
        <v>4001</v>
      </c>
      <c r="J1491" t="s">
        <v>15</v>
      </c>
      <c r="K1491" t="str">
        <f>VLOOKUP(tblSalaries[[#This Row],[Where do you work]],tblCountries[[Actual]:[Mapping]],2,FALSE)</f>
        <v>USA</v>
      </c>
      <c r="L1491" t="s">
        <v>13</v>
      </c>
      <c r="M1491">
        <v>22</v>
      </c>
    </row>
    <row r="1492" spans="2:13" ht="15" hidden="1" customHeight="1" x14ac:dyDescent="0.25">
      <c r="B1492" t="s">
        <v>3495</v>
      </c>
      <c r="C1492" s="1">
        <v>41060.230486111112</v>
      </c>
      <c r="D1492" s="4">
        <v>170000</v>
      </c>
      <c r="E1492">
        <v>170000</v>
      </c>
      <c r="F1492" t="s">
        <v>6</v>
      </c>
      <c r="G1492">
        <f>tblSalaries[[#This Row],[clean Salary (in local currency)]]*VLOOKUP(tblSalaries[[#This Row],[Currency]],tblXrate[],2,FALSE)</f>
        <v>170000</v>
      </c>
      <c r="H1492" t="s">
        <v>29</v>
      </c>
      <c r="I1492" t="s">
        <v>4001</v>
      </c>
      <c r="J1492" t="s">
        <v>15</v>
      </c>
      <c r="K1492" t="str">
        <f>VLOOKUP(tblSalaries[[#This Row],[Where do you work]],tblCountries[[Actual]:[Mapping]],2,FALSE)</f>
        <v>USA</v>
      </c>
      <c r="L1492" t="s">
        <v>18</v>
      </c>
      <c r="M1492">
        <v>18</v>
      </c>
    </row>
    <row r="1493" spans="2:13" ht="15" hidden="1" customHeight="1" x14ac:dyDescent="0.25">
      <c r="B1493" t="s">
        <v>3496</v>
      </c>
      <c r="C1493" s="1">
        <v>41060.234363425923</v>
      </c>
      <c r="D1493" s="4">
        <v>800</v>
      </c>
      <c r="E1493">
        <v>9600</v>
      </c>
      <c r="F1493" t="s">
        <v>6</v>
      </c>
      <c r="G1493">
        <f>tblSalaries[[#This Row],[clean Salary (in local currency)]]*VLOOKUP(tblSalaries[[#This Row],[Currency]],tblXrate[],2,FALSE)</f>
        <v>9600</v>
      </c>
      <c r="H1493" t="s">
        <v>855</v>
      </c>
      <c r="I1493" t="s">
        <v>20</v>
      </c>
      <c r="J1493" t="s">
        <v>1671</v>
      </c>
      <c r="K1493" t="str">
        <f>VLOOKUP(tblSalaries[[#This Row],[Where do you work]],tblCountries[[Actual]:[Mapping]],2,FALSE)</f>
        <v>Bolivia</v>
      </c>
      <c r="L1493" t="s">
        <v>13</v>
      </c>
      <c r="M1493">
        <v>2</v>
      </c>
    </row>
    <row r="1494" spans="2:13" ht="15" hidden="1" customHeight="1" x14ac:dyDescent="0.25">
      <c r="B1494" t="s">
        <v>3497</v>
      </c>
      <c r="C1494" s="1">
        <v>41060.259513888886</v>
      </c>
      <c r="D1494" s="4">
        <v>62000</v>
      </c>
      <c r="E1494">
        <v>62000</v>
      </c>
      <c r="F1494" t="s">
        <v>6</v>
      </c>
      <c r="G1494">
        <f>tblSalaries[[#This Row],[clean Salary (in local currency)]]*VLOOKUP(tblSalaries[[#This Row],[Currency]],tblXrate[],2,FALSE)</f>
        <v>62000</v>
      </c>
      <c r="H1494" t="s">
        <v>1672</v>
      </c>
      <c r="I1494" t="s">
        <v>20</v>
      </c>
      <c r="J1494" t="s">
        <v>15</v>
      </c>
      <c r="K1494" t="str">
        <f>VLOOKUP(tblSalaries[[#This Row],[Where do you work]],tblCountries[[Actual]:[Mapping]],2,FALSE)</f>
        <v>USA</v>
      </c>
      <c r="L1494" t="s">
        <v>13</v>
      </c>
      <c r="M1494">
        <v>27</v>
      </c>
    </row>
    <row r="1495" spans="2:13" ht="15" hidden="1" customHeight="1" x14ac:dyDescent="0.25">
      <c r="B1495" t="s">
        <v>3498</v>
      </c>
      <c r="C1495" s="1">
        <v>41060.266076388885</v>
      </c>
      <c r="D1495" s="4">
        <v>22000</v>
      </c>
      <c r="E1495">
        <v>22000</v>
      </c>
      <c r="F1495" t="s">
        <v>6</v>
      </c>
      <c r="G1495">
        <f>tblSalaries[[#This Row],[clean Salary (in local currency)]]*VLOOKUP(tblSalaries[[#This Row],[Currency]],tblXrate[],2,FALSE)</f>
        <v>22000</v>
      </c>
      <c r="H1495" t="s">
        <v>1673</v>
      </c>
      <c r="I1495" t="s">
        <v>52</v>
      </c>
      <c r="J1495" t="s">
        <v>15</v>
      </c>
      <c r="K1495" t="str">
        <f>VLOOKUP(tblSalaries[[#This Row],[Where do you work]],tblCountries[[Actual]:[Mapping]],2,FALSE)</f>
        <v>USA</v>
      </c>
      <c r="L1495" t="s">
        <v>9</v>
      </c>
      <c r="M1495">
        <v>3</v>
      </c>
    </row>
    <row r="1496" spans="2:13" ht="15" hidden="1" customHeight="1" x14ac:dyDescent="0.25">
      <c r="B1496" t="s">
        <v>3499</v>
      </c>
      <c r="C1496" s="1">
        <v>41060.266608796293</v>
      </c>
      <c r="D1496" s="4">
        <v>45000</v>
      </c>
      <c r="E1496">
        <v>45000</v>
      </c>
      <c r="F1496" t="s">
        <v>6</v>
      </c>
      <c r="G1496">
        <f>tblSalaries[[#This Row],[clean Salary (in local currency)]]*VLOOKUP(tblSalaries[[#This Row],[Currency]],tblXrate[],2,FALSE)</f>
        <v>45000</v>
      </c>
      <c r="H1496" t="s">
        <v>207</v>
      </c>
      <c r="I1496" t="s">
        <v>20</v>
      </c>
      <c r="J1496" t="s">
        <v>15</v>
      </c>
      <c r="K1496" t="str">
        <f>VLOOKUP(tblSalaries[[#This Row],[Where do you work]],tblCountries[[Actual]:[Mapping]],2,FALSE)</f>
        <v>USA</v>
      </c>
      <c r="L1496" t="s">
        <v>9</v>
      </c>
      <c r="M1496">
        <v>8</v>
      </c>
    </row>
    <row r="1497" spans="2:13" ht="15" hidden="1" customHeight="1" x14ac:dyDescent="0.25">
      <c r="B1497" t="s">
        <v>3500</v>
      </c>
      <c r="C1497" s="1">
        <v>41060.303888888891</v>
      </c>
      <c r="D1497" s="4">
        <v>145000</v>
      </c>
      <c r="E1497">
        <v>145000</v>
      </c>
      <c r="F1497" t="s">
        <v>6</v>
      </c>
      <c r="G1497">
        <f>tblSalaries[[#This Row],[clean Salary (in local currency)]]*VLOOKUP(tblSalaries[[#This Row],[Currency]],tblXrate[],2,FALSE)</f>
        <v>145000</v>
      </c>
      <c r="H1497" t="s">
        <v>616</v>
      </c>
      <c r="I1497" t="s">
        <v>20</v>
      </c>
      <c r="J1497" t="s">
        <v>15</v>
      </c>
      <c r="K1497" t="str">
        <f>VLOOKUP(tblSalaries[[#This Row],[Where do you work]],tblCountries[[Actual]:[Mapping]],2,FALSE)</f>
        <v>USA</v>
      </c>
      <c r="L1497" t="s">
        <v>9</v>
      </c>
      <c r="M1497">
        <v>6</v>
      </c>
    </row>
    <row r="1498" spans="2:13" ht="15" hidden="1" customHeight="1" x14ac:dyDescent="0.25">
      <c r="B1498" t="s">
        <v>3501</v>
      </c>
      <c r="C1498" s="1">
        <v>41060.347256944442</v>
      </c>
      <c r="D1498" s="4">
        <v>89000</v>
      </c>
      <c r="E1498">
        <v>89000</v>
      </c>
      <c r="F1498" t="s">
        <v>6</v>
      </c>
      <c r="G1498">
        <f>tblSalaries[[#This Row],[clean Salary (in local currency)]]*VLOOKUP(tblSalaries[[#This Row],[Currency]],tblXrate[],2,FALSE)</f>
        <v>89000</v>
      </c>
      <c r="H1498" t="s">
        <v>1288</v>
      </c>
      <c r="I1498" t="s">
        <v>20</v>
      </c>
      <c r="J1498" t="s">
        <v>15</v>
      </c>
      <c r="K1498" t="str">
        <f>VLOOKUP(tblSalaries[[#This Row],[Where do you work]],tblCountries[[Actual]:[Mapping]],2,FALSE)</f>
        <v>USA</v>
      </c>
      <c r="L1498" t="s">
        <v>13</v>
      </c>
      <c r="M1498">
        <v>14</v>
      </c>
    </row>
    <row r="1499" spans="2:13" ht="15" hidden="1" customHeight="1" x14ac:dyDescent="0.25">
      <c r="B1499" t="s">
        <v>3502</v>
      </c>
      <c r="C1499" s="1">
        <v>41060.394502314812</v>
      </c>
      <c r="D1499" s="4">
        <v>38000</v>
      </c>
      <c r="E1499">
        <v>38000</v>
      </c>
      <c r="F1499" t="s">
        <v>6</v>
      </c>
      <c r="G1499">
        <f>tblSalaries[[#This Row],[clean Salary (in local currency)]]*VLOOKUP(tblSalaries[[#This Row],[Currency]],tblXrate[],2,FALSE)</f>
        <v>38000</v>
      </c>
      <c r="H1499" t="s">
        <v>310</v>
      </c>
      <c r="I1499" t="s">
        <v>310</v>
      </c>
      <c r="J1499" t="s">
        <v>15</v>
      </c>
      <c r="K1499" t="str">
        <f>VLOOKUP(tblSalaries[[#This Row],[Where do you work]],tblCountries[[Actual]:[Mapping]],2,FALSE)</f>
        <v>USA</v>
      </c>
      <c r="L1499" t="s">
        <v>9</v>
      </c>
      <c r="M1499">
        <v>11</v>
      </c>
    </row>
    <row r="1500" spans="2:13" ht="15" hidden="1" customHeight="1" x14ac:dyDescent="0.25">
      <c r="B1500" t="s">
        <v>3503</v>
      </c>
      <c r="C1500" s="1">
        <v>41060.406354166669</v>
      </c>
      <c r="D1500" s="4">
        <v>50000</v>
      </c>
      <c r="E1500">
        <v>50000</v>
      </c>
      <c r="F1500" t="s">
        <v>86</v>
      </c>
      <c r="G1500">
        <f>tblSalaries[[#This Row],[clean Salary (in local currency)]]*VLOOKUP(tblSalaries[[#This Row],[Currency]],tblXrate[],2,FALSE)</f>
        <v>49168.076151516347</v>
      </c>
      <c r="H1500" t="s">
        <v>207</v>
      </c>
      <c r="I1500" t="s">
        <v>20</v>
      </c>
      <c r="J1500" t="s">
        <v>88</v>
      </c>
      <c r="K1500" t="str">
        <f>VLOOKUP(tblSalaries[[#This Row],[Where do you work]],tblCountries[[Actual]:[Mapping]],2,FALSE)</f>
        <v>Canada</v>
      </c>
      <c r="L1500" t="s">
        <v>9</v>
      </c>
      <c r="M1500">
        <v>3</v>
      </c>
    </row>
    <row r="1501" spans="2:13" ht="15" hidden="1" customHeight="1" x14ac:dyDescent="0.25">
      <c r="B1501" t="s">
        <v>3504</v>
      </c>
      <c r="C1501" s="1">
        <v>41060.437291666669</v>
      </c>
      <c r="D1501" s="4">
        <v>500000</v>
      </c>
      <c r="E1501">
        <v>500000</v>
      </c>
      <c r="F1501" t="s">
        <v>40</v>
      </c>
      <c r="G1501">
        <f>tblSalaries[[#This Row],[clean Salary (in local currency)]]*VLOOKUP(tblSalaries[[#This Row],[Currency]],tblXrate[],2,FALSE)</f>
        <v>8903.9583437212841</v>
      </c>
      <c r="H1501" t="s">
        <v>1252</v>
      </c>
      <c r="I1501" t="s">
        <v>20</v>
      </c>
      <c r="J1501" t="s">
        <v>8</v>
      </c>
      <c r="K1501" t="str">
        <f>VLOOKUP(tblSalaries[[#This Row],[Where do you work]],tblCountries[[Actual]:[Mapping]],2,FALSE)</f>
        <v>India</v>
      </c>
      <c r="L1501" t="s">
        <v>9</v>
      </c>
      <c r="M1501">
        <v>8</v>
      </c>
    </row>
    <row r="1502" spans="2:13" ht="15" hidden="1" customHeight="1" x14ac:dyDescent="0.25">
      <c r="B1502" t="s">
        <v>3505</v>
      </c>
      <c r="C1502" s="1">
        <v>41060.439664351848</v>
      </c>
      <c r="D1502" s="4" t="s">
        <v>1674</v>
      </c>
      <c r="E1502">
        <v>10000</v>
      </c>
      <c r="F1502" t="s">
        <v>6</v>
      </c>
      <c r="G1502">
        <f>tblSalaries[[#This Row],[clean Salary (in local currency)]]*VLOOKUP(tblSalaries[[#This Row],[Currency]],tblXrate[],2,FALSE)</f>
        <v>10000</v>
      </c>
      <c r="H1502" t="s">
        <v>1675</v>
      </c>
      <c r="I1502" t="s">
        <v>52</v>
      </c>
      <c r="J1502" t="s">
        <v>1676</v>
      </c>
      <c r="K1502" t="str">
        <f>VLOOKUP(tblSalaries[[#This Row],[Where do you work]],tblCountries[[Actual]:[Mapping]],2,FALSE)</f>
        <v>Vietnam</v>
      </c>
      <c r="L1502" t="s">
        <v>18</v>
      </c>
      <c r="M1502">
        <v>8</v>
      </c>
    </row>
    <row r="1503" spans="2:13" ht="15" customHeight="1" x14ac:dyDescent="0.25">
      <c r="B1503" t="s">
        <v>3506</v>
      </c>
      <c r="C1503" s="1">
        <v>41060.442800925928</v>
      </c>
      <c r="D1503" s="4">
        <v>105000</v>
      </c>
      <c r="E1503">
        <v>105000</v>
      </c>
      <c r="F1503" t="s">
        <v>6</v>
      </c>
      <c r="G1503">
        <f>tblSalaries[[#This Row],[clean Salary (in local currency)]]*VLOOKUP(tblSalaries[[#This Row],[Currency]],tblXrate[],2,FALSE)</f>
        <v>105000</v>
      </c>
      <c r="H1503" t="s">
        <v>1677</v>
      </c>
      <c r="I1503" t="s">
        <v>52</v>
      </c>
      <c r="J1503" t="s">
        <v>15</v>
      </c>
      <c r="K1503" t="str">
        <f>VLOOKUP(tblSalaries[[#This Row],[Where do you work]],tblCountries[[Actual]:[Mapping]],2,FALSE)</f>
        <v>USA</v>
      </c>
      <c r="L1503" t="s">
        <v>25</v>
      </c>
      <c r="M1503">
        <v>30</v>
      </c>
    </row>
    <row r="1504" spans="2:13" ht="15" hidden="1" customHeight="1" x14ac:dyDescent="0.25">
      <c r="B1504" t="s">
        <v>3507</v>
      </c>
      <c r="C1504" s="1">
        <v>41060.454722222225</v>
      </c>
      <c r="D1504" s="4">
        <v>1000</v>
      </c>
      <c r="E1504">
        <v>12000</v>
      </c>
      <c r="F1504" t="s">
        <v>6</v>
      </c>
      <c r="G1504">
        <f>tblSalaries[[#This Row],[clean Salary (in local currency)]]*VLOOKUP(tblSalaries[[#This Row],[Currency]],tblXrate[],2,FALSE)</f>
        <v>12000</v>
      </c>
      <c r="H1504" t="s">
        <v>1678</v>
      </c>
      <c r="I1504" t="s">
        <v>20</v>
      </c>
      <c r="J1504" t="s">
        <v>1679</v>
      </c>
      <c r="K1504" t="str">
        <f>VLOOKUP(tblSalaries[[#This Row],[Where do you work]],tblCountries[[Actual]:[Mapping]],2,FALSE)</f>
        <v>MYS</v>
      </c>
      <c r="L1504" t="s">
        <v>18</v>
      </c>
      <c r="M1504">
        <v>0</v>
      </c>
    </row>
    <row r="1505" spans="2:13" ht="15" hidden="1" customHeight="1" x14ac:dyDescent="0.25">
      <c r="B1505" t="s">
        <v>3508</v>
      </c>
      <c r="C1505" s="1">
        <v>41060.464328703703</v>
      </c>
      <c r="D1505" s="4" t="s">
        <v>1680</v>
      </c>
      <c r="E1505">
        <v>200000</v>
      </c>
      <c r="F1505" t="s">
        <v>40</v>
      </c>
      <c r="G1505">
        <f>tblSalaries[[#This Row],[clean Salary (in local currency)]]*VLOOKUP(tblSalaries[[#This Row],[Currency]],tblXrate[],2,FALSE)</f>
        <v>3561.5833374885137</v>
      </c>
      <c r="H1505" t="s">
        <v>1681</v>
      </c>
      <c r="I1505" t="s">
        <v>310</v>
      </c>
      <c r="J1505" t="s">
        <v>8</v>
      </c>
      <c r="K1505" t="str">
        <f>VLOOKUP(tblSalaries[[#This Row],[Where do you work]],tblCountries[[Actual]:[Mapping]],2,FALSE)</f>
        <v>India</v>
      </c>
      <c r="L1505" t="s">
        <v>13</v>
      </c>
      <c r="M1505">
        <v>3</v>
      </c>
    </row>
    <row r="1506" spans="2:13" ht="15" hidden="1" customHeight="1" x14ac:dyDescent="0.25">
      <c r="B1506" t="s">
        <v>3509</v>
      </c>
      <c r="C1506" s="1">
        <v>41060.559594907405</v>
      </c>
      <c r="D1506" s="4" t="s">
        <v>1682</v>
      </c>
      <c r="E1506">
        <v>85000</v>
      </c>
      <c r="F1506" t="s">
        <v>82</v>
      </c>
      <c r="G1506">
        <f>tblSalaries[[#This Row],[clean Salary (in local currency)]]*VLOOKUP(tblSalaries[[#This Row],[Currency]],tblXrate[],2,FALSE)</f>
        <v>86692.320794224041</v>
      </c>
      <c r="H1506" t="s">
        <v>1683</v>
      </c>
      <c r="I1506" t="s">
        <v>20</v>
      </c>
      <c r="J1506" t="s">
        <v>84</v>
      </c>
      <c r="K1506" t="str">
        <f>VLOOKUP(tblSalaries[[#This Row],[Where do you work]],tblCountries[[Actual]:[Mapping]],2,FALSE)</f>
        <v>Australia</v>
      </c>
      <c r="L1506" t="s">
        <v>25</v>
      </c>
      <c r="M1506">
        <v>5</v>
      </c>
    </row>
    <row r="1507" spans="2:13" ht="15" hidden="1" customHeight="1" x14ac:dyDescent="0.25">
      <c r="B1507" t="s">
        <v>3510</v>
      </c>
      <c r="C1507" s="1">
        <v>41060.666851851849</v>
      </c>
      <c r="D1507" s="4">
        <v>8000</v>
      </c>
      <c r="E1507">
        <v>8000</v>
      </c>
      <c r="F1507" t="s">
        <v>6</v>
      </c>
      <c r="G1507">
        <f>tblSalaries[[#This Row],[clean Salary (in local currency)]]*VLOOKUP(tblSalaries[[#This Row],[Currency]],tblXrate[],2,FALSE)</f>
        <v>8000</v>
      </c>
      <c r="H1507" t="s">
        <v>458</v>
      </c>
      <c r="I1507" t="s">
        <v>4001</v>
      </c>
      <c r="J1507" t="s">
        <v>8</v>
      </c>
      <c r="K1507" t="str">
        <f>VLOOKUP(tblSalaries[[#This Row],[Where do you work]],tblCountries[[Actual]:[Mapping]],2,FALSE)</f>
        <v>India</v>
      </c>
      <c r="L1507" t="s">
        <v>9</v>
      </c>
      <c r="M1507">
        <v>18</v>
      </c>
    </row>
    <row r="1508" spans="2:13" ht="15" hidden="1" customHeight="1" x14ac:dyDescent="0.25">
      <c r="B1508" t="s">
        <v>3511</v>
      </c>
      <c r="C1508" s="1">
        <v>41060.673935185187</v>
      </c>
      <c r="D1508" s="4" t="s">
        <v>1684</v>
      </c>
      <c r="E1508">
        <v>380000</v>
      </c>
      <c r="F1508" t="s">
        <v>40</v>
      </c>
      <c r="G1508">
        <f>tblSalaries[[#This Row],[clean Salary (in local currency)]]*VLOOKUP(tblSalaries[[#This Row],[Currency]],tblXrate[],2,FALSE)</f>
        <v>6767.0083412281756</v>
      </c>
      <c r="H1508" t="s">
        <v>1685</v>
      </c>
      <c r="I1508" t="s">
        <v>20</v>
      </c>
      <c r="J1508" t="s">
        <v>8</v>
      </c>
      <c r="K1508" t="str">
        <f>VLOOKUP(tblSalaries[[#This Row],[Where do you work]],tblCountries[[Actual]:[Mapping]],2,FALSE)</f>
        <v>India</v>
      </c>
      <c r="L1508" t="s">
        <v>18</v>
      </c>
      <c r="M1508">
        <v>6</v>
      </c>
    </row>
    <row r="1509" spans="2:13" ht="15" hidden="1" customHeight="1" x14ac:dyDescent="0.25">
      <c r="B1509" t="s">
        <v>3512</v>
      </c>
      <c r="C1509" s="1">
        <v>41060.677905092591</v>
      </c>
      <c r="D1509" s="4" t="s">
        <v>1686</v>
      </c>
      <c r="E1509">
        <v>30500</v>
      </c>
      <c r="F1509" t="s">
        <v>69</v>
      </c>
      <c r="G1509">
        <f>tblSalaries[[#This Row],[clean Salary (in local currency)]]*VLOOKUP(tblSalaries[[#This Row],[Currency]],tblXrate[],2,FALSE)</f>
        <v>48073.437298052166</v>
      </c>
      <c r="H1509" t="s">
        <v>1687</v>
      </c>
      <c r="I1509" t="s">
        <v>356</v>
      </c>
      <c r="J1509" t="s">
        <v>71</v>
      </c>
      <c r="K1509" t="str">
        <f>VLOOKUP(tblSalaries[[#This Row],[Where do you work]],tblCountries[[Actual]:[Mapping]],2,FALSE)</f>
        <v>UK</v>
      </c>
      <c r="L1509" t="s">
        <v>9</v>
      </c>
      <c r="M1509">
        <v>14</v>
      </c>
    </row>
    <row r="1510" spans="2:13" ht="15" hidden="1" customHeight="1" x14ac:dyDescent="0.25">
      <c r="B1510" t="s">
        <v>3513</v>
      </c>
      <c r="C1510" s="1">
        <v>41060.684293981481</v>
      </c>
      <c r="D1510" s="4" t="s">
        <v>1688</v>
      </c>
      <c r="E1510">
        <v>60000</v>
      </c>
      <c r="F1510" t="s">
        <v>22</v>
      </c>
      <c r="G1510">
        <f>tblSalaries[[#This Row],[clean Salary (in local currency)]]*VLOOKUP(tblSalaries[[#This Row],[Currency]],tblXrate[],2,FALSE)</f>
        <v>76223.966339496474</v>
      </c>
      <c r="H1510" t="s">
        <v>1689</v>
      </c>
      <c r="I1510" t="s">
        <v>52</v>
      </c>
      <c r="J1510" t="s">
        <v>1690</v>
      </c>
      <c r="K1510" t="str">
        <f>VLOOKUP(tblSalaries[[#This Row],[Where do you work]],tblCountries[[Actual]:[Mapping]],2,FALSE)</f>
        <v>Netherlands</v>
      </c>
      <c r="L1510" t="s">
        <v>18</v>
      </c>
      <c r="M1510">
        <v>15</v>
      </c>
    </row>
    <row r="1511" spans="2:13" ht="15" hidden="1" customHeight="1" x14ac:dyDescent="0.25">
      <c r="B1511" t="s">
        <v>3514</v>
      </c>
      <c r="C1511" s="1">
        <v>41060.684305555558</v>
      </c>
      <c r="D1511" s="4">
        <v>320000</v>
      </c>
      <c r="E1511">
        <v>320000</v>
      </c>
      <c r="F1511" t="s">
        <v>3958</v>
      </c>
      <c r="G1511">
        <f>tblSalaries[[#This Row],[clean Salary (in local currency)]]*VLOOKUP(tblSalaries[[#This Row],[Currency]],tblXrate[],2,FALSE)</f>
        <v>85333.333333333328</v>
      </c>
      <c r="H1511" t="s">
        <v>1691</v>
      </c>
      <c r="I1511" t="s">
        <v>52</v>
      </c>
      <c r="J1511" t="s">
        <v>133</v>
      </c>
      <c r="K1511" t="str">
        <f>VLOOKUP(tblSalaries[[#This Row],[Where do you work]],tblCountries[[Actual]:[Mapping]],2,FALSE)</f>
        <v>Saudi Arabia</v>
      </c>
      <c r="L1511" t="s">
        <v>18</v>
      </c>
      <c r="M1511">
        <v>15</v>
      </c>
    </row>
    <row r="1512" spans="2:13" ht="15" hidden="1" customHeight="1" x14ac:dyDescent="0.25">
      <c r="B1512" t="s">
        <v>3515</v>
      </c>
      <c r="C1512" s="1">
        <v>41060.687604166669</v>
      </c>
      <c r="D1512" s="4">
        <v>48360</v>
      </c>
      <c r="E1512">
        <v>48360</v>
      </c>
      <c r="F1512" t="s">
        <v>69</v>
      </c>
      <c r="G1512">
        <f>tblSalaries[[#This Row],[clean Salary (in local currency)]]*VLOOKUP(tblSalaries[[#This Row],[Currency]],tblXrate[],2,FALSE)</f>
        <v>76223.981237173866</v>
      </c>
      <c r="H1512" t="s">
        <v>1692</v>
      </c>
      <c r="I1512" t="s">
        <v>52</v>
      </c>
      <c r="J1512" t="s">
        <v>71</v>
      </c>
      <c r="K1512" t="str">
        <f>VLOOKUP(tblSalaries[[#This Row],[Where do you work]],tblCountries[[Actual]:[Mapping]],2,FALSE)</f>
        <v>UK</v>
      </c>
      <c r="L1512" t="s">
        <v>13</v>
      </c>
      <c r="M1512">
        <v>8</v>
      </c>
    </row>
    <row r="1513" spans="2:13" ht="15" hidden="1" customHeight="1" x14ac:dyDescent="0.25">
      <c r="B1513" t="s">
        <v>3516</v>
      </c>
      <c r="C1513" s="1">
        <v>41060.714571759258</v>
      </c>
      <c r="D1513" s="4">
        <v>30000</v>
      </c>
      <c r="E1513">
        <v>30000</v>
      </c>
      <c r="F1513" t="s">
        <v>6</v>
      </c>
      <c r="G1513">
        <f>tblSalaries[[#This Row],[clean Salary (in local currency)]]*VLOOKUP(tblSalaries[[#This Row],[Currency]],tblXrate[],2,FALSE)</f>
        <v>30000</v>
      </c>
      <c r="H1513" t="s">
        <v>1693</v>
      </c>
      <c r="I1513" t="s">
        <v>52</v>
      </c>
      <c r="J1513" t="s">
        <v>17</v>
      </c>
      <c r="K1513" t="str">
        <f>VLOOKUP(tblSalaries[[#This Row],[Where do you work]],tblCountries[[Actual]:[Mapping]],2,FALSE)</f>
        <v>Pakistan</v>
      </c>
      <c r="L1513" t="s">
        <v>9</v>
      </c>
      <c r="M1513">
        <v>5</v>
      </c>
    </row>
    <row r="1514" spans="2:13" ht="15" hidden="1" customHeight="1" x14ac:dyDescent="0.25">
      <c r="B1514" t="s">
        <v>3517</v>
      </c>
      <c r="C1514" s="1">
        <v>41060.723437499997</v>
      </c>
      <c r="D1514" s="4">
        <v>34000</v>
      </c>
      <c r="E1514">
        <v>34000</v>
      </c>
      <c r="F1514" t="s">
        <v>6</v>
      </c>
      <c r="G1514">
        <f>tblSalaries[[#This Row],[clean Salary (in local currency)]]*VLOOKUP(tblSalaries[[#This Row],[Currency]],tblXrate[],2,FALSE)</f>
        <v>34000</v>
      </c>
      <c r="H1514" t="s">
        <v>1694</v>
      </c>
      <c r="I1514" t="s">
        <v>20</v>
      </c>
      <c r="J1514" t="s">
        <v>8</v>
      </c>
      <c r="K1514" t="str">
        <f>VLOOKUP(tblSalaries[[#This Row],[Where do you work]],tblCountries[[Actual]:[Mapping]],2,FALSE)</f>
        <v>India</v>
      </c>
      <c r="L1514" t="s">
        <v>13</v>
      </c>
      <c r="M1514">
        <v>4</v>
      </c>
    </row>
    <row r="1515" spans="2:13" ht="15" hidden="1" customHeight="1" x14ac:dyDescent="0.25">
      <c r="B1515" t="s">
        <v>3518</v>
      </c>
      <c r="C1515" s="1">
        <v>41060.73233796296</v>
      </c>
      <c r="D1515" s="4" t="s">
        <v>1695</v>
      </c>
      <c r="E1515">
        <v>180000</v>
      </c>
      <c r="F1515" t="s">
        <v>40</v>
      </c>
      <c r="G1515">
        <f>tblSalaries[[#This Row],[clean Salary (in local currency)]]*VLOOKUP(tblSalaries[[#This Row],[Currency]],tblXrate[],2,FALSE)</f>
        <v>3205.4250037396623</v>
      </c>
      <c r="H1515" t="s">
        <v>1696</v>
      </c>
      <c r="I1515" t="s">
        <v>52</v>
      </c>
      <c r="J1515" t="s">
        <v>8</v>
      </c>
      <c r="K1515" t="str">
        <f>VLOOKUP(tblSalaries[[#This Row],[Where do you work]],tblCountries[[Actual]:[Mapping]],2,FALSE)</f>
        <v>India</v>
      </c>
      <c r="L1515" t="s">
        <v>9</v>
      </c>
      <c r="M1515">
        <v>5</v>
      </c>
    </row>
    <row r="1516" spans="2:13" ht="15" hidden="1" customHeight="1" x14ac:dyDescent="0.25">
      <c r="B1516" t="s">
        <v>3519</v>
      </c>
      <c r="C1516" s="1">
        <v>41060.733020833337</v>
      </c>
      <c r="D1516" s="4" t="s">
        <v>1697</v>
      </c>
      <c r="E1516">
        <v>45000</v>
      </c>
      <c r="F1516" t="s">
        <v>6</v>
      </c>
      <c r="G1516">
        <f>tblSalaries[[#This Row],[clean Salary (in local currency)]]*VLOOKUP(tblSalaries[[#This Row],[Currency]],tblXrate[],2,FALSE)</f>
        <v>45000</v>
      </c>
      <c r="H1516" t="s">
        <v>1698</v>
      </c>
      <c r="I1516" t="s">
        <v>52</v>
      </c>
      <c r="J1516" t="s">
        <v>24</v>
      </c>
      <c r="K1516" t="str">
        <f>VLOOKUP(tblSalaries[[#This Row],[Where do you work]],tblCountries[[Actual]:[Mapping]],2,FALSE)</f>
        <v>Germany</v>
      </c>
      <c r="L1516" t="s">
        <v>18</v>
      </c>
      <c r="M1516">
        <v>5</v>
      </c>
    </row>
    <row r="1517" spans="2:13" ht="15" hidden="1" customHeight="1" x14ac:dyDescent="0.25">
      <c r="B1517" t="s">
        <v>3520</v>
      </c>
      <c r="C1517" s="1">
        <v>41060.774652777778</v>
      </c>
      <c r="D1517" s="4">
        <v>24864</v>
      </c>
      <c r="E1517">
        <v>24864</v>
      </c>
      <c r="F1517" t="s">
        <v>6</v>
      </c>
      <c r="G1517">
        <f>tblSalaries[[#This Row],[clean Salary (in local currency)]]*VLOOKUP(tblSalaries[[#This Row],[Currency]],tblXrate[],2,FALSE)</f>
        <v>24864</v>
      </c>
      <c r="H1517" t="s">
        <v>1699</v>
      </c>
      <c r="I1517" t="s">
        <v>52</v>
      </c>
      <c r="J1517" t="s">
        <v>1700</v>
      </c>
      <c r="K1517" t="str">
        <f>VLOOKUP(tblSalaries[[#This Row],[Where do you work]],tblCountries[[Actual]:[Mapping]],2,FALSE)</f>
        <v>Libya</v>
      </c>
      <c r="L1517" t="s">
        <v>13</v>
      </c>
      <c r="M1517">
        <v>8</v>
      </c>
    </row>
    <row r="1518" spans="2:13" ht="15" hidden="1" customHeight="1" x14ac:dyDescent="0.25">
      <c r="B1518" t="s">
        <v>3521</v>
      </c>
      <c r="C1518" s="1">
        <v>41060.827418981484</v>
      </c>
      <c r="D1518" s="4" t="s">
        <v>137</v>
      </c>
      <c r="E1518">
        <v>30000</v>
      </c>
      <c r="F1518" t="s">
        <v>69</v>
      </c>
      <c r="G1518">
        <f>tblSalaries[[#This Row],[clean Salary (in local currency)]]*VLOOKUP(tblSalaries[[#This Row],[Currency]],tblXrate[],2,FALSE)</f>
        <v>47285.348162018527</v>
      </c>
      <c r="H1518" t="s">
        <v>653</v>
      </c>
      <c r="I1518" t="s">
        <v>20</v>
      </c>
      <c r="J1518" t="s">
        <v>71</v>
      </c>
      <c r="K1518" t="str">
        <f>VLOOKUP(tblSalaries[[#This Row],[Where do you work]],tblCountries[[Actual]:[Mapping]],2,FALSE)</f>
        <v>UK</v>
      </c>
      <c r="L1518" t="s">
        <v>9</v>
      </c>
      <c r="M1518">
        <v>7</v>
      </c>
    </row>
    <row r="1519" spans="2:13" ht="15" hidden="1" customHeight="1" x14ac:dyDescent="0.25">
      <c r="B1519" t="s">
        <v>3522</v>
      </c>
      <c r="C1519" s="1">
        <v>41060.842673611114</v>
      </c>
      <c r="D1519" s="4">
        <v>1000000</v>
      </c>
      <c r="E1519">
        <v>1000000</v>
      </c>
      <c r="F1519" t="s">
        <v>40</v>
      </c>
      <c r="G1519">
        <f>tblSalaries[[#This Row],[clean Salary (in local currency)]]*VLOOKUP(tblSalaries[[#This Row],[Currency]],tblXrate[],2,FALSE)</f>
        <v>17807.916687442568</v>
      </c>
      <c r="H1519" t="s">
        <v>466</v>
      </c>
      <c r="I1519" t="s">
        <v>20</v>
      </c>
      <c r="J1519" t="s">
        <v>8</v>
      </c>
      <c r="K1519" t="str">
        <f>VLOOKUP(tblSalaries[[#This Row],[Where do you work]],tblCountries[[Actual]:[Mapping]],2,FALSE)</f>
        <v>India</v>
      </c>
      <c r="L1519" t="s">
        <v>13</v>
      </c>
      <c r="M1519">
        <v>10</v>
      </c>
    </row>
    <row r="1520" spans="2:13" ht="15" hidden="1" customHeight="1" x14ac:dyDescent="0.25">
      <c r="B1520" t="s">
        <v>3523</v>
      </c>
      <c r="C1520" s="1">
        <v>41060.843287037038</v>
      </c>
      <c r="D1520" s="4" t="s">
        <v>68</v>
      </c>
      <c r="E1520">
        <v>35000</v>
      </c>
      <c r="F1520" t="s">
        <v>69</v>
      </c>
      <c r="G1520">
        <f>tblSalaries[[#This Row],[clean Salary (in local currency)]]*VLOOKUP(tblSalaries[[#This Row],[Currency]],tblXrate[],2,FALSE)</f>
        <v>55166.239522354947</v>
      </c>
      <c r="H1520" t="s">
        <v>200</v>
      </c>
      <c r="I1520" t="s">
        <v>20</v>
      </c>
      <c r="J1520" t="s">
        <v>71</v>
      </c>
      <c r="K1520" t="str">
        <f>VLOOKUP(tblSalaries[[#This Row],[Where do you work]],tblCountries[[Actual]:[Mapping]],2,FALSE)</f>
        <v>UK</v>
      </c>
      <c r="L1520" t="s">
        <v>9</v>
      </c>
      <c r="M1520">
        <v>3</v>
      </c>
    </row>
    <row r="1521" spans="2:13" ht="15" hidden="1" customHeight="1" x14ac:dyDescent="0.25">
      <c r="B1521" t="s">
        <v>3524</v>
      </c>
      <c r="C1521" s="1">
        <v>41060.878495370373</v>
      </c>
      <c r="D1521" s="4" t="s">
        <v>1701</v>
      </c>
      <c r="E1521">
        <v>55000</v>
      </c>
      <c r="F1521" t="s">
        <v>22</v>
      </c>
      <c r="G1521">
        <f>tblSalaries[[#This Row],[clean Salary (in local currency)]]*VLOOKUP(tblSalaries[[#This Row],[Currency]],tblXrate[],2,FALSE)</f>
        <v>69871.969144538423</v>
      </c>
      <c r="H1521" t="s">
        <v>1702</v>
      </c>
      <c r="I1521" t="s">
        <v>52</v>
      </c>
      <c r="J1521" t="s">
        <v>96</v>
      </c>
      <c r="K1521" t="str">
        <f>VLOOKUP(tblSalaries[[#This Row],[Where do you work]],tblCountries[[Actual]:[Mapping]],2,FALSE)</f>
        <v>Netherlands</v>
      </c>
      <c r="L1521" t="s">
        <v>25</v>
      </c>
      <c r="M1521">
        <v>5</v>
      </c>
    </row>
    <row r="1522" spans="2:13" ht="15" hidden="1" customHeight="1" x14ac:dyDescent="0.25">
      <c r="B1522" t="s">
        <v>3525</v>
      </c>
      <c r="C1522" s="1">
        <v>41060.879687499997</v>
      </c>
      <c r="D1522" s="4">
        <v>70970</v>
      </c>
      <c r="E1522">
        <v>70970</v>
      </c>
      <c r="F1522" t="s">
        <v>6</v>
      </c>
      <c r="G1522">
        <f>tblSalaries[[#This Row],[clean Salary (in local currency)]]*VLOOKUP(tblSalaries[[#This Row],[Currency]],tblXrate[],2,FALSE)</f>
        <v>70970</v>
      </c>
      <c r="H1522" t="s">
        <v>1703</v>
      </c>
      <c r="I1522" t="s">
        <v>20</v>
      </c>
      <c r="J1522" t="s">
        <v>15</v>
      </c>
      <c r="K1522" t="str">
        <f>VLOOKUP(tblSalaries[[#This Row],[Where do you work]],tblCountries[[Actual]:[Mapping]],2,FALSE)</f>
        <v>USA</v>
      </c>
      <c r="L1522" t="s">
        <v>9</v>
      </c>
      <c r="M1522">
        <v>17</v>
      </c>
    </row>
    <row r="1523" spans="2:13" ht="15" hidden="1" customHeight="1" x14ac:dyDescent="0.25">
      <c r="B1523" t="s">
        <v>3526</v>
      </c>
      <c r="C1523" s="1">
        <v>41060.906284722223</v>
      </c>
      <c r="D1523" s="4" t="s">
        <v>1704</v>
      </c>
      <c r="E1523">
        <v>60000</v>
      </c>
      <c r="F1523" t="s">
        <v>22</v>
      </c>
      <c r="G1523">
        <f>tblSalaries[[#This Row],[clean Salary (in local currency)]]*VLOOKUP(tblSalaries[[#This Row],[Currency]],tblXrate[],2,FALSE)</f>
        <v>76223.966339496474</v>
      </c>
      <c r="H1523" t="s">
        <v>1705</v>
      </c>
      <c r="I1523" t="s">
        <v>279</v>
      </c>
      <c r="J1523" t="s">
        <v>628</v>
      </c>
      <c r="K1523" t="str">
        <f>VLOOKUP(tblSalaries[[#This Row],[Where do you work]],tblCountries[[Actual]:[Mapping]],2,FALSE)</f>
        <v>Netherlands</v>
      </c>
      <c r="L1523" t="s">
        <v>9</v>
      </c>
      <c r="M1523">
        <v>7</v>
      </c>
    </row>
    <row r="1524" spans="2:13" ht="15" hidden="1" customHeight="1" x14ac:dyDescent="0.25">
      <c r="B1524" t="s">
        <v>3527</v>
      </c>
      <c r="C1524" s="1">
        <v>41060.908067129632</v>
      </c>
      <c r="D1524" s="4">
        <v>110000</v>
      </c>
      <c r="E1524">
        <v>110000</v>
      </c>
      <c r="F1524" t="s">
        <v>6</v>
      </c>
      <c r="G1524">
        <f>tblSalaries[[#This Row],[clean Salary (in local currency)]]*VLOOKUP(tblSalaries[[#This Row],[Currency]],tblXrate[],2,FALSE)</f>
        <v>110000</v>
      </c>
      <c r="H1524" t="s">
        <v>269</v>
      </c>
      <c r="I1524" t="s">
        <v>488</v>
      </c>
      <c r="J1524" t="s">
        <v>583</v>
      </c>
      <c r="K1524" t="str">
        <f>VLOOKUP(tblSalaries[[#This Row],[Where do you work]],tblCountries[[Actual]:[Mapping]],2,FALSE)</f>
        <v>Norway</v>
      </c>
      <c r="L1524" t="s">
        <v>13</v>
      </c>
      <c r="M1524">
        <v>5</v>
      </c>
    </row>
    <row r="1525" spans="2:13" ht="15" hidden="1" customHeight="1" x14ac:dyDescent="0.25">
      <c r="B1525" t="s">
        <v>3528</v>
      </c>
      <c r="C1525" s="1">
        <v>41060.908738425926</v>
      </c>
      <c r="D1525" s="4">
        <v>1200</v>
      </c>
      <c r="E1525">
        <v>14400</v>
      </c>
      <c r="F1525" t="s">
        <v>6</v>
      </c>
      <c r="G1525">
        <f>tblSalaries[[#This Row],[clean Salary (in local currency)]]*VLOOKUP(tblSalaries[[#This Row],[Currency]],tblXrate[],2,FALSE)</f>
        <v>14400</v>
      </c>
      <c r="H1525" t="s">
        <v>1706</v>
      </c>
      <c r="I1525" t="s">
        <v>20</v>
      </c>
      <c r="J1525" t="s">
        <v>1707</v>
      </c>
      <c r="K1525" t="str">
        <f>VLOOKUP(tblSalaries[[#This Row],[Where do you work]],tblCountries[[Actual]:[Mapping]],2,FALSE)</f>
        <v>Bulgaria</v>
      </c>
      <c r="L1525" t="s">
        <v>13</v>
      </c>
      <c r="M1525">
        <v>15</v>
      </c>
    </row>
    <row r="1526" spans="2:13" ht="15" hidden="1" customHeight="1" x14ac:dyDescent="0.25">
      <c r="B1526" t="s">
        <v>3529</v>
      </c>
      <c r="C1526" s="1">
        <v>41060.920173611114</v>
      </c>
      <c r="D1526" s="4">
        <v>125000</v>
      </c>
      <c r="E1526">
        <v>125000</v>
      </c>
      <c r="F1526" t="s">
        <v>6</v>
      </c>
      <c r="G1526">
        <f>tblSalaries[[#This Row],[clean Salary (in local currency)]]*VLOOKUP(tblSalaries[[#This Row],[Currency]],tblXrate[],2,FALSE)</f>
        <v>125000</v>
      </c>
      <c r="H1526" t="s">
        <v>356</v>
      </c>
      <c r="I1526" t="s">
        <v>356</v>
      </c>
      <c r="J1526" t="s">
        <v>15</v>
      </c>
      <c r="K1526" t="str">
        <f>VLOOKUP(tblSalaries[[#This Row],[Where do you work]],tblCountries[[Actual]:[Mapping]],2,FALSE)</f>
        <v>USA</v>
      </c>
      <c r="L1526" t="s">
        <v>13</v>
      </c>
      <c r="M1526">
        <v>8</v>
      </c>
    </row>
    <row r="1527" spans="2:13" ht="15" hidden="1" customHeight="1" x14ac:dyDescent="0.25">
      <c r="B1527" t="s">
        <v>3530</v>
      </c>
      <c r="C1527" s="1">
        <v>41060.921516203707</v>
      </c>
      <c r="D1527" s="4">
        <v>74000</v>
      </c>
      <c r="E1527">
        <v>74000</v>
      </c>
      <c r="F1527" t="s">
        <v>86</v>
      </c>
      <c r="G1527">
        <f>tblSalaries[[#This Row],[clean Salary (in local currency)]]*VLOOKUP(tblSalaries[[#This Row],[Currency]],tblXrate[],2,FALSE)</f>
        <v>72768.752704244194</v>
      </c>
      <c r="H1527" t="s">
        <v>386</v>
      </c>
      <c r="I1527" t="s">
        <v>20</v>
      </c>
      <c r="J1527" t="s">
        <v>88</v>
      </c>
      <c r="K1527" t="str">
        <f>VLOOKUP(tblSalaries[[#This Row],[Where do you work]],tblCountries[[Actual]:[Mapping]],2,FALSE)</f>
        <v>Canada</v>
      </c>
      <c r="L1527" t="s">
        <v>9</v>
      </c>
      <c r="M1527">
        <v>10</v>
      </c>
    </row>
    <row r="1528" spans="2:13" ht="15" hidden="1" customHeight="1" x14ac:dyDescent="0.25">
      <c r="B1528" t="s">
        <v>3531</v>
      </c>
      <c r="C1528" s="1">
        <v>41060.95579861111</v>
      </c>
      <c r="D1528" s="4" t="s">
        <v>1708</v>
      </c>
      <c r="E1528">
        <v>59000</v>
      </c>
      <c r="F1528" t="s">
        <v>6</v>
      </c>
      <c r="G1528">
        <f>tblSalaries[[#This Row],[clean Salary (in local currency)]]*VLOOKUP(tblSalaries[[#This Row],[Currency]],tblXrate[],2,FALSE)</f>
        <v>59000</v>
      </c>
      <c r="H1528" t="s">
        <v>1709</v>
      </c>
      <c r="I1528" t="s">
        <v>52</v>
      </c>
      <c r="J1528" t="s">
        <v>15</v>
      </c>
      <c r="K1528" t="str">
        <f>VLOOKUP(tblSalaries[[#This Row],[Where do you work]],tblCountries[[Actual]:[Mapping]],2,FALSE)</f>
        <v>USA</v>
      </c>
      <c r="L1528" t="s">
        <v>9</v>
      </c>
      <c r="M1528">
        <v>15</v>
      </c>
    </row>
    <row r="1529" spans="2:13" ht="15" hidden="1" customHeight="1" x14ac:dyDescent="0.25">
      <c r="B1529" t="s">
        <v>3532</v>
      </c>
      <c r="C1529" s="1">
        <v>41060.96402777778</v>
      </c>
      <c r="D1529" s="4">
        <v>71500</v>
      </c>
      <c r="E1529">
        <v>71500</v>
      </c>
      <c r="F1529" t="s">
        <v>6</v>
      </c>
      <c r="G1529">
        <f>tblSalaries[[#This Row],[clean Salary (in local currency)]]*VLOOKUP(tblSalaries[[#This Row],[Currency]],tblXrate[],2,FALSE)</f>
        <v>71500</v>
      </c>
      <c r="H1529" t="s">
        <v>1710</v>
      </c>
      <c r="I1529" t="s">
        <v>20</v>
      </c>
      <c r="J1529" t="s">
        <v>15</v>
      </c>
      <c r="K1529" t="str">
        <f>VLOOKUP(tblSalaries[[#This Row],[Where do you work]],tblCountries[[Actual]:[Mapping]],2,FALSE)</f>
        <v>USA</v>
      </c>
      <c r="L1529" t="s">
        <v>9</v>
      </c>
      <c r="M1529">
        <v>5</v>
      </c>
    </row>
    <row r="1530" spans="2:13" ht="15" hidden="1" customHeight="1" x14ac:dyDescent="0.25">
      <c r="B1530" t="s">
        <v>3533</v>
      </c>
      <c r="C1530" s="1">
        <v>41060.964675925927</v>
      </c>
      <c r="D1530" s="4" t="s">
        <v>1251</v>
      </c>
      <c r="E1530">
        <v>25000</v>
      </c>
      <c r="F1530" t="s">
        <v>69</v>
      </c>
      <c r="G1530">
        <f>tblSalaries[[#This Row],[clean Salary (in local currency)]]*VLOOKUP(tblSalaries[[#This Row],[Currency]],tblXrate[],2,FALSE)</f>
        <v>39404.456801682099</v>
      </c>
      <c r="H1530" t="s">
        <v>1711</v>
      </c>
      <c r="I1530" t="s">
        <v>3999</v>
      </c>
      <c r="J1530" t="s">
        <v>71</v>
      </c>
      <c r="K1530" t="str">
        <f>VLOOKUP(tblSalaries[[#This Row],[Where do you work]],tblCountries[[Actual]:[Mapping]],2,FALSE)</f>
        <v>UK</v>
      </c>
      <c r="L1530" t="s">
        <v>9</v>
      </c>
      <c r="M1530">
        <v>2</v>
      </c>
    </row>
    <row r="1531" spans="2:13" ht="15" hidden="1" customHeight="1" x14ac:dyDescent="0.25">
      <c r="B1531" t="s">
        <v>3534</v>
      </c>
      <c r="C1531" s="1">
        <v>41060.965787037036</v>
      </c>
      <c r="D1531" s="4" t="s">
        <v>1712</v>
      </c>
      <c r="E1531">
        <v>70000</v>
      </c>
      <c r="F1531" t="s">
        <v>22</v>
      </c>
      <c r="G1531">
        <f>tblSalaries[[#This Row],[clean Salary (in local currency)]]*VLOOKUP(tblSalaries[[#This Row],[Currency]],tblXrate[],2,FALSE)</f>
        <v>88927.960729412545</v>
      </c>
      <c r="H1531" t="s">
        <v>1713</v>
      </c>
      <c r="I1531" t="s">
        <v>67</v>
      </c>
      <c r="J1531" t="s">
        <v>24</v>
      </c>
      <c r="K1531" t="str">
        <f>VLOOKUP(tblSalaries[[#This Row],[Where do you work]],tblCountries[[Actual]:[Mapping]],2,FALSE)</f>
        <v>Germany</v>
      </c>
      <c r="L1531" t="s">
        <v>25</v>
      </c>
      <c r="M1531">
        <v>5</v>
      </c>
    </row>
    <row r="1532" spans="2:13" ht="15" hidden="1" customHeight="1" x14ac:dyDescent="0.25">
      <c r="B1532" t="s">
        <v>3535</v>
      </c>
      <c r="C1532" s="1">
        <v>41060.992083333331</v>
      </c>
      <c r="D1532" s="4" t="s">
        <v>1714</v>
      </c>
      <c r="E1532">
        <v>90000</v>
      </c>
      <c r="F1532" t="s">
        <v>6</v>
      </c>
      <c r="G1532">
        <f>tblSalaries[[#This Row],[clean Salary (in local currency)]]*VLOOKUP(tblSalaries[[#This Row],[Currency]],tblXrate[],2,FALSE)</f>
        <v>90000</v>
      </c>
      <c r="H1532" t="s">
        <v>1715</v>
      </c>
      <c r="I1532" t="s">
        <v>52</v>
      </c>
      <c r="J1532" t="s">
        <v>15</v>
      </c>
      <c r="K1532" t="str">
        <f>VLOOKUP(tblSalaries[[#This Row],[Where do you work]],tblCountries[[Actual]:[Mapping]],2,FALSE)</f>
        <v>USA</v>
      </c>
      <c r="L1532" t="s">
        <v>9</v>
      </c>
      <c r="M1532">
        <v>25</v>
      </c>
    </row>
    <row r="1533" spans="2:13" ht="15" customHeight="1" x14ac:dyDescent="0.25">
      <c r="B1533" t="s">
        <v>3536</v>
      </c>
      <c r="C1533" s="1">
        <v>41061.001782407409</v>
      </c>
      <c r="D1533" s="4" t="s">
        <v>1186</v>
      </c>
      <c r="E1533">
        <v>700000</v>
      </c>
      <c r="F1533" t="s">
        <v>40</v>
      </c>
      <c r="G1533">
        <f>tblSalaries[[#This Row],[clean Salary (in local currency)]]*VLOOKUP(tblSalaries[[#This Row],[Currency]],tblXrate[],2,FALSE)</f>
        <v>12465.541681209797</v>
      </c>
      <c r="H1533" t="s">
        <v>1716</v>
      </c>
      <c r="I1533" t="s">
        <v>52</v>
      </c>
      <c r="J1533" t="s">
        <v>8</v>
      </c>
      <c r="K1533" t="str">
        <f>VLOOKUP(tblSalaries[[#This Row],[Where do you work]],tblCountries[[Actual]:[Mapping]],2,FALSE)</f>
        <v>India</v>
      </c>
      <c r="L1533" t="s">
        <v>13</v>
      </c>
      <c r="M1533">
        <v>30</v>
      </c>
    </row>
    <row r="1534" spans="2:13" ht="15" hidden="1" customHeight="1" x14ac:dyDescent="0.25">
      <c r="B1534" t="s">
        <v>3537</v>
      </c>
      <c r="C1534" s="1">
        <v>41061.01290509259</v>
      </c>
      <c r="D1534" s="4" t="s">
        <v>1717</v>
      </c>
      <c r="E1534">
        <v>40000</v>
      </c>
      <c r="F1534" t="s">
        <v>6</v>
      </c>
      <c r="G1534">
        <f>tblSalaries[[#This Row],[clean Salary (in local currency)]]*VLOOKUP(tblSalaries[[#This Row],[Currency]],tblXrate[],2,FALSE)</f>
        <v>40000</v>
      </c>
      <c r="H1534" t="s">
        <v>1718</v>
      </c>
      <c r="I1534" t="s">
        <v>20</v>
      </c>
      <c r="J1534" t="s">
        <v>15</v>
      </c>
      <c r="K1534" t="str">
        <f>VLOOKUP(tblSalaries[[#This Row],[Where do you work]],tblCountries[[Actual]:[Mapping]],2,FALSE)</f>
        <v>USA</v>
      </c>
      <c r="L1534" t="s">
        <v>9</v>
      </c>
      <c r="M1534">
        <v>8</v>
      </c>
    </row>
    <row r="1535" spans="2:13" ht="15" hidden="1" customHeight="1" x14ac:dyDescent="0.25">
      <c r="B1535" t="s">
        <v>3538</v>
      </c>
      <c r="C1535" s="1">
        <v>41061.016597222224</v>
      </c>
      <c r="D1535" s="4">
        <v>30000</v>
      </c>
      <c r="E1535">
        <v>30000</v>
      </c>
      <c r="F1535" t="s">
        <v>6</v>
      </c>
      <c r="G1535">
        <f>tblSalaries[[#This Row],[clean Salary (in local currency)]]*VLOOKUP(tblSalaries[[#This Row],[Currency]],tblXrate[],2,FALSE)</f>
        <v>30000</v>
      </c>
      <c r="H1535" t="s">
        <v>1719</v>
      </c>
      <c r="I1535" t="s">
        <v>20</v>
      </c>
      <c r="J1535" t="s">
        <v>8</v>
      </c>
      <c r="K1535" t="str">
        <f>VLOOKUP(tblSalaries[[#This Row],[Where do you work]],tblCountries[[Actual]:[Mapping]],2,FALSE)</f>
        <v>India</v>
      </c>
      <c r="L1535" t="s">
        <v>13</v>
      </c>
      <c r="M1535">
        <v>4</v>
      </c>
    </row>
    <row r="1536" spans="2:13" ht="15" hidden="1" customHeight="1" x14ac:dyDescent="0.25">
      <c r="B1536" t="s">
        <v>3539</v>
      </c>
      <c r="C1536" s="1">
        <v>41061.061828703707</v>
      </c>
      <c r="D1536" s="4">
        <v>46325</v>
      </c>
      <c r="E1536">
        <v>46325</v>
      </c>
      <c r="F1536" t="s">
        <v>6</v>
      </c>
      <c r="G1536">
        <f>tblSalaries[[#This Row],[clean Salary (in local currency)]]*VLOOKUP(tblSalaries[[#This Row],[Currency]],tblXrate[],2,FALSE)</f>
        <v>46325</v>
      </c>
      <c r="H1536" t="s">
        <v>1720</v>
      </c>
      <c r="I1536" t="s">
        <v>488</v>
      </c>
      <c r="J1536" t="s">
        <v>15</v>
      </c>
      <c r="K1536" t="str">
        <f>VLOOKUP(tblSalaries[[#This Row],[Where do you work]],tblCountries[[Actual]:[Mapping]],2,FALSE)</f>
        <v>USA</v>
      </c>
      <c r="L1536" t="s">
        <v>9</v>
      </c>
      <c r="M1536">
        <v>1</v>
      </c>
    </row>
    <row r="1537" spans="2:13" ht="15" hidden="1" customHeight="1" x14ac:dyDescent="0.25">
      <c r="B1537" t="s">
        <v>3540</v>
      </c>
      <c r="C1537" s="1">
        <v>41061.074803240743</v>
      </c>
      <c r="D1537" s="4">
        <v>15000</v>
      </c>
      <c r="E1537">
        <v>15000</v>
      </c>
      <c r="F1537" t="s">
        <v>6</v>
      </c>
      <c r="G1537">
        <f>tblSalaries[[#This Row],[clean Salary (in local currency)]]*VLOOKUP(tblSalaries[[#This Row],[Currency]],tblXrate[],2,FALSE)</f>
        <v>15000</v>
      </c>
      <c r="H1537" t="s">
        <v>955</v>
      </c>
      <c r="I1537" t="s">
        <v>20</v>
      </c>
      <c r="J1537" t="s">
        <v>15</v>
      </c>
      <c r="K1537" t="str">
        <f>VLOOKUP(tblSalaries[[#This Row],[Where do you work]],tblCountries[[Actual]:[Mapping]],2,FALSE)</f>
        <v>USA</v>
      </c>
      <c r="L1537" t="s">
        <v>13</v>
      </c>
      <c r="M1537">
        <v>8</v>
      </c>
    </row>
    <row r="1538" spans="2:13" ht="15" hidden="1" customHeight="1" x14ac:dyDescent="0.25">
      <c r="B1538" t="s">
        <v>3541</v>
      </c>
      <c r="C1538" s="1">
        <v>41061.106273148151</v>
      </c>
      <c r="D1538" s="4">
        <v>31200</v>
      </c>
      <c r="E1538">
        <v>31200</v>
      </c>
      <c r="F1538" t="s">
        <v>6</v>
      </c>
      <c r="G1538">
        <f>tblSalaries[[#This Row],[clean Salary (in local currency)]]*VLOOKUP(tblSalaries[[#This Row],[Currency]],tblXrate[],2,FALSE)</f>
        <v>31200</v>
      </c>
      <c r="H1538" t="s">
        <v>153</v>
      </c>
      <c r="I1538" t="s">
        <v>20</v>
      </c>
      <c r="J1538" t="s">
        <v>15</v>
      </c>
      <c r="K1538" t="str">
        <f>VLOOKUP(tblSalaries[[#This Row],[Where do you work]],tblCountries[[Actual]:[Mapping]],2,FALSE)</f>
        <v>USA</v>
      </c>
      <c r="L1538" t="s">
        <v>9</v>
      </c>
      <c r="M1538">
        <v>15</v>
      </c>
    </row>
    <row r="1539" spans="2:13" ht="15" hidden="1" customHeight="1" x14ac:dyDescent="0.25">
      <c r="B1539" t="s">
        <v>3542</v>
      </c>
      <c r="C1539" s="1">
        <v>41061.115520833337</v>
      </c>
      <c r="D1539" s="4" t="s">
        <v>457</v>
      </c>
      <c r="E1539">
        <v>500000</v>
      </c>
      <c r="F1539" t="s">
        <v>40</v>
      </c>
      <c r="G1539">
        <f>tblSalaries[[#This Row],[clean Salary (in local currency)]]*VLOOKUP(tblSalaries[[#This Row],[Currency]],tblXrate[],2,FALSE)</f>
        <v>8903.9583437212841</v>
      </c>
      <c r="H1539" t="s">
        <v>243</v>
      </c>
      <c r="I1539" t="s">
        <v>20</v>
      </c>
      <c r="J1539" t="s">
        <v>8</v>
      </c>
      <c r="K1539" t="str">
        <f>VLOOKUP(tblSalaries[[#This Row],[Where do you work]],tblCountries[[Actual]:[Mapping]],2,FALSE)</f>
        <v>India</v>
      </c>
      <c r="L1539" t="s">
        <v>9</v>
      </c>
      <c r="M1539">
        <v>9</v>
      </c>
    </row>
    <row r="1540" spans="2:13" ht="15" hidden="1" customHeight="1" x14ac:dyDescent="0.25">
      <c r="B1540" t="s">
        <v>3543</v>
      </c>
      <c r="C1540" s="1">
        <v>41061.125740740739</v>
      </c>
      <c r="D1540" s="4">
        <v>1320</v>
      </c>
      <c r="E1540">
        <v>15840</v>
      </c>
      <c r="F1540" t="s">
        <v>6</v>
      </c>
      <c r="G1540">
        <f>tblSalaries[[#This Row],[clean Salary (in local currency)]]*VLOOKUP(tblSalaries[[#This Row],[Currency]],tblXrate[],2,FALSE)</f>
        <v>15840</v>
      </c>
      <c r="H1540" t="s">
        <v>1721</v>
      </c>
      <c r="I1540" t="s">
        <v>20</v>
      </c>
      <c r="J1540" t="s">
        <v>1722</v>
      </c>
      <c r="K1540" t="str">
        <f>VLOOKUP(tblSalaries[[#This Row],[Where do you work]],tblCountries[[Actual]:[Mapping]],2,FALSE)</f>
        <v>Peru</v>
      </c>
      <c r="L1540" t="s">
        <v>13</v>
      </c>
      <c r="M1540">
        <v>8</v>
      </c>
    </row>
    <row r="1541" spans="2:13" ht="15" hidden="1" customHeight="1" x14ac:dyDescent="0.25">
      <c r="B1541" t="s">
        <v>3544</v>
      </c>
      <c r="C1541" s="1">
        <v>41061.130219907405</v>
      </c>
      <c r="D1541" s="4" t="s">
        <v>1723</v>
      </c>
      <c r="E1541">
        <v>850000</v>
      </c>
      <c r="F1541" t="s">
        <v>40</v>
      </c>
      <c r="G1541">
        <f>tblSalaries[[#This Row],[clean Salary (in local currency)]]*VLOOKUP(tblSalaries[[#This Row],[Currency]],tblXrate[],2,FALSE)</f>
        <v>15136.729184326183</v>
      </c>
      <c r="H1541" t="s">
        <v>1724</v>
      </c>
      <c r="I1541" t="s">
        <v>20</v>
      </c>
      <c r="J1541" t="s">
        <v>8</v>
      </c>
      <c r="K1541" t="str">
        <f>VLOOKUP(tblSalaries[[#This Row],[Where do you work]],tblCountries[[Actual]:[Mapping]],2,FALSE)</f>
        <v>India</v>
      </c>
      <c r="L1541" t="s">
        <v>9</v>
      </c>
      <c r="M1541">
        <v>5</v>
      </c>
    </row>
    <row r="1542" spans="2:13" ht="15" hidden="1" customHeight="1" x14ac:dyDescent="0.25">
      <c r="B1542" t="s">
        <v>3545</v>
      </c>
      <c r="C1542" s="1">
        <v>41061.174212962964</v>
      </c>
      <c r="D1542" s="4">
        <v>41000</v>
      </c>
      <c r="E1542">
        <v>41000</v>
      </c>
      <c r="F1542" t="s">
        <v>6</v>
      </c>
      <c r="G1542">
        <f>tblSalaries[[#This Row],[clean Salary (in local currency)]]*VLOOKUP(tblSalaries[[#This Row],[Currency]],tblXrate[],2,FALSE)</f>
        <v>41000</v>
      </c>
      <c r="H1542" t="s">
        <v>1180</v>
      </c>
      <c r="I1542" t="s">
        <v>356</v>
      </c>
      <c r="J1542" t="s">
        <v>15</v>
      </c>
      <c r="K1542" t="str">
        <f>VLOOKUP(tblSalaries[[#This Row],[Where do you work]],tblCountries[[Actual]:[Mapping]],2,FALSE)</f>
        <v>USA</v>
      </c>
      <c r="L1542" t="s">
        <v>9</v>
      </c>
      <c r="M1542">
        <v>10</v>
      </c>
    </row>
    <row r="1543" spans="2:13" ht="15" hidden="1" customHeight="1" x14ac:dyDescent="0.25">
      <c r="B1543" t="s">
        <v>3546</v>
      </c>
      <c r="C1543" s="1">
        <v>41061.197557870371</v>
      </c>
      <c r="D1543" s="4">
        <v>11000</v>
      </c>
      <c r="E1543">
        <v>11000</v>
      </c>
      <c r="F1543" t="s">
        <v>6</v>
      </c>
      <c r="G1543">
        <f>tblSalaries[[#This Row],[clean Salary (in local currency)]]*VLOOKUP(tblSalaries[[#This Row],[Currency]],tblXrate[],2,FALSE)</f>
        <v>11000</v>
      </c>
      <c r="H1543" t="s">
        <v>754</v>
      </c>
      <c r="I1543" t="s">
        <v>52</v>
      </c>
      <c r="J1543" t="s">
        <v>1031</v>
      </c>
      <c r="K1543" t="str">
        <f>VLOOKUP(tblSalaries[[#This Row],[Where do you work]],tblCountries[[Actual]:[Mapping]],2,FALSE)</f>
        <v>Mexico</v>
      </c>
      <c r="L1543" t="s">
        <v>9</v>
      </c>
      <c r="M1543">
        <v>2</v>
      </c>
    </row>
    <row r="1544" spans="2:13" ht="15" customHeight="1" x14ac:dyDescent="0.25">
      <c r="B1544" t="s">
        <v>3547</v>
      </c>
      <c r="C1544" s="1">
        <v>41061.230914351851</v>
      </c>
      <c r="D1544" s="4" t="s">
        <v>1725</v>
      </c>
      <c r="E1544">
        <v>35000</v>
      </c>
      <c r="F1544" t="s">
        <v>69</v>
      </c>
      <c r="G1544">
        <f>tblSalaries[[#This Row],[clean Salary (in local currency)]]*VLOOKUP(tblSalaries[[#This Row],[Currency]],tblXrate[],2,FALSE)</f>
        <v>55166.239522354947</v>
      </c>
      <c r="H1544" t="s">
        <v>1726</v>
      </c>
      <c r="I1544" t="s">
        <v>4001</v>
      </c>
      <c r="J1544" t="s">
        <v>71</v>
      </c>
      <c r="K1544" t="str">
        <f>VLOOKUP(tblSalaries[[#This Row],[Where do you work]],tblCountries[[Actual]:[Mapping]],2,FALSE)</f>
        <v>UK</v>
      </c>
      <c r="L1544" t="s">
        <v>18</v>
      </c>
      <c r="M1544">
        <v>30</v>
      </c>
    </row>
    <row r="1545" spans="2:13" ht="15" hidden="1" customHeight="1" x14ac:dyDescent="0.25">
      <c r="B1545" t="s">
        <v>3548</v>
      </c>
      <c r="C1545" s="1">
        <v>41061.234398148146</v>
      </c>
      <c r="D1545" s="4">
        <v>240000</v>
      </c>
      <c r="E1545">
        <v>240000</v>
      </c>
      <c r="F1545" t="s">
        <v>3951</v>
      </c>
      <c r="G1545">
        <f>tblSalaries[[#This Row],[clean Salary (in local currency)]]*VLOOKUP(tblSalaries[[#This Row],[Currency]],tblXrate[],2,FALSE)</f>
        <v>5689.2125418690484</v>
      </c>
      <c r="H1545" t="s">
        <v>1727</v>
      </c>
      <c r="I1545" t="s">
        <v>52</v>
      </c>
      <c r="J1545" t="s">
        <v>347</v>
      </c>
      <c r="K1545" t="str">
        <f>VLOOKUP(tblSalaries[[#This Row],[Where do you work]],tblCountries[[Actual]:[Mapping]],2,FALSE)</f>
        <v>Philippines</v>
      </c>
      <c r="L1545" t="s">
        <v>9</v>
      </c>
      <c r="M1545">
        <v>15</v>
      </c>
    </row>
    <row r="1546" spans="2:13" ht="15" hidden="1" customHeight="1" x14ac:dyDescent="0.25">
      <c r="B1546" t="s">
        <v>3549</v>
      </c>
      <c r="C1546" s="1">
        <v>41061.244571759256</v>
      </c>
      <c r="D1546" s="4">
        <v>17728.57</v>
      </c>
      <c r="E1546">
        <v>17728</v>
      </c>
      <c r="F1546" t="s">
        <v>6</v>
      </c>
      <c r="G1546">
        <f>tblSalaries[[#This Row],[clean Salary (in local currency)]]*VLOOKUP(tblSalaries[[#This Row],[Currency]],tblXrate[],2,FALSE)</f>
        <v>17728</v>
      </c>
      <c r="H1546" t="s">
        <v>466</v>
      </c>
      <c r="I1546" t="s">
        <v>20</v>
      </c>
      <c r="J1546" t="s">
        <v>166</v>
      </c>
      <c r="K1546" t="str">
        <f>VLOOKUP(tblSalaries[[#This Row],[Where do you work]],tblCountries[[Actual]:[Mapping]],2,FALSE)</f>
        <v>Mexico</v>
      </c>
      <c r="L1546" t="s">
        <v>9</v>
      </c>
      <c r="M1546">
        <v>3</v>
      </c>
    </row>
    <row r="1547" spans="2:13" ht="15" hidden="1" customHeight="1" x14ac:dyDescent="0.25">
      <c r="B1547" t="s">
        <v>3550</v>
      </c>
      <c r="C1547" s="1">
        <v>41061.247453703705</v>
      </c>
      <c r="D1547" s="4" t="s">
        <v>1728</v>
      </c>
      <c r="E1547">
        <v>120000</v>
      </c>
      <c r="F1547" t="s">
        <v>1729</v>
      </c>
      <c r="G1547">
        <f>tblSalaries[[#This Row],[clean Salary (in local currency)]]*VLOOKUP(tblSalaries[[#This Row],[Currency]],tblXrate[],2,FALSE)</f>
        <v>13745.704467353951</v>
      </c>
      <c r="H1547" t="s">
        <v>1730</v>
      </c>
      <c r="I1547" t="s">
        <v>488</v>
      </c>
      <c r="J1547" t="s">
        <v>1731</v>
      </c>
      <c r="K1547" t="str">
        <f>VLOOKUP(tblSalaries[[#This Row],[Where do you work]],tblCountries[[Actual]:[Mapping]],2,FALSE)</f>
        <v>Morocco</v>
      </c>
      <c r="L1547" t="s">
        <v>13</v>
      </c>
      <c r="M1547">
        <v>8</v>
      </c>
    </row>
    <row r="1548" spans="2:13" ht="15" hidden="1" customHeight="1" x14ac:dyDescent="0.25">
      <c r="B1548" t="s">
        <v>3551</v>
      </c>
      <c r="C1548" s="1">
        <v>41061.262025462966</v>
      </c>
      <c r="D1548" s="4">
        <v>50000</v>
      </c>
      <c r="E1548">
        <v>50000</v>
      </c>
      <c r="F1548" t="s">
        <v>6</v>
      </c>
      <c r="G1548">
        <f>tblSalaries[[#This Row],[clean Salary (in local currency)]]*VLOOKUP(tblSalaries[[#This Row],[Currency]],tblXrate[],2,FALSE)</f>
        <v>50000</v>
      </c>
      <c r="H1548" t="s">
        <v>1369</v>
      </c>
      <c r="I1548" t="s">
        <v>310</v>
      </c>
      <c r="J1548" t="s">
        <v>15</v>
      </c>
      <c r="K1548" t="str">
        <f>VLOOKUP(tblSalaries[[#This Row],[Where do you work]],tblCountries[[Actual]:[Mapping]],2,FALSE)</f>
        <v>USA</v>
      </c>
      <c r="L1548" t="s">
        <v>9</v>
      </c>
      <c r="M1548">
        <v>15</v>
      </c>
    </row>
    <row r="1549" spans="2:13" ht="15" hidden="1" customHeight="1" x14ac:dyDescent="0.25">
      <c r="B1549" t="s">
        <v>3552</v>
      </c>
      <c r="C1549" s="1">
        <v>41061.272094907406</v>
      </c>
      <c r="D1549" s="4">
        <v>80000</v>
      </c>
      <c r="E1549">
        <v>80000</v>
      </c>
      <c r="F1549" t="s">
        <v>86</v>
      </c>
      <c r="G1549">
        <f>tblSalaries[[#This Row],[clean Salary (in local currency)]]*VLOOKUP(tblSalaries[[#This Row],[Currency]],tblXrate[],2,FALSE)</f>
        <v>78668.921842426149</v>
      </c>
      <c r="H1549" t="s">
        <v>1732</v>
      </c>
      <c r="I1549" t="s">
        <v>20</v>
      </c>
      <c r="J1549" t="s">
        <v>88</v>
      </c>
      <c r="K1549" t="str">
        <f>VLOOKUP(tblSalaries[[#This Row],[Where do you work]],tblCountries[[Actual]:[Mapping]],2,FALSE)</f>
        <v>Canada</v>
      </c>
      <c r="L1549" t="s">
        <v>9</v>
      </c>
      <c r="M1549">
        <v>7</v>
      </c>
    </row>
    <row r="1550" spans="2:13" ht="15" hidden="1" customHeight="1" x14ac:dyDescent="0.25">
      <c r="B1550" t="s">
        <v>3553</v>
      </c>
      <c r="C1550" s="1">
        <v>41061.287407407406</v>
      </c>
      <c r="D1550" s="4">
        <v>85000</v>
      </c>
      <c r="E1550">
        <v>85000</v>
      </c>
      <c r="F1550" t="s">
        <v>6</v>
      </c>
      <c r="G1550">
        <f>tblSalaries[[#This Row],[clean Salary (in local currency)]]*VLOOKUP(tblSalaries[[#This Row],[Currency]],tblXrate[],2,FALSE)</f>
        <v>85000</v>
      </c>
      <c r="H1550" t="s">
        <v>1733</v>
      </c>
      <c r="I1550" t="s">
        <v>3999</v>
      </c>
      <c r="J1550" t="s">
        <v>15</v>
      </c>
      <c r="K1550" t="str">
        <f>VLOOKUP(tblSalaries[[#This Row],[Where do you work]],tblCountries[[Actual]:[Mapping]],2,FALSE)</f>
        <v>USA</v>
      </c>
      <c r="L1550" t="s">
        <v>9</v>
      </c>
      <c r="M1550">
        <v>10</v>
      </c>
    </row>
    <row r="1551" spans="2:13" ht="15" hidden="1" customHeight="1" x14ac:dyDescent="0.25">
      <c r="B1551" t="s">
        <v>3554</v>
      </c>
      <c r="C1551" s="1">
        <v>41061.30736111111</v>
      </c>
      <c r="D1551" s="4">
        <v>100000</v>
      </c>
      <c r="E1551">
        <v>100000</v>
      </c>
      <c r="F1551" t="s">
        <v>82</v>
      </c>
      <c r="G1551">
        <f>tblSalaries[[#This Row],[clean Salary (in local currency)]]*VLOOKUP(tblSalaries[[#This Row],[Currency]],tblXrate[],2,FALSE)</f>
        <v>101990.96564026357</v>
      </c>
      <c r="H1551" t="s">
        <v>772</v>
      </c>
      <c r="I1551" t="s">
        <v>52</v>
      </c>
      <c r="J1551" t="s">
        <v>84</v>
      </c>
      <c r="K1551" t="str">
        <f>VLOOKUP(tblSalaries[[#This Row],[Where do you work]],tblCountries[[Actual]:[Mapping]],2,FALSE)</f>
        <v>Australia</v>
      </c>
      <c r="L1551" t="s">
        <v>9</v>
      </c>
      <c r="M1551">
        <v>20</v>
      </c>
    </row>
    <row r="1552" spans="2:13" ht="15" hidden="1" customHeight="1" x14ac:dyDescent="0.25">
      <c r="B1552" t="s">
        <v>3555</v>
      </c>
      <c r="C1552" s="1">
        <v>41061.337893518517</v>
      </c>
      <c r="D1552" s="4" t="s">
        <v>1734</v>
      </c>
      <c r="E1552">
        <v>5650000</v>
      </c>
      <c r="F1552" t="s">
        <v>40</v>
      </c>
      <c r="G1552">
        <f>tblSalaries[[#This Row],[clean Salary (in local currency)]]*VLOOKUP(tblSalaries[[#This Row],[Currency]],tblXrate[],2,FALSE)</f>
        <v>100614.72928405051</v>
      </c>
      <c r="H1552" t="s">
        <v>360</v>
      </c>
      <c r="I1552" t="s">
        <v>3999</v>
      </c>
      <c r="J1552" t="s">
        <v>8</v>
      </c>
      <c r="K1552" t="str">
        <f>VLOOKUP(tblSalaries[[#This Row],[Where do you work]],tblCountries[[Actual]:[Mapping]],2,FALSE)</f>
        <v>India</v>
      </c>
      <c r="L1552" t="s">
        <v>18</v>
      </c>
      <c r="M1552">
        <v>6</v>
      </c>
    </row>
    <row r="1553" spans="2:13" ht="15" customHeight="1" x14ac:dyDescent="0.25">
      <c r="B1553" t="s">
        <v>3556</v>
      </c>
      <c r="C1553" s="1">
        <v>41061.369803240741</v>
      </c>
      <c r="D1553" s="4">
        <v>85000</v>
      </c>
      <c r="E1553">
        <v>85000</v>
      </c>
      <c r="F1553" t="s">
        <v>82</v>
      </c>
      <c r="G1553">
        <f>tblSalaries[[#This Row],[clean Salary (in local currency)]]*VLOOKUP(tblSalaries[[#This Row],[Currency]],tblXrate[],2,FALSE)</f>
        <v>86692.320794224041</v>
      </c>
      <c r="H1553" t="s">
        <v>1735</v>
      </c>
      <c r="I1553" t="s">
        <v>20</v>
      </c>
      <c r="J1553" t="s">
        <v>84</v>
      </c>
      <c r="K1553" t="str">
        <f>VLOOKUP(tblSalaries[[#This Row],[Where do you work]],tblCountries[[Actual]:[Mapping]],2,FALSE)</f>
        <v>Australia</v>
      </c>
      <c r="L1553" t="s">
        <v>9</v>
      </c>
      <c r="M1553">
        <v>30</v>
      </c>
    </row>
    <row r="1554" spans="2:13" ht="15" hidden="1" customHeight="1" x14ac:dyDescent="0.25">
      <c r="B1554" t="s">
        <v>3557</v>
      </c>
      <c r="C1554" s="1">
        <v>41061.45517361111</v>
      </c>
      <c r="D1554" s="4" t="s">
        <v>1736</v>
      </c>
      <c r="E1554">
        <v>120000</v>
      </c>
      <c r="F1554" t="s">
        <v>82</v>
      </c>
      <c r="G1554">
        <f>tblSalaries[[#This Row],[clean Salary (in local currency)]]*VLOOKUP(tblSalaries[[#This Row],[Currency]],tblXrate[],2,FALSE)</f>
        <v>122389.15876831629</v>
      </c>
      <c r="H1554" t="s">
        <v>855</v>
      </c>
      <c r="I1554" t="s">
        <v>20</v>
      </c>
      <c r="J1554" t="s">
        <v>84</v>
      </c>
      <c r="K1554" t="str">
        <f>VLOOKUP(tblSalaries[[#This Row],[Where do you work]],tblCountries[[Actual]:[Mapping]],2,FALSE)</f>
        <v>Australia</v>
      </c>
      <c r="L1554" t="s">
        <v>18</v>
      </c>
      <c r="M1554">
        <v>5</v>
      </c>
    </row>
    <row r="1555" spans="2:13" ht="15" hidden="1" customHeight="1" x14ac:dyDescent="0.25">
      <c r="B1555" t="s">
        <v>3558</v>
      </c>
      <c r="C1555" s="1">
        <v>41061.456932870373</v>
      </c>
      <c r="D1555" s="4" t="s">
        <v>419</v>
      </c>
      <c r="E1555">
        <v>360000</v>
      </c>
      <c r="F1555" t="s">
        <v>40</v>
      </c>
      <c r="G1555">
        <f>tblSalaries[[#This Row],[clean Salary (in local currency)]]*VLOOKUP(tblSalaries[[#This Row],[Currency]],tblXrate[],2,FALSE)</f>
        <v>6410.8500074793246</v>
      </c>
      <c r="H1555" t="s">
        <v>1737</v>
      </c>
      <c r="I1555" t="s">
        <v>52</v>
      </c>
      <c r="J1555" t="s">
        <v>8</v>
      </c>
      <c r="K1555" t="str">
        <f>VLOOKUP(tblSalaries[[#This Row],[Where do you work]],tblCountries[[Actual]:[Mapping]],2,FALSE)</f>
        <v>India</v>
      </c>
      <c r="L1555" t="s">
        <v>18</v>
      </c>
      <c r="M1555">
        <v>8</v>
      </c>
    </row>
    <row r="1556" spans="2:13" ht="15" hidden="1" customHeight="1" x14ac:dyDescent="0.25">
      <c r="B1556" t="s">
        <v>3559</v>
      </c>
      <c r="C1556" s="1">
        <v>41061.543958333335</v>
      </c>
      <c r="D1556" s="4">
        <v>44000</v>
      </c>
      <c r="E1556">
        <v>44000</v>
      </c>
      <c r="F1556" t="s">
        <v>6</v>
      </c>
      <c r="G1556">
        <f>tblSalaries[[#This Row],[clean Salary (in local currency)]]*VLOOKUP(tblSalaries[[#This Row],[Currency]],tblXrate[],2,FALSE)</f>
        <v>44000</v>
      </c>
      <c r="H1556" t="s">
        <v>1738</v>
      </c>
      <c r="I1556" t="s">
        <v>20</v>
      </c>
      <c r="J1556" t="s">
        <v>15</v>
      </c>
      <c r="K1556" t="str">
        <f>VLOOKUP(tblSalaries[[#This Row],[Where do you work]],tblCountries[[Actual]:[Mapping]],2,FALSE)</f>
        <v>USA</v>
      </c>
      <c r="L1556" t="s">
        <v>9</v>
      </c>
      <c r="M1556">
        <v>3.5</v>
      </c>
    </row>
    <row r="1557" spans="2:13" ht="15" hidden="1" customHeight="1" x14ac:dyDescent="0.25">
      <c r="B1557" t="s">
        <v>3560</v>
      </c>
      <c r="C1557" s="1">
        <v>41061.606030092589</v>
      </c>
      <c r="D1557" s="4">
        <v>250000</v>
      </c>
      <c r="E1557">
        <v>250000</v>
      </c>
      <c r="F1557" t="s">
        <v>40</v>
      </c>
      <c r="G1557">
        <f>tblSalaries[[#This Row],[clean Salary (in local currency)]]*VLOOKUP(tblSalaries[[#This Row],[Currency]],tblXrate[],2,FALSE)</f>
        <v>4451.9791718606421</v>
      </c>
      <c r="H1557" t="s">
        <v>1739</v>
      </c>
      <c r="I1557" t="s">
        <v>279</v>
      </c>
      <c r="J1557" t="s">
        <v>8</v>
      </c>
      <c r="K1557" t="str">
        <f>VLOOKUP(tblSalaries[[#This Row],[Where do you work]],tblCountries[[Actual]:[Mapping]],2,FALSE)</f>
        <v>India</v>
      </c>
      <c r="L1557" t="s">
        <v>9</v>
      </c>
      <c r="M1557">
        <v>2.5</v>
      </c>
    </row>
    <row r="1558" spans="2:13" ht="15" hidden="1" customHeight="1" x14ac:dyDescent="0.25">
      <c r="B1558" t="s">
        <v>3561</v>
      </c>
      <c r="C1558" s="1">
        <v>41061.618530092594</v>
      </c>
      <c r="D1558" s="4">
        <v>4500</v>
      </c>
      <c r="E1558">
        <v>4500</v>
      </c>
      <c r="F1558" t="s">
        <v>6</v>
      </c>
      <c r="G1558">
        <f>tblSalaries[[#This Row],[clean Salary (in local currency)]]*VLOOKUP(tblSalaries[[#This Row],[Currency]],tblXrate[],2,FALSE)</f>
        <v>4500</v>
      </c>
      <c r="H1558" t="s">
        <v>1740</v>
      </c>
      <c r="I1558" t="s">
        <v>20</v>
      </c>
      <c r="J1558" t="s">
        <v>17</v>
      </c>
      <c r="K1558" t="str">
        <f>VLOOKUP(tblSalaries[[#This Row],[Where do you work]],tblCountries[[Actual]:[Mapping]],2,FALSE)</f>
        <v>Pakistan</v>
      </c>
      <c r="L1558" t="s">
        <v>9</v>
      </c>
      <c r="M1558">
        <v>6</v>
      </c>
    </row>
    <row r="1559" spans="2:13" ht="15" hidden="1" customHeight="1" x14ac:dyDescent="0.25">
      <c r="B1559" t="s">
        <v>3562</v>
      </c>
      <c r="C1559" s="1">
        <v>41061.631562499999</v>
      </c>
      <c r="D1559" s="4">
        <v>1700000</v>
      </c>
      <c r="E1559">
        <v>1700000</v>
      </c>
      <c r="F1559" t="s">
        <v>40</v>
      </c>
      <c r="G1559">
        <f>tblSalaries[[#This Row],[clean Salary (in local currency)]]*VLOOKUP(tblSalaries[[#This Row],[Currency]],tblXrate[],2,FALSE)</f>
        <v>30273.458368652366</v>
      </c>
      <c r="H1559" t="s">
        <v>1741</v>
      </c>
      <c r="I1559" t="s">
        <v>4001</v>
      </c>
      <c r="J1559" t="s">
        <v>8</v>
      </c>
      <c r="K1559" t="str">
        <f>VLOOKUP(tblSalaries[[#This Row],[Where do you work]],tblCountries[[Actual]:[Mapping]],2,FALSE)</f>
        <v>India</v>
      </c>
      <c r="L1559" t="s">
        <v>9</v>
      </c>
      <c r="M1559">
        <v>6</v>
      </c>
    </row>
    <row r="1560" spans="2:13" ht="15" hidden="1" customHeight="1" x14ac:dyDescent="0.25">
      <c r="B1560" t="s">
        <v>3563</v>
      </c>
      <c r="C1560" s="1">
        <v>41061.652314814812</v>
      </c>
      <c r="D1560" s="4" t="s">
        <v>1742</v>
      </c>
      <c r="E1560">
        <v>52000</v>
      </c>
      <c r="F1560" t="s">
        <v>6</v>
      </c>
      <c r="G1560">
        <f>tblSalaries[[#This Row],[clean Salary (in local currency)]]*VLOOKUP(tblSalaries[[#This Row],[Currency]],tblXrate[],2,FALSE)</f>
        <v>52000</v>
      </c>
      <c r="H1560" t="s">
        <v>523</v>
      </c>
      <c r="I1560" t="s">
        <v>20</v>
      </c>
      <c r="J1560" t="s">
        <v>15</v>
      </c>
      <c r="K1560" t="str">
        <f>VLOOKUP(tblSalaries[[#This Row],[Where do you work]],tblCountries[[Actual]:[Mapping]],2,FALSE)</f>
        <v>USA</v>
      </c>
      <c r="L1560" t="s">
        <v>13</v>
      </c>
      <c r="M1560">
        <v>5</v>
      </c>
    </row>
    <row r="1561" spans="2:13" ht="15" hidden="1" customHeight="1" x14ac:dyDescent="0.25">
      <c r="B1561" t="s">
        <v>3564</v>
      </c>
      <c r="C1561" s="1">
        <v>41061.755636574075</v>
      </c>
      <c r="D1561" s="4" t="s">
        <v>1743</v>
      </c>
      <c r="E1561">
        <v>75000</v>
      </c>
      <c r="F1561" t="s">
        <v>6</v>
      </c>
      <c r="G1561">
        <f>tblSalaries[[#This Row],[clean Salary (in local currency)]]*VLOOKUP(tblSalaries[[#This Row],[Currency]],tblXrate[],2,FALSE)</f>
        <v>75000</v>
      </c>
      <c r="H1561" t="s">
        <v>356</v>
      </c>
      <c r="I1561" t="s">
        <v>356</v>
      </c>
      <c r="J1561" t="s">
        <v>24</v>
      </c>
      <c r="K1561" t="str">
        <f>VLOOKUP(tblSalaries[[#This Row],[Where do you work]],tblCountries[[Actual]:[Mapping]],2,FALSE)</f>
        <v>Germany</v>
      </c>
      <c r="L1561" t="s">
        <v>18</v>
      </c>
      <c r="M1561">
        <v>9</v>
      </c>
    </row>
    <row r="1562" spans="2:13" ht="15" hidden="1" customHeight="1" x14ac:dyDescent="0.25">
      <c r="B1562" t="s">
        <v>3565</v>
      </c>
      <c r="C1562" s="1">
        <v>41061.762858796297</v>
      </c>
      <c r="D1562" s="4" t="s">
        <v>1744</v>
      </c>
      <c r="E1562">
        <v>1000000</v>
      </c>
      <c r="F1562" t="s">
        <v>40</v>
      </c>
      <c r="G1562">
        <f>tblSalaries[[#This Row],[clean Salary (in local currency)]]*VLOOKUP(tblSalaries[[#This Row],[Currency]],tblXrate[],2,FALSE)</f>
        <v>17807.916687442568</v>
      </c>
      <c r="H1562" t="s">
        <v>72</v>
      </c>
      <c r="I1562" t="s">
        <v>20</v>
      </c>
      <c r="J1562" t="s">
        <v>8</v>
      </c>
      <c r="K1562" t="str">
        <f>VLOOKUP(tblSalaries[[#This Row],[Where do you work]],tblCountries[[Actual]:[Mapping]],2,FALSE)</f>
        <v>India</v>
      </c>
      <c r="L1562" t="s">
        <v>13</v>
      </c>
      <c r="M1562">
        <v>4</v>
      </c>
    </row>
    <row r="1563" spans="2:13" ht="15" hidden="1" customHeight="1" x14ac:dyDescent="0.25">
      <c r="B1563" t="s">
        <v>3566</v>
      </c>
      <c r="C1563" s="1">
        <v>41061.790763888886</v>
      </c>
      <c r="D1563" s="4">
        <v>177600</v>
      </c>
      <c r="E1563">
        <v>177600</v>
      </c>
      <c r="F1563" t="s">
        <v>6</v>
      </c>
      <c r="G1563">
        <f>tblSalaries[[#This Row],[clean Salary (in local currency)]]*VLOOKUP(tblSalaries[[#This Row],[Currency]],tblXrate[],2,FALSE)</f>
        <v>177600</v>
      </c>
      <c r="H1563" t="s">
        <v>310</v>
      </c>
      <c r="I1563" t="s">
        <v>310</v>
      </c>
      <c r="J1563" t="s">
        <v>1745</v>
      </c>
      <c r="K1563" t="str">
        <f>VLOOKUP(tblSalaries[[#This Row],[Where do you work]],tblCountries[[Actual]:[Mapping]],2,FALSE)</f>
        <v>Lesotho</v>
      </c>
      <c r="L1563" t="s">
        <v>9</v>
      </c>
      <c r="M1563">
        <v>6</v>
      </c>
    </row>
    <row r="1564" spans="2:13" ht="15" hidden="1" customHeight="1" x14ac:dyDescent="0.25">
      <c r="B1564" t="s">
        <v>3567</v>
      </c>
      <c r="C1564" s="1">
        <v>41061.82136574074</v>
      </c>
      <c r="D1564" s="4">
        <v>650000</v>
      </c>
      <c r="E1564">
        <v>650000</v>
      </c>
      <c r="F1564" t="s">
        <v>40</v>
      </c>
      <c r="G1564">
        <f>tblSalaries[[#This Row],[clean Salary (in local currency)]]*VLOOKUP(tblSalaries[[#This Row],[Currency]],tblXrate[],2,FALSE)</f>
        <v>11575.14584683767</v>
      </c>
      <c r="H1564" t="s">
        <v>616</v>
      </c>
      <c r="I1564" t="s">
        <v>20</v>
      </c>
      <c r="J1564" t="s">
        <v>8</v>
      </c>
      <c r="K1564" t="str">
        <f>VLOOKUP(tblSalaries[[#This Row],[Where do you work]],tblCountries[[Actual]:[Mapping]],2,FALSE)</f>
        <v>India</v>
      </c>
      <c r="L1564" t="s">
        <v>9</v>
      </c>
      <c r="M1564">
        <v>5</v>
      </c>
    </row>
    <row r="1565" spans="2:13" ht="15" hidden="1" customHeight="1" x14ac:dyDescent="0.25">
      <c r="B1565" t="s">
        <v>3568</v>
      </c>
      <c r="C1565" s="1">
        <v>41061.823993055557</v>
      </c>
      <c r="D1565" s="4" t="s">
        <v>1746</v>
      </c>
      <c r="E1565">
        <v>21000</v>
      </c>
      <c r="F1565" t="s">
        <v>22</v>
      </c>
      <c r="G1565">
        <f>tblSalaries[[#This Row],[clean Salary (in local currency)]]*VLOOKUP(tblSalaries[[#This Row],[Currency]],tblXrate[],2,FALSE)</f>
        <v>26678.388218823762</v>
      </c>
      <c r="H1565" t="s">
        <v>1747</v>
      </c>
      <c r="I1565" t="s">
        <v>52</v>
      </c>
      <c r="J1565" t="s">
        <v>30</v>
      </c>
      <c r="K1565" t="str">
        <f>VLOOKUP(tblSalaries[[#This Row],[Where do you work]],tblCountries[[Actual]:[Mapping]],2,FALSE)</f>
        <v>Portugal</v>
      </c>
      <c r="L1565" t="s">
        <v>9</v>
      </c>
      <c r="M1565">
        <v>10</v>
      </c>
    </row>
    <row r="1566" spans="2:13" ht="15" hidden="1" customHeight="1" x14ac:dyDescent="0.25">
      <c r="B1566" t="s">
        <v>3569</v>
      </c>
      <c r="C1566" s="1">
        <v>41061.831770833334</v>
      </c>
      <c r="D1566" s="4" t="s">
        <v>1310</v>
      </c>
      <c r="E1566">
        <v>80000</v>
      </c>
      <c r="F1566" t="s">
        <v>69</v>
      </c>
      <c r="G1566">
        <f>tblSalaries[[#This Row],[clean Salary (in local currency)]]*VLOOKUP(tblSalaries[[#This Row],[Currency]],tblXrate[],2,FALSE)</f>
        <v>126094.26176538273</v>
      </c>
      <c r="H1566" t="s">
        <v>1748</v>
      </c>
      <c r="I1566" t="s">
        <v>356</v>
      </c>
      <c r="J1566" t="s">
        <v>71</v>
      </c>
      <c r="K1566" t="str">
        <f>VLOOKUP(tblSalaries[[#This Row],[Where do you work]],tblCountries[[Actual]:[Mapping]],2,FALSE)</f>
        <v>UK</v>
      </c>
      <c r="L1566" t="s">
        <v>9</v>
      </c>
      <c r="M1566">
        <v>12</v>
      </c>
    </row>
    <row r="1567" spans="2:13" ht="15" hidden="1" customHeight="1" x14ac:dyDescent="0.25">
      <c r="B1567" t="s">
        <v>3570</v>
      </c>
      <c r="C1567" s="1">
        <v>41061.841921296298</v>
      </c>
      <c r="D1567" s="4" t="s">
        <v>1749</v>
      </c>
      <c r="E1567">
        <v>6000</v>
      </c>
      <c r="F1567" t="s">
        <v>6</v>
      </c>
      <c r="G1567">
        <f>tblSalaries[[#This Row],[clean Salary (in local currency)]]*VLOOKUP(tblSalaries[[#This Row],[Currency]],tblXrate[],2,FALSE)</f>
        <v>6000</v>
      </c>
      <c r="H1567" t="s">
        <v>207</v>
      </c>
      <c r="I1567" t="s">
        <v>20</v>
      </c>
      <c r="J1567" t="s">
        <v>8</v>
      </c>
      <c r="K1567" t="str">
        <f>VLOOKUP(tblSalaries[[#This Row],[Where do you work]],tblCountries[[Actual]:[Mapping]],2,FALSE)</f>
        <v>India</v>
      </c>
      <c r="L1567" t="s">
        <v>9</v>
      </c>
      <c r="M1567">
        <v>2</v>
      </c>
    </row>
    <row r="1568" spans="2:13" ht="15" hidden="1" customHeight="1" x14ac:dyDescent="0.25">
      <c r="B1568" t="s">
        <v>3571</v>
      </c>
      <c r="C1568" s="1">
        <v>41061.852349537039</v>
      </c>
      <c r="D1568" s="4">
        <v>10000</v>
      </c>
      <c r="E1568">
        <v>10000</v>
      </c>
      <c r="F1568" t="s">
        <v>6</v>
      </c>
      <c r="G1568">
        <f>tblSalaries[[#This Row],[clean Salary (in local currency)]]*VLOOKUP(tblSalaries[[#This Row],[Currency]],tblXrate[],2,FALSE)</f>
        <v>10000</v>
      </c>
      <c r="H1568" t="s">
        <v>360</v>
      </c>
      <c r="I1568" t="s">
        <v>3999</v>
      </c>
      <c r="J1568" t="s">
        <v>8</v>
      </c>
      <c r="K1568" t="str">
        <f>VLOOKUP(tblSalaries[[#This Row],[Where do you work]],tblCountries[[Actual]:[Mapping]],2,FALSE)</f>
        <v>India</v>
      </c>
      <c r="L1568" t="s">
        <v>13</v>
      </c>
      <c r="M1568">
        <v>6</v>
      </c>
    </row>
    <row r="1569" spans="2:13" ht="15" hidden="1" customHeight="1" x14ac:dyDescent="0.25">
      <c r="B1569" t="s">
        <v>3572</v>
      </c>
      <c r="C1569" s="1">
        <v>41061.8596412037</v>
      </c>
      <c r="D1569" s="4">
        <v>50000</v>
      </c>
      <c r="E1569">
        <v>50000</v>
      </c>
      <c r="F1569" t="s">
        <v>6</v>
      </c>
      <c r="G1569">
        <f>tblSalaries[[#This Row],[clean Salary (in local currency)]]*VLOOKUP(tblSalaries[[#This Row],[Currency]],tblXrate[],2,FALSE)</f>
        <v>50000</v>
      </c>
      <c r="H1569" t="s">
        <v>481</v>
      </c>
      <c r="I1569" t="s">
        <v>20</v>
      </c>
      <c r="J1569" t="s">
        <v>15</v>
      </c>
      <c r="K1569" t="str">
        <f>VLOOKUP(tblSalaries[[#This Row],[Where do you work]],tblCountries[[Actual]:[Mapping]],2,FALSE)</f>
        <v>USA</v>
      </c>
      <c r="L1569" t="s">
        <v>13</v>
      </c>
      <c r="M1569">
        <v>2</v>
      </c>
    </row>
    <row r="1570" spans="2:13" ht="15" hidden="1" customHeight="1" x14ac:dyDescent="0.25">
      <c r="B1570" t="s">
        <v>3573</v>
      </c>
      <c r="C1570" s="1">
        <v>41061.860381944447</v>
      </c>
      <c r="D1570" s="4">
        <v>10000</v>
      </c>
      <c r="E1570">
        <v>10000</v>
      </c>
      <c r="F1570" t="s">
        <v>6</v>
      </c>
      <c r="G1570">
        <f>tblSalaries[[#This Row],[clean Salary (in local currency)]]*VLOOKUP(tblSalaries[[#This Row],[Currency]],tblXrate[],2,FALSE)</f>
        <v>10000</v>
      </c>
      <c r="H1570" t="s">
        <v>1750</v>
      </c>
      <c r="I1570" t="s">
        <v>52</v>
      </c>
      <c r="J1570" t="s">
        <v>8</v>
      </c>
      <c r="K1570" t="str">
        <f>VLOOKUP(tblSalaries[[#This Row],[Where do you work]],tblCountries[[Actual]:[Mapping]],2,FALSE)</f>
        <v>India</v>
      </c>
      <c r="L1570" t="s">
        <v>13</v>
      </c>
      <c r="M1570">
        <v>12</v>
      </c>
    </row>
    <row r="1571" spans="2:13" ht="15" hidden="1" customHeight="1" x14ac:dyDescent="0.25">
      <c r="B1571" t="s">
        <v>3574</v>
      </c>
      <c r="C1571" s="1">
        <v>41061.87023148148</v>
      </c>
      <c r="D1571" s="4">
        <v>50000</v>
      </c>
      <c r="E1571">
        <v>50000</v>
      </c>
      <c r="F1571" t="s">
        <v>6</v>
      </c>
      <c r="G1571">
        <f>tblSalaries[[#This Row],[clean Salary (in local currency)]]*VLOOKUP(tblSalaries[[#This Row],[Currency]],tblXrate[],2,FALSE)</f>
        <v>50000</v>
      </c>
      <c r="H1571" t="s">
        <v>1751</v>
      </c>
      <c r="I1571" t="s">
        <v>20</v>
      </c>
      <c r="J1571" t="s">
        <v>15</v>
      </c>
      <c r="K1571" t="str">
        <f>VLOOKUP(tblSalaries[[#This Row],[Where do you work]],tblCountries[[Actual]:[Mapping]],2,FALSE)</f>
        <v>USA</v>
      </c>
      <c r="L1571" t="s">
        <v>13</v>
      </c>
      <c r="M1571">
        <v>12</v>
      </c>
    </row>
    <row r="1572" spans="2:13" ht="15" hidden="1" customHeight="1" x14ac:dyDescent="0.25">
      <c r="B1572" t="s">
        <v>3575</v>
      </c>
      <c r="C1572" s="1">
        <v>41061.930856481478</v>
      </c>
      <c r="D1572" s="4" t="s">
        <v>1752</v>
      </c>
      <c r="E1572">
        <v>20000</v>
      </c>
      <c r="F1572" t="s">
        <v>6</v>
      </c>
      <c r="G1572">
        <f>tblSalaries[[#This Row],[clean Salary (in local currency)]]*VLOOKUP(tblSalaries[[#This Row],[Currency]],tblXrate[],2,FALSE)</f>
        <v>20000</v>
      </c>
      <c r="H1572" t="s">
        <v>52</v>
      </c>
      <c r="I1572" t="s">
        <v>52</v>
      </c>
      <c r="J1572" t="s">
        <v>8</v>
      </c>
      <c r="K1572" t="str">
        <f>VLOOKUP(tblSalaries[[#This Row],[Where do you work]],tblCountries[[Actual]:[Mapping]],2,FALSE)</f>
        <v>India</v>
      </c>
      <c r="L1572" t="s">
        <v>9</v>
      </c>
      <c r="M1572">
        <v>1</v>
      </c>
    </row>
    <row r="1573" spans="2:13" ht="15" hidden="1" customHeight="1" x14ac:dyDescent="0.25">
      <c r="B1573" t="s">
        <v>3576</v>
      </c>
      <c r="C1573" s="1">
        <v>41061.97896990741</v>
      </c>
      <c r="D1573" s="4" t="s">
        <v>655</v>
      </c>
      <c r="E1573">
        <v>20000</v>
      </c>
      <c r="F1573" t="s">
        <v>69</v>
      </c>
      <c r="G1573">
        <f>tblSalaries[[#This Row],[clean Salary (in local currency)]]*VLOOKUP(tblSalaries[[#This Row],[Currency]],tblXrate[],2,FALSE)</f>
        <v>31523.565441345683</v>
      </c>
      <c r="H1573" t="s">
        <v>386</v>
      </c>
      <c r="I1573" t="s">
        <v>20</v>
      </c>
      <c r="J1573" t="s">
        <v>71</v>
      </c>
      <c r="K1573" t="str">
        <f>VLOOKUP(tblSalaries[[#This Row],[Where do you work]],tblCountries[[Actual]:[Mapping]],2,FALSE)</f>
        <v>UK</v>
      </c>
      <c r="L1573" t="s">
        <v>13</v>
      </c>
      <c r="M1573">
        <v>3</v>
      </c>
    </row>
    <row r="1574" spans="2:13" ht="15" hidden="1" customHeight="1" x14ac:dyDescent="0.25">
      <c r="B1574" t="s">
        <v>3577</v>
      </c>
      <c r="C1574" s="1">
        <v>41062.061851851853</v>
      </c>
      <c r="D1574" s="4" t="s">
        <v>1753</v>
      </c>
      <c r="E1574">
        <v>50000</v>
      </c>
      <c r="F1574" t="s">
        <v>22</v>
      </c>
      <c r="G1574">
        <f>tblSalaries[[#This Row],[clean Salary (in local currency)]]*VLOOKUP(tblSalaries[[#This Row],[Currency]],tblXrate[],2,FALSE)</f>
        <v>63519.971949580387</v>
      </c>
      <c r="H1574" t="s">
        <v>488</v>
      </c>
      <c r="I1574" t="s">
        <v>488</v>
      </c>
      <c r="J1574" t="s">
        <v>628</v>
      </c>
      <c r="K1574" t="str">
        <f>VLOOKUP(tblSalaries[[#This Row],[Where do you work]],tblCountries[[Actual]:[Mapping]],2,FALSE)</f>
        <v>Netherlands</v>
      </c>
      <c r="L1574" t="s">
        <v>9</v>
      </c>
      <c r="M1574">
        <v>10</v>
      </c>
    </row>
    <row r="1575" spans="2:13" ht="15" hidden="1" customHeight="1" x14ac:dyDescent="0.25">
      <c r="B1575" t="s">
        <v>3578</v>
      </c>
      <c r="C1575" s="1">
        <v>41062.071805555555</v>
      </c>
      <c r="D1575" s="4">
        <v>2300</v>
      </c>
      <c r="E1575">
        <v>27600</v>
      </c>
      <c r="F1575" t="s">
        <v>22</v>
      </c>
      <c r="G1575">
        <f>tblSalaries[[#This Row],[clean Salary (in local currency)]]*VLOOKUP(tblSalaries[[#This Row],[Currency]],tblXrate[],2,FALSE)</f>
        <v>35063.024516168378</v>
      </c>
      <c r="H1575" t="s">
        <v>270</v>
      </c>
      <c r="I1575" t="s">
        <v>488</v>
      </c>
      <c r="J1575" t="s">
        <v>38</v>
      </c>
      <c r="K1575" t="str">
        <f>VLOOKUP(tblSalaries[[#This Row],[Where do you work]],tblCountries[[Actual]:[Mapping]],2,FALSE)</f>
        <v>Hungary</v>
      </c>
      <c r="L1575" t="s">
        <v>13</v>
      </c>
      <c r="M1575">
        <v>15</v>
      </c>
    </row>
    <row r="1576" spans="2:13" ht="15" hidden="1" customHeight="1" x14ac:dyDescent="0.25">
      <c r="B1576" t="s">
        <v>3579</v>
      </c>
      <c r="C1576" s="1">
        <v>41062.100451388891</v>
      </c>
      <c r="D1576" s="4">
        <v>55000</v>
      </c>
      <c r="E1576">
        <v>55000</v>
      </c>
      <c r="F1576" t="s">
        <v>6</v>
      </c>
      <c r="G1576">
        <f>tblSalaries[[#This Row],[clean Salary (in local currency)]]*VLOOKUP(tblSalaries[[#This Row],[Currency]],tblXrate[],2,FALSE)</f>
        <v>55000</v>
      </c>
      <c r="H1576" t="s">
        <v>207</v>
      </c>
      <c r="I1576" t="s">
        <v>20</v>
      </c>
      <c r="J1576" t="s">
        <v>15</v>
      </c>
      <c r="K1576" t="str">
        <f>VLOOKUP(tblSalaries[[#This Row],[Where do you work]],tblCountries[[Actual]:[Mapping]],2,FALSE)</f>
        <v>USA</v>
      </c>
      <c r="L1576" t="s">
        <v>9</v>
      </c>
      <c r="M1576">
        <v>2</v>
      </c>
    </row>
    <row r="1577" spans="2:13" ht="15" hidden="1" customHeight="1" x14ac:dyDescent="0.25">
      <c r="B1577" t="s">
        <v>3580</v>
      </c>
      <c r="C1577" s="1">
        <v>41062.103125000001</v>
      </c>
      <c r="D1577" s="4">
        <v>38000</v>
      </c>
      <c r="E1577">
        <v>38000</v>
      </c>
      <c r="F1577" t="s">
        <v>6</v>
      </c>
      <c r="G1577">
        <f>tblSalaries[[#This Row],[clean Salary (in local currency)]]*VLOOKUP(tblSalaries[[#This Row],[Currency]],tblXrate[],2,FALSE)</f>
        <v>38000</v>
      </c>
      <c r="H1577" t="s">
        <v>207</v>
      </c>
      <c r="I1577" t="s">
        <v>20</v>
      </c>
      <c r="J1577" t="s">
        <v>15</v>
      </c>
      <c r="K1577" t="str">
        <f>VLOOKUP(tblSalaries[[#This Row],[Where do you work]],tblCountries[[Actual]:[Mapping]],2,FALSE)</f>
        <v>USA</v>
      </c>
      <c r="L1577" t="s">
        <v>13</v>
      </c>
      <c r="M1577">
        <v>1</v>
      </c>
    </row>
    <row r="1578" spans="2:13" ht="15" hidden="1" customHeight="1" x14ac:dyDescent="0.25">
      <c r="B1578" t="s">
        <v>3581</v>
      </c>
      <c r="C1578" s="1">
        <v>41062.13113425926</v>
      </c>
      <c r="D1578" s="4">
        <v>1800000</v>
      </c>
      <c r="E1578">
        <v>1800000</v>
      </c>
      <c r="F1578" t="s">
        <v>40</v>
      </c>
      <c r="G1578">
        <f>tblSalaries[[#This Row],[clean Salary (in local currency)]]*VLOOKUP(tblSalaries[[#This Row],[Currency]],tblXrate[],2,FALSE)</f>
        <v>32054.250037396621</v>
      </c>
      <c r="H1578" t="s">
        <v>256</v>
      </c>
      <c r="I1578" t="s">
        <v>20</v>
      </c>
      <c r="J1578" t="s">
        <v>8</v>
      </c>
      <c r="K1578" t="str">
        <f>VLOOKUP(tblSalaries[[#This Row],[Where do you work]],tblCountries[[Actual]:[Mapping]],2,FALSE)</f>
        <v>India</v>
      </c>
      <c r="L1578" t="s">
        <v>13</v>
      </c>
      <c r="M1578">
        <v>1</v>
      </c>
    </row>
    <row r="1579" spans="2:13" ht="15" hidden="1" customHeight="1" x14ac:dyDescent="0.25">
      <c r="B1579" t="s">
        <v>3582</v>
      </c>
      <c r="C1579" s="1">
        <v>41062.134687500002</v>
      </c>
      <c r="D1579" s="4">
        <v>35500</v>
      </c>
      <c r="E1579">
        <v>35500</v>
      </c>
      <c r="F1579" t="s">
        <v>6</v>
      </c>
      <c r="G1579">
        <f>tblSalaries[[#This Row],[clean Salary (in local currency)]]*VLOOKUP(tblSalaries[[#This Row],[Currency]],tblXrate[],2,FALSE)</f>
        <v>35500</v>
      </c>
      <c r="H1579" t="s">
        <v>1754</v>
      </c>
      <c r="I1579" t="s">
        <v>20</v>
      </c>
      <c r="J1579" t="s">
        <v>15</v>
      </c>
      <c r="K1579" t="str">
        <f>VLOOKUP(tblSalaries[[#This Row],[Where do you work]],tblCountries[[Actual]:[Mapping]],2,FALSE)</f>
        <v>USA</v>
      </c>
      <c r="L1579" t="s">
        <v>9</v>
      </c>
      <c r="M1579">
        <v>20</v>
      </c>
    </row>
    <row r="1580" spans="2:13" ht="15" hidden="1" customHeight="1" x14ac:dyDescent="0.25">
      <c r="B1580" t="s">
        <v>3583</v>
      </c>
      <c r="C1580" s="1">
        <v>41062.141076388885</v>
      </c>
      <c r="D1580" s="4">
        <v>62000</v>
      </c>
      <c r="E1580">
        <v>62000</v>
      </c>
      <c r="F1580" t="s">
        <v>6</v>
      </c>
      <c r="G1580">
        <f>tblSalaries[[#This Row],[clean Salary (in local currency)]]*VLOOKUP(tblSalaries[[#This Row],[Currency]],tblXrate[],2,FALSE)</f>
        <v>62000</v>
      </c>
      <c r="H1580" t="s">
        <v>14</v>
      </c>
      <c r="I1580" t="s">
        <v>20</v>
      </c>
      <c r="J1580" t="s">
        <v>15</v>
      </c>
      <c r="K1580" t="str">
        <f>VLOOKUP(tblSalaries[[#This Row],[Where do you work]],tblCountries[[Actual]:[Mapping]],2,FALSE)</f>
        <v>USA</v>
      </c>
      <c r="L1580" t="s">
        <v>18</v>
      </c>
      <c r="M1580">
        <v>5</v>
      </c>
    </row>
    <row r="1581" spans="2:13" ht="15" hidden="1" customHeight="1" x14ac:dyDescent="0.25">
      <c r="B1581" t="s">
        <v>3584</v>
      </c>
      <c r="C1581" s="1">
        <v>41062.145358796297</v>
      </c>
      <c r="D1581" s="4" t="s">
        <v>1755</v>
      </c>
      <c r="E1581">
        <v>21500</v>
      </c>
      <c r="F1581" t="s">
        <v>69</v>
      </c>
      <c r="G1581">
        <f>tblSalaries[[#This Row],[clean Salary (in local currency)]]*VLOOKUP(tblSalaries[[#This Row],[Currency]],tblXrate[],2,FALSE)</f>
        <v>33887.832849446611</v>
      </c>
      <c r="H1581" t="s">
        <v>153</v>
      </c>
      <c r="I1581" t="s">
        <v>20</v>
      </c>
      <c r="J1581" t="s">
        <v>71</v>
      </c>
      <c r="K1581" t="str">
        <f>VLOOKUP(tblSalaries[[#This Row],[Where do you work]],tblCountries[[Actual]:[Mapping]],2,FALSE)</f>
        <v>UK</v>
      </c>
      <c r="L1581" t="s">
        <v>13</v>
      </c>
      <c r="M1581">
        <v>1</v>
      </c>
    </row>
    <row r="1582" spans="2:13" ht="15" hidden="1" customHeight="1" x14ac:dyDescent="0.25">
      <c r="B1582" t="s">
        <v>3585</v>
      </c>
      <c r="C1582" s="1">
        <v>41062.201180555552</v>
      </c>
      <c r="D1582" s="4">
        <v>60000</v>
      </c>
      <c r="E1582">
        <v>60000</v>
      </c>
      <c r="F1582" t="s">
        <v>6</v>
      </c>
      <c r="G1582">
        <f>tblSalaries[[#This Row],[clean Salary (in local currency)]]*VLOOKUP(tblSalaries[[#This Row],[Currency]],tblXrate[],2,FALSE)</f>
        <v>60000</v>
      </c>
      <c r="H1582" t="s">
        <v>153</v>
      </c>
      <c r="I1582" t="s">
        <v>20</v>
      </c>
      <c r="J1582" t="s">
        <v>15</v>
      </c>
      <c r="K1582" t="str">
        <f>VLOOKUP(tblSalaries[[#This Row],[Where do you work]],tblCountries[[Actual]:[Mapping]],2,FALSE)</f>
        <v>USA</v>
      </c>
      <c r="L1582" t="s">
        <v>18</v>
      </c>
      <c r="M1582">
        <v>1</v>
      </c>
    </row>
    <row r="1583" spans="2:13" ht="15" hidden="1" customHeight="1" x14ac:dyDescent="0.25">
      <c r="B1583" t="s">
        <v>3586</v>
      </c>
      <c r="C1583" s="1">
        <v>41062.265104166669</v>
      </c>
      <c r="D1583" s="4">
        <v>32884.800000000003</v>
      </c>
      <c r="E1583">
        <v>32884</v>
      </c>
      <c r="F1583" t="s">
        <v>6</v>
      </c>
      <c r="G1583">
        <f>tblSalaries[[#This Row],[clean Salary (in local currency)]]*VLOOKUP(tblSalaries[[#This Row],[Currency]],tblXrate[],2,FALSE)</f>
        <v>32884</v>
      </c>
      <c r="H1583" t="s">
        <v>263</v>
      </c>
      <c r="I1583" t="s">
        <v>20</v>
      </c>
      <c r="J1583" t="s">
        <v>15</v>
      </c>
      <c r="K1583" t="str">
        <f>VLOOKUP(tblSalaries[[#This Row],[Where do you work]],tblCountries[[Actual]:[Mapping]],2,FALSE)</f>
        <v>USA</v>
      </c>
      <c r="L1583" t="s">
        <v>13</v>
      </c>
      <c r="M1583">
        <v>10</v>
      </c>
    </row>
    <row r="1584" spans="2:13" ht="15" hidden="1" customHeight="1" x14ac:dyDescent="0.25">
      <c r="B1584" t="s">
        <v>3587</v>
      </c>
      <c r="C1584" s="1">
        <v>41062.271770833337</v>
      </c>
      <c r="D1584" s="4" t="s">
        <v>1756</v>
      </c>
      <c r="E1584">
        <v>42000</v>
      </c>
      <c r="F1584" t="s">
        <v>6</v>
      </c>
      <c r="G1584">
        <f>tblSalaries[[#This Row],[clean Salary (in local currency)]]*VLOOKUP(tblSalaries[[#This Row],[Currency]],tblXrate[],2,FALSE)</f>
        <v>42000</v>
      </c>
      <c r="H1584" t="s">
        <v>1757</v>
      </c>
      <c r="I1584" t="s">
        <v>20</v>
      </c>
      <c r="J1584" t="s">
        <v>15</v>
      </c>
      <c r="K1584" t="str">
        <f>VLOOKUP(tblSalaries[[#This Row],[Where do you work]],tblCountries[[Actual]:[Mapping]],2,FALSE)</f>
        <v>USA</v>
      </c>
      <c r="L1584" t="s">
        <v>9</v>
      </c>
      <c r="M1584">
        <v>2</v>
      </c>
    </row>
    <row r="1585" spans="2:13" ht="15" hidden="1" customHeight="1" x14ac:dyDescent="0.25">
      <c r="B1585" t="s">
        <v>3588</v>
      </c>
      <c r="C1585" s="1">
        <v>41062.280150462961</v>
      </c>
      <c r="D1585" s="4">
        <v>68000</v>
      </c>
      <c r="E1585">
        <v>68000</v>
      </c>
      <c r="F1585" t="s">
        <v>6</v>
      </c>
      <c r="G1585">
        <f>tblSalaries[[#This Row],[clean Salary (in local currency)]]*VLOOKUP(tblSalaries[[#This Row],[Currency]],tblXrate[],2,FALSE)</f>
        <v>68000</v>
      </c>
      <c r="H1585" t="s">
        <v>411</v>
      </c>
      <c r="I1585" t="s">
        <v>20</v>
      </c>
      <c r="J1585" t="s">
        <v>15</v>
      </c>
      <c r="K1585" t="str">
        <f>VLOOKUP(tblSalaries[[#This Row],[Where do you work]],tblCountries[[Actual]:[Mapping]],2,FALSE)</f>
        <v>USA</v>
      </c>
      <c r="L1585" t="s">
        <v>9</v>
      </c>
      <c r="M1585">
        <v>12</v>
      </c>
    </row>
    <row r="1586" spans="2:13" ht="15" hidden="1" customHeight="1" x14ac:dyDescent="0.25">
      <c r="B1586" t="s">
        <v>3589</v>
      </c>
      <c r="C1586" s="1">
        <v>41062.320856481485</v>
      </c>
      <c r="D1586" s="4">
        <v>85000</v>
      </c>
      <c r="E1586">
        <v>85000</v>
      </c>
      <c r="F1586" t="s">
        <v>6</v>
      </c>
      <c r="G1586">
        <f>tblSalaries[[#This Row],[clean Salary (in local currency)]]*VLOOKUP(tblSalaries[[#This Row],[Currency]],tblXrate[],2,FALSE)</f>
        <v>85000</v>
      </c>
      <c r="H1586" t="s">
        <v>89</v>
      </c>
      <c r="I1586" t="s">
        <v>310</v>
      </c>
      <c r="J1586" t="s">
        <v>15</v>
      </c>
      <c r="K1586" t="str">
        <f>VLOOKUP(tblSalaries[[#This Row],[Where do you work]],tblCountries[[Actual]:[Mapping]],2,FALSE)</f>
        <v>USA</v>
      </c>
      <c r="L1586" t="s">
        <v>18</v>
      </c>
      <c r="M1586">
        <v>8</v>
      </c>
    </row>
    <row r="1587" spans="2:13" ht="15" hidden="1" customHeight="1" x14ac:dyDescent="0.25">
      <c r="B1587" t="s">
        <v>3590</v>
      </c>
      <c r="C1587" s="1">
        <v>41062.466180555559</v>
      </c>
      <c r="D1587" s="4" t="s">
        <v>1758</v>
      </c>
      <c r="E1587">
        <v>13000</v>
      </c>
      <c r="F1587" t="s">
        <v>6</v>
      </c>
      <c r="G1587">
        <f>tblSalaries[[#This Row],[clean Salary (in local currency)]]*VLOOKUP(tblSalaries[[#This Row],[Currency]],tblXrate[],2,FALSE)</f>
        <v>13000</v>
      </c>
      <c r="H1587" t="s">
        <v>1759</v>
      </c>
      <c r="I1587" t="s">
        <v>20</v>
      </c>
      <c r="J1587" t="s">
        <v>143</v>
      </c>
      <c r="K1587" t="str">
        <f>VLOOKUP(tblSalaries[[#This Row],[Where do you work]],tblCountries[[Actual]:[Mapping]],2,FALSE)</f>
        <v>Brazil</v>
      </c>
      <c r="L1587" t="s">
        <v>13</v>
      </c>
      <c r="M1587">
        <v>4</v>
      </c>
    </row>
    <row r="1588" spans="2:13" ht="15" hidden="1" customHeight="1" x14ac:dyDescent="0.25">
      <c r="B1588" t="s">
        <v>3591</v>
      </c>
      <c r="C1588" s="1">
        <v>41062.582476851851</v>
      </c>
      <c r="D1588" s="4">
        <v>15000</v>
      </c>
      <c r="E1588">
        <v>15000</v>
      </c>
      <c r="F1588" t="s">
        <v>6</v>
      </c>
      <c r="G1588">
        <f>tblSalaries[[#This Row],[clean Salary (in local currency)]]*VLOOKUP(tblSalaries[[#This Row],[Currency]],tblXrate[],2,FALSE)</f>
        <v>15000</v>
      </c>
      <c r="H1588" t="s">
        <v>1760</v>
      </c>
      <c r="I1588" t="s">
        <v>20</v>
      </c>
      <c r="J1588" t="s">
        <v>8</v>
      </c>
      <c r="K1588" t="str">
        <f>VLOOKUP(tblSalaries[[#This Row],[Where do you work]],tblCountries[[Actual]:[Mapping]],2,FALSE)</f>
        <v>India</v>
      </c>
      <c r="L1588" t="s">
        <v>9</v>
      </c>
      <c r="M1588">
        <v>5</v>
      </c>
    </row>
    <row r="1589" spans="2:13" ht="15" hidden="1" customHeight="1" x14ac:dyDescent="0.25">
      <c r="B1589" t="s">
        <v>3592</v>
      </c>
      <c r="C1589" s="1">
        <v>41062.732175925928</v>
      </c>
      <c r="D1589" s="4" t="s">
        <v>1761</v>
      </c>
      <c r="E1589">
        <v>50000</v>
      </c>
      <c r="F1589" t="s">
        <v>6</v>
      </c>
      <c r="G1589">
        <f>tblSalaries[[#This Row],[clean Salary (in local currency)]]*VLOOKUP(tblSalaries[[#This Row],[Currency]],tblXrate[],2,FALSE)</f>
        <v>50000</v>
      </c>
      <c r="H1589" t="s">
        <v>1762</v>
      </c>
      <c r="I1589" t="s">
        <v>4001</v>
      </c>
      <c r="J1589" t="s">
        <v>8</v>
      </c>
      <c r="K1589" t="str">
        <f>VLOOKUP(tblSalaries[[#This Row],[Where do you work]],tblCountries[[Actual]:[Mapping]],2,FALSE)</f>
        <v>India</v>
      </c>
      <c r="L1589" t="s">
        <v>25</v>
      </c>
      <c r="M1589">
        <v>8</v>
      </c>
    </row>
    <row r="1590" spans="2:13" ht="15" hidden="1" customHeight="1" x14ac:dyDescent="0.25">
      <c r="B1590" t="s">
        <v>3593</v>
      </c>
      <c r="C1590" s="1">
        <v>41062.783009259256</v>
      </c>
      <c r="D1590" s="4">
        <v>7000</v>
      </c>
      <c r="E1590">
        <v>7000</v>
      </c>
      <c r="F1590" t="s">
        <v>6</v>
      </c>
      <c r="G1590">
        <f>tblSalaries[[#This Row],[clean Salary (in local currency)]]*VLOOKUP(tblSalaries[[#This Row],[Currency]],tblXrate[],2,FALSE)</f>
        <v>7000</v>
      </c>
      <c r="H1590" t="s">
        <v>1763</v>
      </c>
      <c r="I1590" t="s">
        <v>3999</v>
      </c>
      <c r="J1590" t="s">
        <v>8</v>
      </c>
      <c r="K1590" t="str">
        <f>VLOOKUP(tblSalaries[[#This Row],[Where do you work]],tblCountries[[Actual]:[Mapping]],2,FALSE)</f>
        <v>India</v>
      </c>
      <c r="L1590" t="s">
        <v>9</v>
      </c>
      <c r="M1590">
        <v>1</v>
      </c>
    </row>
    <row r="1591" spans="2:13" ht="15" hidden="1" customHeight="1" x14ac:dyDescent="0.25">
      <c r="B1591" t="s">
        <v>3594</v>
      </c>
      <c r="C1591" s="1">
        <v>41062.801793981482</v>
      </c>
      <c r="D1591" s="4">
        <v>140000</v>
      </c>
      <c r="E1591">
        <v>140000</v>
      </c>
      <c r="F1591" t="s">
        <v>6</v>
      </c>
      <c r="G1591">
        <f>tblSalaries[[#This Row],[clean Salary (in local currency)]]*VLOOKUP(tblSalaries[[#This Row],[Currency]],tblXrate[],2,FALSE)</f>
        <v>140000</v>
      </c>
      <c r="H1591" t="s">
        <v>1080</v>
      </c>
      <c r="I1591" t="s">
        <v>52</v>
      </c>
      <c r="J1591" t="s">
        <v>15</v>
      </c>
      <c r="K1591" t="str">
        <f>VLOOKUP(tblSalaries[[#This Row],[Where do you work]],tblCountries[[Actual]:[Mapping]],2,FALSE)</f>
        <v>USA</v>
      </c>
      <c r="L1591" t="s">
        <v>9</v>
      </c>
      <c r="M1591">
        <v>12</v>
      </c>
    </row>
    <row r="1592" spans="2:13" ht="15" hidden="1" customHeight="1" x14ac:dyDescent="0.25">
      <c r="B1592" t="s">
        <v>3595</v>
      </c>
      <c r="C1592" s="1">
        <v>41062.868518518517</v>
      </c>
      <c r="D1592" s="4">
        <v>400000</v>
      </c>
      <c r="E1592">
        <v>400000</v>
      </c>
      <c r="F1592" t="s">
        <v>40</v>
      </c>
      <c r="G1592">
        <f>tblSalaries[[#This Row],[clean Salary (in local currency)]]*VLOOKUP(tblSalaries[[#This Row],[Currency]],tblXrate[],2,FALSE)</f>
        <v>7123.1666749770275</v>
      </c>
      <c r="H1592" t="s">
        <v>1764</v>
      </c>
      <c r="I1592" t="s">
        <v>20</v>
      </c>
      <c r="J1592" t="s">
        <v>8</v>
      </c>
      <c r="K1592" t="str">
        <f>VLOOKUP(tblSalaries[[#This Row],[Where do you work]],tblCountries[[Actual]:[Mapping]],2,FALSE)</f>
        <v>India</v>
      </c>
      <c r="L1592" t="s">
        <v>25</v>
      </c>
      <c r="M1592">
        <v>2.5</v>
      </c>
    </row>
    <row r="1593" spans="2:13" ht="15" hidden="1" customHeight="1" x14ac:dyDescent="0.25">
      <c r="B1593" t="s">
        <v>3596</v>
      </c>
      <c r="C1593" s="1">
        <v>41062.870127314818</v>
      </c>
      <c r="D1593" s="4" t="s">
        <v>1765</v>
      </c>
      <c r="E1593">
        <v>37000</v>
      </c>
      <c r="F1593" t="s">
        <v>69</v>
      </c>
      <c r="G1593">
        <f>tblSalaries[[#This Row],[clean Salary (in local currency)]]*VLOOKUP(tblSalaries[[#This Row],[Currency]],tblXrate[],2,FALSE)</f>
        <v>58318.59606648951</v>
      </c>
      <c r="H1593" t="s">
        <v>1766</v>
      </c>
      <c r="I1593" t="s">
        <v>20</v>
      </c>
      <c r="J1593" t="s">
        <v>71</v>
      </c>
      <c r="K1593" t="str">
        <f>VLOOKUP(tblSalaries[[#This Row],[Where do you work]],tblCountries[[Actual]:[Mapping]],2,FALSE)</f>
        <v>UK</v>
      </c>
      <c r="L1593" t="s">
        <v>9</v>
      </c>
      <c r="M1593">
        <v>9</v>
      </c>
    </row>
    <row r="1594" spans="2:13" ht="15" hidden="1" customHeight="1" x14ac:dyDescent="0.25">
      <c r="B1594" t="s">
        <v>3597</v>
      </c>
      <c r="C1594" s="1">
        <v>41062.904652777775</v>
      </c>
      <c r="D1594" s="4" t="s">
        <v>1767</v>
      </c>
      <c r="E1594">
        <v>680000</v>
      </c>
      <c r="F1594" t="s">
        <v>40</v>
      </c>
      <c r="G1594">
        <f>tblSalaries[[#This Row],[clean Salary (in local currency)]]*VLOOKUP(tblSalaries[[#This Row],[Currency]],tblXrate[],2,FALSE)</f>
        <v>12109.383347460946</v>
      </c>
      <c r="H1594" t="s">
        <v>938</v>
      </c>
      <c r="I1594" t="s">
        <v>52</v>
      </c>
      <c r="J1594" t="s">
        <v>8</v>
      </c>
      <c r="K1594" t="str">
        <f>VLOOKUP(tblSalaries[[#This Row],[Where do you work]],tblCountries[[Actual]:[Mapping]],2,FALSE)</f>
        <v>India</v>
      </c>
      <c r="L1594" t="s">
        <v>25</v>
      </c>
      <c r="M1594">
        <v>2</v>
      </c>
    </row>
    <row r="1595" spans="2:13" ht="15" hidden="1" customHeight="1" x14ac:dyDescent="0.25">
      <c r="B1595" t="s">
        <v>3598</v>
      </c>
      <c r="C1595" s="1">
        <v>41062.939953703702</v>
      </c>
      <c r="D1595" s="4">
        <v>55000</v>
      </c>
      <c r="E1595">
        <v>55000</v>
      </c>
      <c r="F1595" t="s">
        <v>6</v>
      </c>
      <c r="G1595">
        <f>tblSalaries[[#This Row],[clean Salary (in local currency)]]*VLOOKUP(tblSalaries[[#This Row],[Currency]],tblXrate[],2,FALSE)</f>
        <v>55000</v>
      </c>
      <c r="H1595" t="s">
        <v>411</v>
      </c>
      <c r="I1595" t="s">
        <v>20</v>
      </c>
      <c r="J1595" t="s">
        <v>15</v>
      </c>
      <c r="K1595" t="str">
        <f>VLOOKUP(tblSalaries[[#This Row],[Where do you work]],tblCountries[[Actual]:[Mapping]],2,FALSE)</f>
        <v>USA</v>
      </c>
      <c r="L1595" t="s">
        <v>9</v>
      </c>
      <c r="M1595">
        <v>1</v>
      </c>
    </row>
    <row r="1596" spans="2:13" ht="15" hidden="1" customHeight="1" x14ac:dyDescent="0.25">
      <c r="B1596" t="s">
        <v>3599</v>
      </c>
      <c r="C1596" s="1">
        <v>41062.943703703706</v>
      </c>
      <c r="D1596" s="4">
        <v>60000</v>
      </c>
      <c r="E1596">
        <v>60000</v>
      </c>
      <c r="F1596" t="s">
        <v>6</v>
      </c>
      <c r="G1596">
        <f>tblSalaries[[#This Row],[clean Salary (in local currency)]]*VLOOKUP(tblSalaries[[#This Row],[Currency]],tblXrate[],2,FALSE)</f>
        <v>60000</v>
      </c>
      <c r="H1596" t="s">
        <v>1768</v>
      </c>
      <c r="I1596" t="s">
        <v>52</v>
      </c>
      <c r="J1596" t="s">
        <v>726</v>
      </c>
      <c r="K1596" t="str">
        <f>VLOOKUP(tblSalaries[[#This Row],[Where do you work]],tblCountries[[Actual]:[Mapping]],2,FALSE)</f>
        <v>Indonesia</v>
      </c>
      <c r="L1596" t="s">
        <v>18</v>
      </c>
      <c r="M1596">
        <v>16</v>
      </c>
    </row>
    <row r="1597" spans="2:13" ht="15" hidden="1" customHeight="1" x14ac:dyDescent="0.25">
      <c r="B1597" t="s">
        <v>3600</v>
      </c>
      <c r="C1597" s="1">
        <v>41063.065243055556</v>
      </c>
      <c r="D1597" s="4">
        <v>320000</v>
      </c>
      <c r="E1597">
        <v>320000</v>
      </c>
      <c r="F1597" t="s">
        <v>40</v>
      </c>
      <c r="G1597">
        <f>tblSalaries[[#This Row],[clean Salary (in local currency)]]*VLOOKUP(tblSalaries[[#This Row],[Currency]],tblXrate[],2,FALSE)</f>
        <v>5698.5333399816218</v>
      </c>
      <c r="H1597" t="s">
        <v>809</v>
      </c>
      <c r="I1597" t="s">
        <v>52</v>
      </c>
      <c r="J1597" t="s">
        <v>8</v>
      </c>
      <c r="K1597" t="str">
        <f>VLOOKUP(tblSalaries[[#This Row],[Where do you work]],tblCountries[[Actual]:[Mapping]],2,FALSE)</f>
        <v>India</v>
      </c>
      <c r="L1597" t="s">
        <v>9</v>
      </c>
      <c r="M1597">
        <v>5</v>
      </c>
    </row>
    <row r="1598" spans="2:13" ht="15" hidden="1" customHeight="1" x14ac:dyDescent="0.25">
      <c r="B1598" t="s">
        <v>3601</v>
      </c>
      <c r="C1598" s="1">
        <v>41063.067164351851</v>
      </c>
      <c r="D1598" s="4" t="s">
        <v>1769</v>
      </c>
      <c r="E1598">
        <v>288000</v>
      </c>
      <c r="F1598" t="s">
        <v>3941</v>
      </c>
      <c r="G1598">
        <f>tblSalaries[[#This Row],[clean Salary (in local currency)]]*VLOOKUP(tblSalaries[[#This Row],[Currency]],tblXrate[],2,FALSE)</f>
        <v>9376.2513877177607</v>
      </c>
      <c r="H1598" t="s">
        <v>1770</v>
      </c>
      <c r="I1598" t="s">
        <v>279</v>
      </c>
      <c r="J1598" t="s">
        <v>1771</v>
      </c>
      <c r="K1598" t="str">
        <f>VLOOKUP(tblSalaries[[#This Row],[Where do you work]],tblCountries[[Actual]:[Mapping]],2,FALSE)</f>
        <v>Mauritius</v>
      </c>
      <c r="L1598" t="s">
        <v>9</v>
      </c>
      <c r="M1598">
        <v>7</v>
      </c>
    </row>
    <row r="1599" spans="2:13" ht="15" hidden="1" customHeight="1" x14ac:dyDescent="0.25">
      <c r="B1599" t="s">
        <v>3602</v>
      </c>
      <c r="C1599" s="1">
        <v>41063.088009259256</v>
      </c>
      <c r="D1599" s="4" t="s">
        <v>330</v>
      </c>
      <c r="E1599">
        <v>60000</v>
      </c>
      <c r="F1599" t="s">
        <v>69</v>
      </c>
      <c r="G1599">
        <f>tblSalaries[[#This Row],[clean Salary (in local currency)]]*VLOOKUP(tblSalaries[[#This Row],[Currency]],tblXrate[],2,FALSE)</f>
        <v>94570.696324037053</v>
      </c>
      <c r="H1599" t="s">
        <v>153</v>
      </c>
      <c r="I1599" t="s">
        <v>20</v>
      </c>
      <c r="J1599" t="s">
        <v>71</v>
      </c>
      <c r="K1599" t="str">
        <f>VLOOKUP(tblSalaries[[#This Row],[Where do you work]],tblCountries[[Actual]:[Mapping]],2,FALSE)</f>
        <v>UK</v>
      </c>
      <c r="L1599" t="s">
        <v>9</v>
      </c>
      <c r="M1599">
        <v>5</v>
      </c>
    </row>
    <row r="1600" spans="2:13" ht="15" hidden="1" customHeight="1" x14ac:dyDescent="0.25">
      <c r="B1600" t="s">
        <v>3603</v>
      </c>
      <c r="C1600" s="1">
        <v>41063.121203703704</v>
      </c>
      <c r="D1600" s="4">
        <v>36000</v>
      </c>
      <c r="E1600">
        <v>36000</v>
      </c>
      <c r="F1600" t="s">
        <v>6</v>
      </c>
      <c r="G1600">
        <f>tblSalaries[[#This Row],[clean Salary (in local currency)]]*VLOOKUP(tblSalaries[[#This Row],[Currency]],tblXrate[],2,FALSE)</f>
        <v>36000</v>
      </c>
      <c r="H1600" t="s">
        <v>1772</v>
      </c>
      <c r="I1600" t="s">
        <v>356</v>
      </c>
      <c r="J1600" t="s">
        <v>1773</v>
      </c>
      <c r="K1600" t="str">
        <f>VLOOKUP(tblSalaries[[#This Row],[Where do you work]],tblCountries[[Actual]:[Mapping]],2,FALSE)</f>
        <v>Azerbaijan</v>
      </c>
      <c r="L1600" t="s">
        <v>9</v>
      </c>
      <c r="M1600">
        <v>5</v>
      </c>
    </row>
    <row r="1601" spans="2:13" ht="15" hidden="1" customHeight="1" x14ac:dyDescent="0.25">
      <c r="B1601" t="s">
        <v>3604</v>
      </c>
      <c r="C1601" s="1">
        <v>41063.17690972222</v>
      </c>
      <c r="D1601" s="4" t="s">
        <v>1774</v>
      </c>
      <c r="E1601">
        <v>3700000</v>
      </c>
      <c r="F1601" t="s">
        <v>40</v>
      </c>
      <c r="G1601">
        <f>tblSalaries[[#This Row],[clean Salary (in local currency)]]*VLOOKUP(tblSalaries[[#This Row],[Currency]],tblXrate[],2,FALSE)</f>
        <v>65889.291743537498</v>
      </c>
      <c r="H1601" t="s">
        <v>1775</v>
      </c>
      <c r="I1601" t="s">
        <v>52</v>
      </c>
      <c r="J1601" t="s">
        <v>8</v>
      </c>
      <c r="K1601" t="str">
        <f>VLOOKUP(tblSalaries[[#This Row],[Where do you work]],tblCountries[[Actual]:[Mapping]],2,FALSE)</f>
        <v>India</v>
      </c>
      <c r="L1601" t="s">
        <v>13</v>
      </c>
      <c r="M1601">
        <v>4</v>
      </c>
    </row>
    <row r="1602" spans="2:13" ht="15" hidden="1" customHeight="1" x14ac:dyDescent="0.25">
      <c r="B1602" t="s">
        <v>3605</v>
      </c>
      <c r="C1602" s="1">
        <v>41063.196458333332</v>
      </c>
      <c r="D1602" s="4">
        <v>106000</v>
      </c>
      <c r="E1602">
        <v>106000</v>
      </c>
      <c r="F1602" t="s">
        <v>6</v>
      </c>
      <c r="G1602">
        <f>tblSalaries[[#This Row],[clean Salary (in local currency)]]*VLOOKUP(tblSalaries[[#This Row],[Currency]],tblXrate[],2,FALSE)</f>
        <v>106000</v>
      </c>
      <c r="H1602" t="s">
        <v>1776</v>
      </c>
      <c r="I1602" t="s">
        <v>20</v>
      </c>
      <c r="J1602" t="s">
        <v>877</v>
      </c>
      <c r="K1602" t="str">
        <f>VLOOKUP(tblSalaries[[#This Row],[Where do you work]],tblCountries[[Actual]:[Mapping]],2,FALSE)</f>
        <v>Denmark</v>
      </c>
      <c r="L1602" t="s">
        <v>25</v>
      </c>
      <c r="M1602">
        <v>7</v>
      </c>
    </row>
    <row r="1603" spans="2:13" ht="15" hidden="1" customHeight="1" x14ac:dyDescent="0.25">
      <c r="B1603" t="s">
        <v>3606</v>
      </c>
      <c r="C1603" s="1">
        <v>41063.30332175926</v>
      </c>
      <c r="D1603" s="4" t="s">
        <v>1777</v>
      </c>
      <c r="E1603">
        <v>485000</v>
      </c>
      <c r="F1603" t="s">
        <v>1362</v>
      </c>
      <c r="G1603">
        <f>tblSalaries[[#This Row],[clean Salary (in local currency)]]*VLOOKUP(tblSalaries[[#This Row],[Currency]],tblXrate[],2,FALSE)</f>
        <v>82888.5550559455</v>
      </c>
      <c r="H1603" t="s">
        <v>488</v>
      </c>
      <c r="I1603" t="s">
        <v>488</v>
      </c>
      <c r="J1603" t="s">
        <v>877</v>
      </c>
      <c r="K1603" t="str">
        <f>VLOOKUP(tblSalaries[[#This Row],[Where do you work]],tblCountries[[Actual]:[Mapping]],2,FALSE)</f>
        <v>Denmark</v>
      </c>
      <c r="L1603" t="s">
        <v>9</v>
      </c>
      <c r="M1603">
        <v>18</v>
      </c>
    </row>
    <row r="1604" spans="2:13" ht="15" hidden="1" customHeight="1" x14ac:dyDescent="0.25">
      <c r="B1604" t="s">
        <v>3607</v>
      </c>
      <c r="C1604" s="1">
        <v>41063.404629629629</v>
      </c>
      <c r="D1604" s="4">
        <v>75000</v>
      </c>
      <c r="E1604">
        <v>75000</v>
      </c>
      <c r="F1604" t="s">
        <v>670</v>
      </c>
      <c r="G1604">
        <f>tblSalaries[[#This Row],[clean Salary (in local currency)]]*VLOOKUP(tblSalaries[[#This Row],[Currency]],tblXrate[],2,FALSE)</f>
        <v>59819.107020370408</v>
      </c>
      <c r="H1604" t="s">
        <v>1778</v>
      </c>
      <c r="I1604" t="s">
        <v>20</v>
      </c>
      <c r="J1604" t="s">
        <v>1779</v>
      </c>
      <c r="K1604" t="str">
        <f>VLOOKUP(tblSalaries[[#This Row],[Where do you work]],tblCountries[[Actual]:[Mapping]],2,FALSE)</f>
        <v>New Zealand</v>
      </c>
      <c r="L1604" t="s">
        <v>18</v>
      </c>
      <c r="M1604">
        <v>10</v>
      </c>
    </row>
    <row r="1605" spans="2:13" ht="15" hidden="1" customHeight="1" x14ac:dyDescent="0.25">
      <c r="B1605" t="s">
        <v>3608</v>
      </c>
      <c r="C1605" s="1">
        <v>41063.424108796295</v>
      </c>
      <c r="D1605" s="4">
        <v>6545</v>
      </c>
      <c r="E1605">
        <v>6545</v>
      </c>
      <c r="F1605" t="s">
        <v>6</v>
      </c>
      <c r="G1605">
        <f>tblSalaries[[#This Row],[clean Salary (in local currency)]]*VLOOKUP(tblSalaries[[#This Row],[Currency]],tblXrate[],2,FALSE)</f>
        <v>6545</v>
      </c>
      <c r="H1605" t="s">
        <v>700</v>
      </c>
      <c r="I1605" t="s">
        <v>52</v>
      </c>
      <c r="J1605" t="s">
        <v>8</v>
      </c>
      <c r="K1605" t="str">
        <f>VLOOKUP(tblSalaries[[#This Row],[Where do you work]],tblCountries[[Actual]:[Mapping]],2,FALSE)</f>
        <v>India</v>
      </c>
      <c r="L1605" t="s">
        <v>13</v>
      </c>
      <c r="M1605">
        <v>9</v>
      </c>
    </row>
    <row r="1606" spans="2:13" ht="15" hidden="1" customHeight="1" x14ac:dyDescent="0.25">
      <c r="B1606" t="s">
        <v>3609</v>
      </c>
      <c r="C1606" s="1">
        <v>41063.506562499999</v>
      </c>
      <c r="D1606" s="4" t="s">
        <v>1780</v>
      </c>
      <c r="E1606">
        <v>1000000</v>
      </c>
      <c r="F1606" t="s">
        <v>40</v>
      </c>
      <c r="G1606">
        <f>tblSalaries[[#This Row],[clean Salary (in local currency)]]*VLOOKUP(tblSalaries[[#This Row],[Currency]],tblXrate[],2,FALSE)</f>
        <v>17807.916687442568</v>
      </c>
      <c r="H1606" t="s">
        <v>1781</v>
      </c>
      <c r="I1606" t="s">
        <v>52</v>
      </c>
      <c r="J1606" t="s">
        <v>8</v>
      </c>
      <c r="K1606" t="str">
        <f>VLOOKUP(tblSalaries[[#This Row],[Where do you work]],tblCountries[[Actual]:[Mapping]],2,FALSE)</f>
        <v>India</v>
      </c>
      <c r="L1606" t="s">
        <v>18</v>
      </c>
      <c r="M1606">
        <v>13</v>
      </c>
    </row>
    <row r="1607" spans="2:13" ht="15" hidden="1" customHeight="1" x14ac:dyDescent="0.25">
      <c r="B1607" t="s">
        <v>3610</v>
      </c>
      <c r="C1607" s="1">
        <v>41063.511284722219</v>
      </c>
      <c r="D1607" s="4">
        <v>54000</v>
      </c>
      <c r="E1607">
        <v>54000</v>
      </c>
      <c r="F1607" t="s">
        <v>6</v>
      </c>
      <c r="G1607">
        <f>tblSalaries[[#This Row],[clean Salary (in local currency)]]*VLOOKUP(tblSalaries[[#This Row],[Currency]],tblXrate[],2,FALSE)</f>
        <v>54000</v>
      </c>
      <c r="H1607" t="s">
        <v>1782</v>
      </c>
      <c r="I1607" t="s">
        <v>4001</v>
      </c>
      <c r="J1607" t="s">
        <v>15</v>
      </c>
      <c r="K1607" t="str">
        <f>VLOOKUP(tblSalaries[[#This Row],[Where do you work]],tblCountries[[Actual]:[Mapping]],2,FALSE)</f>
        <v>USA</v>
      </c>
      <c r="L1607" t="s">
        <v>9</v>
      </c>
      <c r="M1607">
        <v>10</v>
      </c>
    </row>
    <row r="1608" spans="2:13" ht="15" hidden="1" customHeight="1" x14ac:dyDescent="0.25">
      <c r="B1608" t="s">
        <v>3611</v>
      </c>
      <c r="C1608" s="1">
        <v>41063.518831018519</v>
      </c>
      <c r="D1608" s="4">
        <v>100000</v>
      </c>
      <c r="E1608">
        <v>100000</v>
      </c>
      <c r="F1608" t="s">
        <v>6</v>
      </c>
      <c r="G1608">
        <f>tblSalaries[[#This Row],[clean Salary (in local currency)]]*VLOOKUP(tblSalaries[[#This Row],[Currency]],tblXrate[],2,FALSE)</f>
        <v>100000</v>
      </c>
      <c r="H1608" t="s">
        <v>356</v>
      </c>
      <c r="I1608" t="s">
        <v>356</v>
      </c>
      <c r="J1608" t="s">
        <v>15</v>
      </c>
      <c r="K1608" t="str">
        <f>VLOOKUP(tblSalaries[[#This Row],[Where do you work]],tblCountries[[Actual]:[Mapping]],2,FALSE)</f>
        <v>USA</v>
      </c>
      <c r="L1608" t="s">
        <v>18</v>
      </c>
      <c r="M1608">
        <v>4</v>
      </c>
    </row>
    <row r="1609" spans="2:13" ht="15" hidden="1" customHeight="1" x14ac:dyDescent="0.25">
      <c r="B1609" t="s">
        <v>3612</v>
      </c>
      <c r="C1609" s="1">
        <v>41063.563043981485</v>
      </c>
      <c r="D1609" s="4">
        <v>50000</v>
      </c>
      <c r="E1609">
        <v>50000</v>
      </c>
      <c r="F1609" t="s">
        <v>86</v>
      </c>
      <c r="G1609">
        <f>tblSalaries[[#This Row],[clean Salary (in local currency)]]*VLOOKUP(tblSalaries[[#This Row],[Currency]],tblXrate[],2,FALSE)</f>
        <v>49168.076151516347</v>
      </c>
      <c r="H1609" t="s">
        <v>955</v>
      </c>
      <c r="I1609" t="s">
        <v>20</v>
      </c>
      <c r="J1609" t="s">
        <v>88</v>
      </c>
      <c r="K1609" t="str">
        <f>VLOOKUP(tblSalaries[[#This Row],[Where do you work]],tblCountries[[Actual]:[Mapping]],2,FALSE)</f>
        <v>Canada</v>
      </c>
      <c r="L1609" t="s">
        <v>9</v>
      </c>
      <c r="M1609">
        <v>5</v>
      </c>
    </row>
    <row r="1610" spans="2:13" ht="15" hidden="1" customHeight="1" x14ac:dyDescent="0.25">
      <c r="B1610" t="s">
        <v>3613</v>
      </c>
      <c r="C1610" s="1">
        <v>41063.602418981478</v>
      </c>
      <c r="D1610" s="4">
        <v>4019</v>
      </c>
      <c r="E1610">
        <v>4019</v>
      </c>
      <c r="F1610" t="s">
        <v>6</v>
      </c>
      <c r="G1610">
        <f>tblSalaries[[#This Row],[clean Salary (in local currency)]]*VLOOKUP(tblSalaries[[#This Row],[Currency]],tblXrate[],2,FALSE)</f>
        <v>4019</v>
      </c>
      <c r="H1610" t="s">
        <v>1783</v>
      </c>
      <c r="I1610" t="s">
        <v>67</v>
      </c>
      <c r="J1610" t="s">
        <v>347</v>
      </c>
      <c r="K1610" t="str">
        <f>VLOOKUP(tblSalaries[[#This Row],[Where do you work]],tblCountries[[Actual]:[Mapping]],2,FALSE)</f>
        <v>Philippines</v>
      </c>
      <c r="L1610" t="s">
        <v>18</v>
      </c>
      <c r="M1610">
        <v>3</v>
      </c>
    </row>
    <row r="1611" spans="2:13" ht="15" hidden="1" customHeight="1" x14ac:dyDescent="0.25">
      <c r="B1611" t="s">
        <v>3614</v>
      </c>
      <c r="C1611" s="1">
        <v>41063.607592592591</v>
      </c>
      <c r="D1611" s="4">
        <v>15000</v>
      </c>
      <c r="E1611">
        <v>15000</v>
      </c>
      <c r="F1611" t="s">
        <v>6</v>
      </c>
      <c r="G1611">
        <f>tblSalaries[[#This Row],[clean Salary (in local currency)]]*VLOOKUP(tblSalaries[[#This Row],[Currency]],tblXrate[],2,FALSE)</f>
        <v>15000</v>
      </c>
      <c r="H1611" t="s">
        <v>1784</v>
      </c>
      <c r="I1611" t="s">
        <v>20</v>
      </c>
      <c r="J1611" t="s">
        <v>17</v>
      </c>
      <c r="K1611" t="str">
        <f>VLOOKUP(tblSalaries[[#This Row],[Where do you work]],tblCountries[[Actual]:[Mapping]],2,FALSE)</f>
        <v>Pakistan</v>
      </c>
      <c r="L1611" t="s">
        <v>9</v>
      </c>
      <c r="M1611">
        <v>5</v>
      </c>
    </row>
    <row r="1612" spans="2:13" ht="15" hidden="1" customHeight="1" x14ac:dyDescent="0.25">
      <c r="B1612" t="s">
        <v>3615</v>
      </c>
      <c r="C1612" s="1">
        <v>41063.619687500002</v>
      </c>
      <c r="D1612" s="4" t="s">
        <v>395</v>
      </c>
      <c r="E1612">
        <v>1000000</v>
      </c>
      <c r="F1612" t="s">
        <v>40</v>
      </c>
      <c r="G1612">
        <f>tblSalaries[[#This Row],[clean Salary (in local currency)]]*VLOOKUP(tblSalaries[[#This Row],[Currency]],tblXrate[],2,FALSE)</f>
        <v>17807.916687442568</v>
      </c>
      <c r="H1612" t="s">
        <v>1785</v>
      </c>
      <c r="I1612" t="s">
        <v>20</v>
      </c>
      <c r="J1612" t="s">
        <v>8</v>
      </c>
      <c r="K1612" t="str">
        <f>VLOOKUP(tblSalaries[[#This Row],[Where do you work]],tblCountries[[Actual]:[Mapping]],2,FALSE)</f>
        <v>India</v>
      </c>
      <c r="L1612" t="s">
        <v>13</v>
      </c>
      <c r="M1612">
        <v>4</v>
      </c>
    </row>
    <row r="1613" spans="2:13" ht="15" hidden="1" customHeight="1" x14ac:dyDescent="0.25">
      <c r="B1613" t="s">
        <v>3616</v>
      </c>
      <c r="C1613" s="1">
        <v>41063.700624999998</v>
      </c>
      <c r="D1613" s="4">
        <v>12000</v>
      </c>
      <c r="E1613">
        <v>12000</v>
      </c>
      <c r="F1613" t="s">
        <v>6</v>
      </c>
      <c r="G1613">
        <f>tblSalaries[[#This Row],[clean Salary (in local currency)]]*VLOOKUP(tblSalaries[[#This Row],[Currency]],tblXrate[],2,FALSE)</f>
        <v>12000</v>
      </c>
      <c r="H1613" t="s">
        <v>1786</v>
      </c>
      <c r="I1613" t="s">
        <v>3999</v>
      </c>
      <c r="J1613" t="s">
        <v>8</v>
      </c>
      <c r="K1613" t="str">
        <f>VLOOKUP(tblSalaries[[#This Row],[Where do you work]],tblCountries[[Actual]:[Mapping]],2,FALSE)</f>
        <v>India</v>
      </c>
      <c r="L1613" t="s">
        <v>13</v>
      </c>
      <c r="M1613">
        <v>3</v>
      </c>
    </row>
    <row r="1614" spans="2:13" ht="15" hidden="1" customHeight="1" x14ac:dyDescent="0.25">
      <c r="B1614" t="s">
        <v>3617</v>
      </c>
      <c r="C1614" s="1">
        <v>41063.735578703701</v>
      </c>
      <c r="D1614" s="4" t="s">
        <v>1787</v>
      </c>
      <c r="E1614">
        <v>125000</v>
      </c>
      <c r="F1614" t="s">
        <v>40</v>
      </c>
      <c r="G1614">
        <f>tblSalaries[[#This Row],[clean Salary (in local currency)]]*VLOOKUP(tblSalaries[[#This Row],[Currency]],tblXrate[],2,FALSE)</f>
        <v>2225.989585930321</v>
      </c>
      <c r="H1614" t="s">
        <v>1788</v>
      </c>
      <c r="I1614" t="s">
        <v>20</v>
      </c>
      <c r="J1614" t="s">
        <v>8</v>
      </c>
      <c r="K1614" t="str">
        <f>VLOOKUP(tblSalaries[[#This Row],[Where do you work]],tblCountries[[Actual]:[Mapping]],2,FALSE)</f>
        <v>India</v>
      </c>
      <c r="L1614" t="s">
        <v>18</v>
      </c>
      <c r="M1614">
        <v>4</v>
      </c>
    </row>
    <row r="1615" spans="2:13" ht="15" hidden="1" customHeight="1" x14ac:dyDescent="0.25">
      <c r="B1615" t="s">
        <v>3618</v>
      </c>
      <c r="C1615" s="1">
        <v>41063.819652777776</v>
      </c>
      <c r="D1615" s="4">
        <v>86000</v>
      </c>
      <c r="E1615">
        <v>86000</v>
      </c>
      <c r="F1615" t="s">
        <v>6</v>
      </c>
      <c r="G1615">
        <f>tblSalaries[[#This Row],[clean Salary (in local currency)]]*VLOOKUP(tblSalaries[[#This Row],[Currency]],tblXrate[],2,FALSE)</f>
        <v>86000</v>
      </c>
      <c r="H1615" t="s">
        <v>20</v>
      </c>
      <c r="I1615" t="s">
        <v>20</v>
      </c>
      <c r="J1615" t="s">
        <v>347</v>
      </c>
      <c r="K1615" t="str">
        <f>VLOOKUP(tblSalaries[[#This Row],[Where do you work]],tblCountries[[Actual]:[Mapping]],2,FALSE)</f>
        <v>Philippines</v>
      </c>
      <c r="L1615" t="s">
        <v>13</v>
      </c>
      <c r="M1615">
        <v>3</v>
      </c>
    </row>
    <row r="1616" spans="2:13" ht="15" hidden="1" customHeight="1" x14ac:dyDescent="0.25">
      <c r="B1616" t="s">
        <v>3619</v>
      </c>
      <c r="C1616" s="1">
        <v>41064.072951388887</v>
      </c>
      <c r="D1616" s="4">
        <v>340000</v>
      </c>
      <c r="E1616">
        <v>340000</v>
      </c>
      <c r="F1616" t="s">
        <v>40</v>
      </c>
      <c r="G1616">
        <f>tblSalaries[[#This Row],[clean Salary (in local currency)]]*VLOOKUP(tblSalaries[[#This Row],[Currency]],tblXrate[],2,FALSE)</f>
        <v>6054.6916737304728</v>
      </c>
      <c r="H1616" t="s">
        <v>1022</v>
      </c>
      <c r="I1616" t="s">
        <v>52</v>
      </c>
      <c r="J1616" t="s">
        <v>8</v>
      </c>
      <c r="K1616" t="str">
        <f>VLOOKUP(tblSalaries[[#This Row],[Where do you work]],tblCountries[[Actual]:[Mapping]],2,FALSE)</f>
        <v>India</v>
      </c>
      <c r="L1616" t="s">
        <v>9</v>
      </c>
      <c r="M1616">
        <v>5</v>
      </c>
    </row>
    <row r="1617" spans="2:13" ht="15" hidden="1" customHeight="1" x14ac:dyDescent="0.25">
      <c r="B1617" t="s">
        <v>3620</v>
      </c>
      <c r="C1617" s="1">
        <v>41064.086030092592</v>
      </c>
      <c r="D1617" s="4" t="s">
        <v>1789</v>
      </c>
      <c r="E1617">
        <v>3360</v>
      </c>
      <c r="F1617" t="s">
        <v>6</v>
      </c>
      <c r="G1617">
        <f>tblSalaries[[#This Row],[clean Salary (in local currency)]]*VLOOKUP(tblSalaries[[#This Row],[Currency]],tblXrate[],2,FALSE)</f>
        <v>3360</v>
      </c>
      <c r="H1617" t="s">
        <v>1790</v>
      </c>
      <c r="I1617" t="s">
        <v>20</v>
      </c>
      <c r="J1617" t="s">
        <v>8</v>
      </c>
      <c r="K1617" t="str">
        <f>VLOOKUP(tblSalaries[[#This Row],[Where do you work]],tblCountries[[Actual]:[Mapping]],2,FALSE)</f>
        <v>India</v>
      </c>
      <c r="L1617" t="s">
        <v>25</v>
      </c>
      <c r="M1617">
        <v>3</v>
      </c>
    </row>
    <row r="1618" spans="2:13" ht="15" hidden="1" customHeight="1" x14ac:dyDescent="0.25">
      <c r="B1618" t="s">
        <v>3621</v>
      </c>
      <c r="C1618" s="1">
        <v>41064.10429398148</v>
      </c>
      <c r="D1618" s="4">
        <v>10000</v>
      </c>
      <c r="E1618">
        <v>10000</v>
      </c>
      <c r="F1618" t="s">
        <v>6</v>
      </c>
      <c r="G1618">
        <f>tblSalaries[[#This Row],[clean Salary (in local currency)]]*VLOOKUP(tblSalaries[[#This Row],[Currency]],tblXrate[],2,FALSE)</f>
        <v>10000</v>
      </c>
      <c r="H1618" t="s">
        <v>452</v>
      </c>
      <c r="I1618" t="s">
        <v>4001</v>
      </c>
      <c r="J1618" t="s">
        <v>8</v>
      </c>
      <c r="K1618" t="str">
        <f>VLOOKUP(tblSalaries[[#This Row],[Where do you work]],tblCountries[[Actual]:[Mapping]],2,FALSE)</f>
        <v>India</v>
      </c>
      <c r="L1618" t="s">
        <v>13</v>
      </c>
      <c r="M1618">
        <v>1</v>
      </c>
    </row>
    <row r="1619" spans="2:13" ht="15" hidden="1" customHeight="1" x14ac:dyDescent="0.25">
      <c r="B1619" t="s">
        <v>3622</v>
      </c>
      <c r="C1619" s="1">
        <v>41064.188807870371</v>
      </c>
      <c r="D1619" s="4">
        <v>70000</v>
      </c>
      <c r="E1619">
        <v>70000</v>
      </c>
      <c r="F1619" t="s">
        <v>6</v>
      </c>
      <c r="G1619">
        <f>tblSalaries[[#This Row],[clean Salary (in local currency)]]*VLOOKUP(tblSalaries[[#This Row],[Currency]],tblXrate[],2,FALSE)</f>
        <v>70000</v>
      </c>
      <c r="H1619" t="s">
        <v>1791</v>
      </c>
      <c r="I1619" t="s">
        <v>20</v>
      </c>
      <c r="J1619" t="s">
        <v>15</v>
      </c>
      <c r="K1619" t="str">
        <f>VLOOKUP(tblSalaries[[#This Row],[Where do you work]],tblCountries[[Actual]:[Mapping]],2,FALSE)</f>
        <v>USA</v>
      </c>
      <c r="L1619" t="s">
        <v>9</v>
      </c>
      <c r="M1619">
        <v>9</v>
      </c>
    </row>
    <row r="1620" spans="2:13" ht="15" hidden="1" customHeight="1" x14ac:dyDescent="0.25">
      <c r="B1620" t="s">
        <v>3623</v>
      </c>
      <c r="C1620" s="1">
        <v>41064.409537037034</v>
      </c>
      <c r="D1620" s="4">
        <v>155000</v>
      </c>
      <c r="E1620">
        <v>155000</v>
      </c>
      <c r="F1620" t="s">
        <v>6</v>
      </c>
      <c r="G1620">
        <f>tblSalaries[[#This Row],[clean Salary (in local currency)]]*VLOOKUP(tblSalaries[[#This Row],[Currency]],tblXrate[],2,FALSE)</f>
        <v>155000</v>
      </c>
      <c r="H1620" t="s">
        <v>1792</v>
      </c>
      <c r="I1620" t="s">
        <v>52</v>
      </c>
      <c r="J1620" t="s">
        <v>15</v>
      </c>
      <c r="K1620" t="str">
        <f>VLOOKUP(tblSalaries[[#This Row],[Where do you work]],tblCountries[[Actual]:[Mapping]],2,FALSE)</f>
        <v>USA</v>
      </c>
      <c r="L1620" t="s">
        <v>25</v>
      </c>
      <c r="M1620">
        <v>14</v>
      </c>
    </row>
    <row r="1621" spans="2:13" ht="15" hidden="1" customHeight="1" x14ac:dyDescent="0.25">
      <c r="B1621" t="s">
        <v>3624</v>
      </c>
      <c r="C1621" s="1">
        <v>41064.432951388888</v>
      </c>
      <c r="D1621" s="4">
        <v>225000</v>
      </c>
      <c r="E1621">
        <v>225000</v>
      </c>
      <c r="F1621" t="s">
        <v>6</v>
      </c>
      <c r="G1621">
        <f>tblSalaries[[#This Row],[clean Salary (in local currency)]]*VLOOKUP(tblSalaries[[#This Row],[Currency]],tblXrate[],2,FALSE)</f>
        <v>225000</v>
      </c>
      <c r="H1621" t="s">
        <v>1793</v>
      </c>
      <c r="I1621" t="s">
        <v>4001</v>
      </c>
      <c r="J1621" t="s">
        <v>15</v>
      </c>
      <c r="K1621" t="str">
        <f>VLOOKUP(tblSalaries[[#This Row],[Where do you work]],tblCountries[[Actual]:[Mapping]],2,FALSE)</f>
        <v>USA</v>
      </c>
      <c r="L1621" t="s">
        <v>9</v>
      </c>
      <c r="M1621">
        <v>15</v>
      </c>
    </row>
    <row r="1622" spans="2:13" ht="15" hidden="1" customHeight="1" x14ac:dyDescent="0.25">
      <c r="B1622" t="s">
        <v>3625</v>
      </c>
      <c r="C1622" s="1">
        <v>41064.515335648146</v>
      </c>
      <c r="D1622" s="4">
        <v>10000</v>
      </c>
      <c r="E1622">
        <v>10000</v>
      </c>
      <c r="F1622" t="s">
        <v>6</v>
      </c>
      <c r="G1622">
        <f>tblSalaries[[#This Row],[clean Salary (in local currency)]]*VLOOKUP(tblSalaries[[#This Row],[Currency]],tblXrate[],2,FALSE)</f>
        <v>10000</v>
      </c>
      <c r="H1622" t="s">
        <v>721</v>
      </c>
      <c r="I1622" t="s">
        <v>3999</v>
      </c>
      <c r="J1622" t="s">
        <v>8</v>
      </c>
      <c r="K1622" t="str">
        <f>VLOOKUP(tblSalaries[[#This Row],[Where do you work]],tblCountries[[Actual]:[Mapping]],2,FALSE)</f>
        <v>India</v>
      </c>
      <c r="L1622" t="s">
        <v>13</v>
      </c>
      <c r="M1622">
        <v>2</v>
      </c>
    </row>
    <row r="1623" spans="2:13" ht="15" hidden="1" customHeight="1" x14ac:dyDescent="0.25">
      <c r="B1623" t="s">
        <v>3626</v>
      </c>
      <c r="C1623" s="1">
        <v>41064.540347222224</v>
      </c>
      <c r="D1623" s="4">
        <v>300000</v>
      </c>
      <c r="E1623">
        <v>300000</v>
      </c>
      <c r="F1623" t="s">
        <v>40</v>
      </c>
      <c r="G1623">
        <f>tblSalaries[[#This Row],[clean Salary (in local currency)]]*VLOOKUP(tblSalaries[[#This Row],[Currency]],tblXrate[],2,FALSE)</f>
        <v>5342.3750062327708</v>
      </c>
      <c r="H1623" t="s">
        <v>1794</v>
      </c>
      <c r="I1623" t="s">
        <v>20</v>
      </c>
      <c r="J1623" t="s">
        <v>8</v>
      </c>
      <c r="K1623" t="str">
        <f>VLOOKUP(tblSalaries[[#This Row],[Where do you work]],tblCountries[[Actual]:[Mapping]],2,FALSE)</f>
        <v>India</v>
      </c>
      <c r="L1623" t="s">
        <v>9</v>
      </c>
      <c r="M1623">
        <v>8</v>
      </c>
    </row>
    <row r="1624" spans="2:13" ht="15" hidden="1" customHeight="1" x14ac:dyDescent="0.25">
      <c r="B1624" t="s">
        <v>3627</v>
      </c>
      <c r="C1624" s="1">
        <v>41064.563090277778</v>
      </c>
      <c r="D1624" s="4">
        <v>84000</v>
      </c>
      <c r="E1624">
        <v>84000</v>
      </c>
      <c r="F1624" t="s">
        <v>82</v>
      </c>
      <c r="G1624">
        <f>tblSalaries[[#This Row],[clean Salary (in local currency)]]*VLOOKUP(tblSalaries[[#This Row],[Currency]],tblXrate[],2,FALSE)</f>
        <v>85672.4111378214</v>
      </c>
      <c r="H1624" t="s">
        <v>83</v>
      </c>
      <c r="I1624" t="s">
        <v>356</v>
      </c>
      <c r="J1624" t="s">
        <v>84</v>
      </c>
      <c r="K1624" t="str">
        <f>VLOOKUP(tblSalaries[[#This Row],[Where do you work]],tblCountries[[Actual]:[Mapping]],2,FALSE)</f>
        <v>Australia</v>
      </c>
      <c r="L1624" t="s">
        <v>9</v>
      </c>
      <c r="M1624">
        <v>6</v>
      </c>
    </row>
    <row r="1625" spans="2:13" ht="15" hidden="1" customHeight="1" x14ac:dyDescent="0.25">
      <c r="B1625" t="s">
        <v>3628</v>
      </c>
      <c r="C1625" s="1">
        <v>41064.601215277777</v>
      </c>
      <c r="D1625" s="4" t="s">
        <v>1795</v>
      </c>
      <c r="E1625">
        <v>240000</v>
      </c>
      <c r="F1625" t="s">
        <v>40</v>
      </c>
      <c r="G1625">
        <f>tblSalaries[[#This Row],[clean Salary (in local currency)]]*VLOOKUP(tblSalaries[[#This Row],[Currency]],tblXrate[],2,FALSE)</f>
        <v>4273.9000049862161</v>
      </c>
      <c r="H1625" t="s">
        <v>1796</v>
      </c>
      <c r="I1625" t="s">
        <v>488</v>
      </c>
      <c r="J1625" t="s">
        <v>8</v>
      </c>
      <c r="K1625" t="str">
        <f>VLOOKUP(tblSalaries[[#This Row],[Where do you work]],tblCountries[[Actual]:[Mapping]],2,FALSE)</f>
        <v>India</v>
      </c>
      <c r="L1625" t="s">
        <v>18</v>
      </c>
      <c r="M1625">
        <v>15</v>
      </c>
    </row>
    <row r="1626" spans="2:13" ht="15" hidden="1" customHeight="1" x14ac:dyDescent="0.25">
      <c r="B1626" t="s">
        <v>3629</v>
      </c>
      <c r="C1626" s="1">
        <v>41064.688298611109</v>
      </c>
      <c r="D1626" s="4" t="s">
        <v>1797</v>
      </c>
      <c r="E1626">
        <v>500000</v>
      </c>
      <c r="F1626" t="s">
        <v>40</v>
      </c>
      <c r="G1626">
        <f>tblSalaries[[#This Row],[clean Salary (in local currency)]]*VLOOKUP(tblSalaries[[#This Row],[Currency]],tblXrate[],2,FALSE)</f>
        <v>8903.9583437212841</v>
      </c>
      <c r="H1626" t="s">
        <v>786</v>
      </c>
      <c r="I1626" t="s">
        <v>52</v>
      </c>
      <c r="J1626" t="s">
        <v>8</v>
      </c>
      <c r="K1626" t="str">
        <f>VLOOKUP(tblSalaries[[#This Row],[Where do you work]],tblCountries[[Actual]:[Mapping]],2,FALSE)</f>
        <v>India</v>
      </c>
      <c r="L1626" t="s">
        <v>13</v>
      </c>
      <c r="M1626">
        <v>20</v>
      </c>
    </row>
    <row r="1627" spans="2:13" ht="15" hidden="1" customHeight="1" x14ac:dyDescent="0.25">
      <c r="B1627" t="s">
        <v>3630</v>
      </c>
      <c r="C1627" s="1">
        <v>41064.752326388887</v>
      </c>
      <c r="D1627" s="4">
        <v>42000</v>
      </c>
      <c r="E1627">
        <v>42000</v>
      </c>
      <c r="F1627" t="s">
        <v>69</v>
      </c>
      <c r="G1627">
        <f>tblSalaries[[#This Row],[clean Salary (in local currency)]]*VLOOKUP(tblSalaries[[#This Row],[Currency]],tblXrate[],2,FALSE)</f>
        <v>66199.48742682593</v>
      </c>
      <c r="H1627" t="s">
        <v>772</v>
      </c>
      <c r="I1627" t="s">
        <v>52</v>
      </c>
      <c r="J1627" t="s">
        <v>71</v>
      </c>
      <c r="K1627" t="str">
        <f>VLOOKUP(tblSalaries[[#This Row],[Where do you work]],tblCountries[[Actual]:[Mapping]],2,FALSE)</f>
        <v>UK</v>
      </c>
      <c r="L1627" t="s">
        <v>9</v>
      </c>
      <c r="M1627">
        <v>23</v>
      </c>
    </row>
    <row r="1628" spans="2:13" ht="15" hidden="1" customHeight="1" x14ac:dyDescent="0.25">
      <c r="B1628" t="s">
        <v>3631</v>
      </c>
      <c r="C1628" s="1">
        <v>41064.788819444446</v>
      </c>
      <c r="D1628" s="4" t="s">
        <v>1798</v>
      </c>
      <c r="E1628">
        <v>320000</v>
      </c>
      <c r="F1628" t="s">
        <v>40</v>
      </c>
      <c r="G1628">
        <f>tblSalaries[[#This Row],[clean Salary (in local currency)]]*VLOOKUP(tblSalaries[[#This Row],[Currency]],tblXrate[],2,FALSE)</f>
        <v>5698.5333399816218</v>
      </c>
      <c r="H1628" t="s">
        <v>649</v>
      </c>
      <c r="I1628" t="s">
        <v>20</v>
      </c>
      <c r="J1628" t="s">
        <v>8</v>
      </c>
      <c r="K1628" t="str">
        <f>VLOOKUP(tblSalaries[[#This Row],[Where do you work]],tblCountries[[Actual]:[Mapping]],2,FALSE)</f>
        <v>India</v>
      </c>
      <c r="L1628" t="s">
        <v>9</v>
      </c>
      <c r="M1628">
        <v>2.5</v>
      </c>
    </row>
    <row r="1629" spans="2:13" ht="15" hidden="1" customHeight="1" x14ac:dyDescent="0.25">
      <c r="B1629" t="s">
        <v>3632</v>
      </c>
      <c r="C1629" s="1">
        <v>41064.799513888887</v>
      </c>
      <c r="D1629" s="4" t="s">
        <v>1799</v>
      </c>
      <c r="E1629">
        <v>22000</v>
      </c>
      <c r="F1629" t="s">
        <v>69</v>
      </c>
      <c r="G1629">
        <f>tblSalaries[[#This Row],[clean Salary (in local currency)]]*VLOOKUP(tblSalaries[[#This Row],[Currency]],tblXrate[],2,FALSE)</f>
        <v>34675.92198548025</v>
      </c>
      <c r="H1629" t="s">
        <v>1800</v>
      </c>
      <c r="I1629" t="s">
        <v>52</v>
      </c>
      <c r="J1629" t="s">
        <v>71</v>
      </c>
      <c r="K1629" t="str">
        <f>VLOOKUP(tblSalaries[[#This Row],[Where do you work]],tblCountries[[Actual]:[Mapping]],2,FALSE)</f>
        <v>UK</v>
      </c>
      <c r="L1629" t="s">
        <v>9</v>
      </c>
      <c r="M1629">
        <v>17</v>
      </c>
    </row>
    <row r="1630" spans="2:13" ht="15" hidden="1" customHeight="1" x14ac:dyDescent="0.25">
      <c r="B1630" t="s">
        <v>3633</v>
      </c>
      <c r="C1630" s="1">
        <v>41064.82371527778</v>
      </c>
      <c r="D1630" s="4" t="s">
        <v>1801</v>
      </c>
      <c r="E1630">
        <v>31200</v>
      </c>
      <c r="F1630" t="s">
        <v>6</v>
      </c>
      <c r="G1630">
        <f>tblSalaries[[#This Row],[clean Salary (in local currency)]]*VLOOKUP(tblSalaries[[#This Row],[Currency]],tblXrate[],2,FALSE)</f>
        <v>31200</v>
      </c>
      <c r="H1630" t="s">
        <v>467</v>
      </c>
      <c r="I1630" t="s">
        <v>3999</v>
      </c>
      <c r="J1630" t="s">
        <v>1802</v>
      </c>
      <c r="K1630" t="str">
        <f>VLOOKUP(tblSalaries[[#This Row],[Where do you work]],tblCountries[[Actual]:[Mapping]],2,FALSE)</f>
        <v>Israel</v>
      </c>
      <c r="L1630" t="s">
        <v>13</v>
      </c>
      <c r="M1630">
        <v>11</v>
      </c>
    </row>
    <row r="1631" spans="2:13" ht="15" hidden="1" customHeight="1" x14ac:dyDescent="0.25">
      <c r="B1631" t="s">
        <v>3634</v>
      </c>
      <c r="C1631" s="1">
        <v>41064.905034722222</v>
      </c>
      <c r="D1631" s="4">
        <v>56000</v>
      </c>
      <c r="E1631">
        <v>56000</v>
      </c>
      <c r="F1631" t="s">
        <v>86</v>
      </c>
      <c r="G1631">
        <f>tblSalaries[[#This Row],[clean Salary (in local currency)]]*VLOOKUP(tblSalaries[[#This Row],[Currency]],tblXrate[],2,FALSE)</f>
        <v>55068.245289698301</v>
      </c>
      <c r="H1631" t="s">
        <v>83</v>
      </c>
      <c r="I1631" t="s">
        <v>356</v>
      </c>
      <c r="J1631" t="s">
        <v>88</v>
      </c>
      <c r="K1631" t="str">
        <f>VLOOKUP(tblSalaries[[#This Row],[Where do you work]],tblCountries[[Actual]:[Mapping]],2,FALSE)</f>
        <v>Canada</v>
      </c>
      <c r="L1631" t="s">
        <v>13</v>
      </c>
      <c r="M1631">
        <v>1</v>
      </c>
    </row>
    <row r="1632" spans="2:13" ht="15" hidden="1" customHeight="1" x14ac:dyDescent="0.25">
      <c r="B1632" t="s">
        <v>3635</v>
      </c>
      <c r="C1632" s="1">
        <v>41064.927777777775</v>
      </c>
      <c r="D1632" s="4">
        <v>13000</v>
      </c>
      <c r="E1632">
        <v>13000</v>
      </c>
      <c r="F1632" t="s">
        <v>6</v>
      </c>
      <c r="G1632">
        <f>tblSalaries[[#This Row],[clean Salary (in local currency)]]*VLOOKUP(tblSalaries[[#This Row],[Currency]],tblXrate[],2,FALSE)</f>
        <v>13000</v>
      </c>
      <c r="H1632" t="s">
        <v>1803</v>
      </c>
      <c r="I1632" t="s">
        <v>20</v>
      </c>
      <c r="J1632" t="s">
        <v>1804</v>
      </c>
      <c r="K1632" t="str">
        <f>VLOOKUP(tblSalaries[[#This Row],[Where do you work]],tblCountries[[Actual]:[Mapping]],2,FALSE)</f>
        <v>Slovakia</v>
      </c>
      <c r="L1632" t="s">
        <v>13</v>
      </c>
      <c r="M1632">
        <v>6</v>
      </c>
    </row>
    <row r="1633" spans="2:13" ht="15" hidden="1" customHeight="1" x14ac:dyDescent="0.25">
      <c r="B1633" t="s">
        <v>3636</v>
      </c>
      <c r="C1633" s="1">
        <v>41064.958449074074</v>
      </c>
      <c r="D1633" s="4">
        <v>92000</v>
      </c>
      <c r="E1633">
        <v>92000</v>
      </c>
      <c r="F1633" t="s">
        <v>6</v>
      </c>
      <c r="G1633">
        <f>tblSalaries[[#This Row],[clean Salary (in local currency)]]*VLOOKUP(tblSalaries[[#This Row],[Currency]],tblXrate[],2,FALSE)</f>
        <v>92000</v>
      </c>
      <c r="H1633" t="s">
        <v>1805</v>
      </c>
      <c r="I1633" t="s">
        <v>3999</v>
      </c>
      <c r="J1633" t="s">
        <v>15</v>
      </c>
      <c r="K1633" t="str">
        <f>VLOOKUP(tblSalaries[[#This Row],[Where do you work]],tblCountries[[Actual]:[Mapping]],2,FALSE)</f>
        <v>USA</v>
      </c>
      <c r="L1633" t="s">
        <v>18</v>
      </c>
      <c r="M1633">
        <v>12</v>
      </c>
    </row>
    <row r="1634" spans="2:13" ht="15" hidden="1" customHeight="1" x14ac:dyDescent="0.25">
      <c r="B1634" t="s">
        <v>3637</v>
      </c>
      <c r="C1634" s="1">
        <v>41064.971307870372</v>
      </c>
      <c r="D1634" s="4">
        <v>85000</v>
      </c>
      <c r="E1634">
        <v>85000</v>
      </c>
      <c r="F1634" t="s">
        <v>6</v>
      </c>
      <c r="G1634">
        <f>tblSalaries[[#This Row],[clean Salary (in local currency)]]*VLOOKUP(tblSalaries[[#This Row],[Currency]],tblXrate[],2,FALSE)</f>
        <v>85000</v>
      </c>
      <c r="H1634" t="s">
        <v>1806</v>
      </c>
      <c r="I1634" t="s">
        <v>52</v>
      </c>
      <c r="J1634" t="s">
        <v>15</v>
      </c>
      <c r="K1634" t="str">
        <f>VLOOKUP(tblSalaries[[#This Row],[Where do you work]],tblCountries[[Actual]:[Mapping]],2,FALSE)</f>
        <v>USA</v>
      </c>
      <c r="L1634" t="s">
        <v>13</v>
      </c>
      <c r="M1634">
        <v>10</v>
      </c>
    </row>
    <row r="1635" spans="2:13" ht="15" hidden="1" customHeight="1" x14ac:dyDescent="0.25">
      <c r="B1635" t="s">
        <v>3638</v>
      </c>
      <c r="C1635" s="1">
        <v>41064.985208333332</v>
      </c>
      <c r="D1635" s="4" t="s">
        <v>1807</v>
      </c>
      <c r="E1635">
        <v>11000</v>
      </c>
      <c r="F1635" t="s">
        <v>6</v>
      </c>
      <c r="G1635">
        <f>tblSalaries[[#This Row],[clean Salary (in local currency)]]*VLOOKUP(tblSalaries[[#This Row],[Currency]],tblXrate[],2,FALSE)</f>
        <v>11000</v>
      </c>
      <c r="H1635" t="s">
        <v>1808</v>
      </c>
      <c r="I1635" t="s">
        <v>20</v>
      </c>
      <c r="J1635" t="s">
        <v>1809</v>
      </c>
      <c r="K1635" t="str">
        <f>VLOOKUP(tblSalaries[[#This Row],[Where do you work]],tblCountries[[Actual]:[Mapping]],2,FALSE)</f>
        <v>Tunisia</v>
      </c>
      <c r="L1635" t="s">
        <v>9</v>
      </c>
      <c r="M1635">
        <v>8</v>
      </c>
    </row>
    <row r="1636" spans="2:13" ht="15" hidden="1" customHeight="1" x14ac:dyDescent="0.25">
      <c r="B1636" t="s">
        <v>3639</v>
      </c>
      <c r="C1636" s="1">
        <v>41064.985266203701</v>
      </c>
      <c r="D1636" s="4" t="s">
        <v>1810</v>
      </c>
      <c r="E1636">
        <v>30000</v>
      </c>
      <c r="F1636" t="s">
        <v>22</v>
      </c>
      <c r="G1636">
        <f>tblSalaries[[#This Row],[clean Salary (in local currency)]]*VLOOKUP(tblSalaries[[#This Row],[Currency]],tblXrate[],2,FALSE)</f>
        <v>38111.983169748237</v>
      </c>
      <c r="H1636" t="s">
        <v>1811</v>
      </c>
      <c r="I1636" t="s">
        <v>20</v>
      </c>
      <c r="J1636" t="s">
        <v>608</v>
      </c>
      <c r="K1636" t="str">
        <f>VLOOKUP(tblSalaries[[#This Row],[Where do you work]],tblCountries[[Actual]:[Mapping]],2,FALSE)</f>
        <v>Spain</v>
      </c>
      <c r="L1636" t="s">
        <v>25</v>
      </c>
      <c r="M1636">
        <v>12</v>
      </c>
    </row>
    <row r="1637" spans="2:13" ht="15" hidden="1" customHeight="1" x14ac:dyDescent="0.25">
      <c r="B1637" t="s">
        <v>3640</v>
      </c>
      <c r="C1637" s="1">
        <v>41064.987349537034</v>
      </c>
      <c r="D1637" s="4">
        <v>49000</v>
      </c>
      <c r="E1637">
        <v>49000</v>
      </c>
      <c r="F1637" t="s">
        <v>6</v>
      </c>
      <c r="G1637">
        <f>tblSalaries[[#This Row],[clean Salary (in local currency)]]*VLOOKUP(tblSalaries[[#This Row],[Currency]],tblXrate[],2,FALSE)</f>
        <v>49000</v>
      </c>
      <c r="H1637" t="s">
        <v>1812</v>
      </c>
      <c r="I1637" t="s">
        <v>20</v>
      </c>
      <c r="J1637" t="s">
        <v>15</v>
      </c>
      <c r="K1637" t="str">
        <f>VLOOKUP(tblSalaries[[#This Row],[Where do you work]],tblCountries[[Actual]:[Mapping]],2,FALSE)</f>
        <v>USA</v>
      </c>
      <c r="L1637" t="s">
        <v>18</v>
      </c>
      <c r="M1637">
        <v>3</v>
      </c>
    </row>
    <row r="1638" spans="2:13" ht="15" hidden="1" customHeight="1" x14ac:dyDescent="0.25">
      <c r="B1638" t="s">
        <v>3641</v>
      </c>
      <c r="C1638" s="1">
        <v>41065.015439814815</v>
      </c>
      <c r="D1638" s="4">
        <v>59000</v>
      </c>
      <c r="E1638">
        <v>59000</v>
      </c>
      <c r="F1638" t="s">
        <v>6</v>
      </c>
      <c r="G1638">
        <f>tblSalaries[[#This Row],[clean Salary (in local currency)]]*VLOOKUP(tblSalaries[[#This Row],[Currency]],tblXrate[],2,FALSE)</f>
        <v>59000</v>
      </c>
      <c r="H1638" t="s">
        <v>1813</v>
      </c>
      <c r="I1638" t="s">
        <v>52</v>
      </c>
      <c r="J1638" t="s">
        <v>15</v>
      </c>
      <c r="K1638" t="str">
        <f>VLOOKUP(tblSalaries[[#This Row],[Where do you work]],tblCountries[[Actual]:[Mapping]],2,FALSE)</f>
        <v>USA</v>
      </c>
      <c r="L1638" t="s">
        <v>25</v>
      </c>
      <c r="M1638">
        <v>3</v>
      </c>
    </row>
    <row r="1639" spans="2:13" ht="15" hidden="1" customHeight="1" x14ac:dyDescent="0.25">
      <c r="B1639" t="s">
        <v>3642</v>
      </c>
      <c r="C1639" s="1">
        <v>41065.085972222223</v>
      </c>
      <c r="D1639" s="4">
        <v>55000</v>
      </c>
      <c r="E1639">
        <v>55000</v>
      </c>
      <c r="F1639" t="s">
        <v>6</v>
      </c>
      <c r="G1639">
        <f>tblSalaries[[#This Row],[clean Salary (in local currency)]]*VLOOKUP(tblSalaries[[#This Row],[Currency]],tblXrate[],2,FALSE)</f>
        <v>55000</v>
      </c>
      <c r="H1639" t="s">
        <v>1814</v>
      </c>
      <c r="I1639" t="s">
        <v>20</v>
      </c>
      <c r="J1639" t="s">
        <v>15</v>
      </c>
      <c r="K1639" t="str">
        <f>VLOOKUP(tblSalaries[[#This Row],[Where do you work]],tblCountries[[Actual]:[Mapping]],2,FALSE)</f>
        <v>USA</v>
      </c>
      <c r="L1639" t="s">
        <v>9</v>
      </c>
      <c r="M1639">
        <v>15</v>
      </c>
    </row>
    <row r="1640" spans="2:13" ht="15" hidden="1" customHeight="1" x14ac:dyDescent="0.25">
      <c r="B1640" t="s">
        <v>3643</v>
      </c>
      <c r="C1640" s="1">
        <v>41065.097928240742</v>
      </c>
      <c r="D1640" s="4">
        <v>75000</v>
      </c>
      <c r="E1640">
        <v>75000</v>
      </c>
      <c r="F1640" t="s">
        <v>6</v>
      </c>
      <c r="G1640">
        <f>tblSalaries[[#This Row],[clean Salary (in local currency)]]*VLOOKUP(tblSalaries[[#This Row],[Currency]],tblXrate[],2,FALSE)</f>
        <v>75000</v>
      </c>
      <c r="H1640" t="s">
        <v>310</v>
      </c>
      <c r="I1640" t="s">
        <v>310</v>
      </c>
      <c r="J1640" t="s">
        <v>15</v>
      </c>
      <c r="K1640" t="str">
        <f>VLOOKUP(tblSalaries[[#This Row],[Where do you work]],tblCountries[[Actual]:[Mapping]],2,FALSE)</f>
        <v>USA</v>
      </c>
      <c r="L1640" t="s">
        <v>9</v>
      </c>
      <c r="M1640">
        <v>10</v>
      </c>
    </row>
    <row r="1641" spans="2:13" ht="15" hidden="1" customHeight="1" x14ac:dyDescent="0.25">
      <c r="B1641" t="s">
        <v>3644</v>
      </c>
      <c r="C1641" s="1">
        <v>41065.159745370373</v>
      </c>
      <c r="D1641" s="4">
        <v>3300</v>
      </c>
      <c r="E1641">
        <v>39600</v>
      </c>
      <c r="F1641" t="s">
        <v>22</v>
      </c>
      <c r="G1641">
        <f>tblSalaries[[#This Row],[clean Salary (in local currency)]]*VLOOKUP(tblSalaries[[#This Row],[Currency]],tblXrate[],2,FALSE)</f>
        <v>50307.817784067665</v>
      </c>
      <c r="H1641" t="s">
        <v>1815</v>
      </c>
      <c r="I1641" t="s">
        <v>52</v>
      </c>
      <c r="J1641" t="s">
        <v>983</v>
      </c>
      <c r="K1641" t="str">
        <f>VLOOKUP(tblSalaries[[#This Row],[Where do you work]],tblCountries[[Actual]:[Mapping]],2,FALSE)</f>
        <v>Europe</v>
      </c>
      <c r="L1641" t="s">
        <v>25</v>
      </c>
      <c r="M1641">
        <v>5</v>
      </c>
    </row>
    <row r="1642" spans="2:13" ht="15" hidden="1" customHeight="1" x14ac:dyDescent="0.25">
      <c r="B1642" t="s">
        <v>3645</v>
      </c>
      <c r="C1642" s="1">
        <v>41065.163611111115</v>
      </c>
      <c r="D1642" s="4" t="s">
        <v>1816</v>
      </c>
      <c r="E1642">
        <v>30500</v>
      </c>
      <c r="F1642" t="s">
        <v>6</v>
      </c>
      <c r="G1642">
        <f>tblSalaries[[#This Row],[clean Salary (in local currency)]]*VLOOKUP(tblSalaries[[#This Row],[Currency]],tblXrate[],2,FALSE)</f>
        <v>30500</v>
      </c>
      <c r="H1642" t="s">
        <v>14</v>
      </c>
      <c r="I1642" t="s">
        <v>20</v>
      </c>
      <c r="J1642" t="s">
        <v>143</v>
      </c>
      <c r="K1642" t="str">
        <f>VLOOKUP(tblSalaries[[#This Row],[Where do you work]],tblCountries[[Actual]:[Mapping]],2,FALSE)</f>
        <v>Brazil</v>
      </c>
      <c r="L1642" t="s">
        <v>13</v>
      </c>
      <c r="M1642">
        <v>8</v>
      </c>
    </row>
    <row r="1643" spans="2:13" ht="15" hidden="1" customHeight="1" x14ac:dyDescent="0.25">
      <c r="B1643" t="s">
        <v>3646</v>
      </c>
      <c r="C1643" s="1">
        <v>41065.170937499999</v>
      </c>
      <c r="D1643" s="4">
        <v>80000</v>
      </c>
      <c r="E1643">
        <v>80000</v>
      </c>
      <c r="F1643" t="s">
        <v>6</v>
      </c>
      <c r="G1643">
        <f>tblSalaries[[#This Row],[clean Salary (in local currency)]]*VLOOKUP(tblSalaries[[#This Row],[Currency]],tblXrate[],2,FALSE)</f>
        <v>80000</v>
      </c>
      <c r="H1643" t="s">
        <v>1817</v>
      </c>
      <c r="I1643" t="s">
        <v>67</v>
      </c>
      <c r="J1643" t="s">
        <v>15</v>
      </c>
      <c r="K1643" t="str">
        <f>VLOOKUP(tblSalaries[[#This Row],[Where do you work]],tblCountries[[Actual]:[Mapping]],2,FALSE)</f>
        <v>USA</v>
      </c>
      <c r="L1643" t="s">
        <v>18</v>
      </c>
      <c r="M1643">
        <v>2</v>
      </c>
    </row>
    <row r="1644" spans="2:13" ht="15" hidden="1" customHeight="1" x14ac:dyDescent="0.25">
      <c r="B1644" t="s">
        <v>3647</v>
      </c>
      <c r="C1644" s="1">
        <v>41065.210462962961</v>
      </c>
      <c r="D1644" s="4">
        <v>1000</v>
      </c>
      <c r="E1644">
        <v>12000</v>
      </c>
      <c r="F1644" t="s">
        <v>6</v>
      </c>
      <c r="G1644">
        <f>tblSalaries[[#This Row],[clean Salary (in local currency)]]*VLOOKUP(tblSalaries[[#This Row],[Currency]],tblXrate[],2,FALSE)</f>
        <v>12000</v>
      </c>
      <c r="H1644" t="s">
        <v>1818</v>
      </c>
      <c r="I1644" t="s">
        <v>20</v>
      </c>
      <c r="J1644" t="s">
        <v>15</v>
      </c>
      <c r="K1644" t="str">
        <f>VLOOKUP(tblSalaries[[#This Row],[Where do you work]],tblCountries[[Actual]:[Mapping]],2,FALSE)</f>
        <v>USA</v>
      </c>
      <c r="L1644" t="s">
        <v>18</v>
      </c>
      <c r="M1644">
        <v>1</v>
      </c>
    </row>
    <row r="1645" spans="2:13" ht="15" hidden="1" customHeight="1" x14ac:dyDescent="0.25">
      <c r="B1645" t="s">
        <v>3648</v>
      </c>
      <c r="C1645" s="1">
        <v>41065.210648148146</v>
      </c>
      <c r="D1645" s="4">
        <v>48500</v>
      </c>
      <c r="E1645">
        <v>48500</v>
      </c>
      <c r="F1645" t="s">
        <v>6</v>
      </c>
      <c r="G1645">
        <f>tblSalaries[[#This Row],[clean Salary (in local currency)]]*VLOOKUP(tblSalaries[[#This Row],[Currency]],tblXrate[],2,FALSE)</f>
        <v>48500</v>
      </c>
      <c r="H1645" t="s">
        <v>1819</v>
      </c>
      <c r="I1645" t="s">
        <v>20</v>
      </c>
      <c r="J1645" t="s">
        <v>15</v>
      </c>
      <c r="K1645" t="str">
        <f>VLOOKUP(tblSalaries[[#This Row],[Where do you work]],tblCountries[[Actual]:[Mapping]],2,FALSE)</f>
        <v>USA</v>
      </c>
      <c r="L1645" t="s">
        <v>9</v>
      </c>
      <c r="M1645">
        <v>6</v>
      </c>
    </row>
    <row r="1646" spans="2:13" ht="15" hidden="1" customHeight="1" x14ac:dyDescent="0.25">
      <c r="B1646" t="s">
        <v>3649</v>
      </c>
      <c r="C1646" s="1">
        <v>41065.285833333335</v>
      </c>
      <c r="D1646" s="4" t="s">
        <v>1238</v>
      </c>
      <c r="E1646">
        <v>40000</v>
      </c>
      <c r="F1646" t="s">
        <v>69</v>
      </c>
      <c r="G1646">
        <f>tblSalaries[[#This Row],[clean Salary (in local currency)]]*VLOOKUP(tblSalaries[[#This Row],[Currency]],tblXrate[],2,FALSE)</f>
        <v>63047.130882691366</v>
      </c>
      <c r="H1646" t="s">
        <v>1820</v>
      </c>
      <c r="I1646" t="s">
        <v>67</v>
      </c>
      <c r="J1646" t="s">
        <v>71</v>
      </c>
      <c r="K1646" t="str">
        <f>VLOOKUP(tblSalaries[[#This Row],[Where do you work]],tblCountries[[Actual]:[Mapping]],2,FALSE)</f>
        <v>UK</v>
      </c>
      <c r="L1646" t="s">
        <v>18</v>
      </c>
      <c r="M1646">
        <v>25</v>
      </c>
    </row>
    <row r="1647" spans="2:13" ht="15" hidden="1" customHeight="1" x14ac:dyDescent="0.25">
      <c r="B1647" t="s">
        <v>3650</v>
      </c>
      <c r="C1647" s="1">
        <v>41065.295277777775</v>
      </c>
      <c r="D1647" s="4" t="s">
        <v>1821</v>
      </c>
      <c r="E1647">
        <v>192000</v>
      </c>
      <c r="F1647" t="s">
        <v>40</v>
      </c>
      <c r="G1647">
        <f>tblSalaries[[#This Row],[clean Salary (in local currency)]]*VLOOKUP(tblSalaries[[#This Row],[Currency]],tblXrate[],2,FALSE)</f>
        <v>3419.1200039889732</v>
      </c>
      <c r="H1647" t="s">
        <v>839</v>
      </c>
      <c r="I1647" t="s">
        <v>20</v>
      </c>
      <c r="J1647" t="s">
        <v>8</v>
      </c>
      <c r="K1647" t="str">
        <f>VLOOKUP(tblSalaries[[#This Row],[Where do you work]],tblCountries[[Actual]:[Mapping]],2,FALSE)</f>
        <v>India</v>
      </c>
      <c r="L1647" t="s">
        <v>9</v>
      </c>
      <c r="M1647">
        <v>5</v>
      </c>
    </row>
    <row r="1648" spans="2:13" ht="15" hidden="1" customHeight="1" x14ac:dyDescent="0.25">
      <c r="B1648" t="s">
        <v>3651</v>
      </c>
      <c r="C1648" s="1">
        <v>41065.446921296294</v>
      </c>
      <c r="D1648" s="4">
        <v>110000</v>
      </c>
      <c r="E1648">
        <v>110000</v>
      </c>
      <c r="F1648" t="s">
        <v>670</v>
      </c>
      <c r="G1648">
        <f>tblSalaries[[#This Row],[clean Salary (in local currency)]]*VLOOKUP(tblSalaries[[#This Row],[Currency]],tblXrate[],2,FALSE)</f>
        <v>87734.690296543267</v>
      </c>
      <c r="H1648" t="s">
        <v>1822</v>
      </c>
      <c r="I1648" t="s">
        <v>52</v>
      </c>
      <c r="J1648" t="s">
        <v>672</v>
      </c>
      <c r="K1648" t="str">
        <f>VLOOKUP(tblSalaries[[#This Row],[Where do you work]],tblCountries[[Actual]:[Mapping]],2,FALSE)</f>
        <v>New Zealand</v>
      </c>
      <c r="L1648" t="s">
        <v>9</v>
      </c>
      <c r="M1648">
        <v>6</v>
      </c>
    </row>
    <row r="1649" spans="2:13" ht="15" hidden="1" customHeight="1" x14ac:dyDescent="0.25">
      <c r="B1649" t="s">
        <v>3652</v>
      </c>
      <c r="C1649" s="1">
        <v>41065.529606481483</v>
      </c>
      <c r="D1649" s="4" t="s">
        <v>1823</v>
      </c>
      <c r="E1649">
        <v>71000</v>
      </c>
      <c r="F1649" t="s">
        <v>670</v>
      </c>
      <c r="G1649">
        <f>tblSalaries[[#This Row],[clean Salary (in local currency)]]*VLOOKUP(tblSalaries[[#This Row],[Currency]],tblXrate[],2,FALSE)</f>
        <v>56628.754645950656</v>
      </c>
      <c r="H1649" t="s">
        <v>207</v>
      </c>
      <c r="I1649" t="s">
        <v>20</v>
      </c>
      <c r="J1649" t="s">
        <v>1097</v>
      </c>
      <c r="K1649" t="str">
        <f>VLOOKUP(tblSalaries[[#This Row],[Where do you work]],tblCountries[[Actual]:[Mapping]],2,FALSE)</f>
        <v>New Zealand</v>
      </c>
      <c r="L1649" t="s">
        <v>13</v>
      </c>
      <c r="M1649">
        <v>6</v>
      </c>
    </row>
    <row r="1650" spans="2:13" ht="15" hidden="1" customHeight="1" x14ac:dyDescent="0.25">
      <c r="B1650" t="s">
        <v>3653</v>
      </c>
      <c r="C1650" s="1">
        <v>41065.749756944446</v>
      </c>
      <c r="D1650" s="4" t="s">
        <v>1372</v>
      </c>
      <c r="E1650">
        <v>450000</v>
      </c>
      <c r="F1650" t="s">
        <v>40</v>
      </c>
      <c r="G1650">
        <f>tblSalaries[[#This Row],[clean Salary (in local currency)]]*VLOOKUP(tblSalaries[[#This Row],[Currency]],tblXrate[],2,FALSE)</f>
        <v>8013.5625093491553</v>
      </c>
      <c r="H1650" t="s">
        <v>1824</v>
      </c>
      <c r="I1650" t="s">
        <v>3999</v>
      </c>
      <c r="J1650" t="s">
        <v>8</v>
      </c>
      <c r="K1650" t="str">
        <f>VLOOKUP(tblSalaries[[#This Row],[Where do you work]],tblCountries[[Actual]:[Mapping]],2,FALSE)</f>
        <v>India</v>
      </c>
      <c r="L1650" t="s">
        <v>13</v>
      </c>
      <c r="M1650">
        <v>4</v>
      </c>
    </row>
    <row r="1651" spans="2:13" ht="15" hidden="1" customHeight="1" x14ac:dyDescent="0.25">
      <c r="B1651" t="s">
        <v>3654</v>
      </c>
      <c r="C1651" s="1">
        <v>41065.772210648145</v>
      </c>
      <c r="D1651" s="4" t="s">
        <v>1825</v>
      </c>
      <c r="E1651">
        <v>200000</v>
      </c>
      <c r="F1651" t="s">
        <v>40</v>
      </c>
      <c r="G1651">
        <f>tblSalaries[[#This Row],[clean Salary (in local currency)]]*VLOOKUP(tblSalaries[[#This Row],[Currency]],tblXrate[],2,FALSE)</f>
        <v>3561.5833374885137</v>
      </c>
      <c r="H1651" t="s">
        <v>749</v>
      </c>
      <c r="I1651" t="s">
        <v>20</v>
      </c>
      <c r="J1651" t="s">
        <v>8</v>
      </c>
      <c r="K1651" t="str">
        <f>VLOOKUP(tblSalaries[[#This Row],[Where do you work]],tblCountries[[Actual]:[Mapping]],2,FALSE)</f>
        <v>India</v>
      </c>
      <c r="L1651" t="s">
        <v>25</v>
      </c>
      <c r="M1651">
        <v>16</v>
      </c>
    </row>
    <row r="1652" spans="2:13" ht="15" hidden="1" customHeight="1" x14ac:dyDescent="0.25">
      <c r="B1652" t="s">
        <v>3655</v>
      </c>
      <c r="C1652" s="1">
        <v>41065.801435185182</v>
      </c>
      <c r="D1652" s="4">
        <v>62000</v>
      </c>
      <c r="E1652">
        <v>62000</v>
      </c>
      <c r="F1652" t="s">
        <v>6</v>
      </c>
      <c r="G1652">
        <f>tblSalaries[[#This Row],[clean Salary (in local currency)]]*VLOOKUP(tblSalaries[[#This Row],[Currency]],tblXrate[],2,FALSE)</f>
        <v>62000</v>
      </c>
      <c r="H1652" t="s">
        <v>19</v>
      </c>
      <c r="I1652" t="s">
        <v>279</v>
      </c>
      <c r="J1652" t="s">
        <v>15</v>
      </c>
      <c r="K1652" t="str">
        <f>VLOOKUP(tblSalaries[[#This Row],[Where do you work]],tblCountries[[Actual]:[Mapping]],2,FALSE)</f>
        <v>USA</v>
      </c>
      <c r="L1652" t="s">
        <v>18</v>
      </c>
      <c r="M1652">
        <v>12</v>
      </c>
    </row>
    <row r="1653" spans="2:13" ht="15" hidden="1" customHeight="1" x14ac:dyDescent="0.25">
      <c r="B1653" t="s">
        <v>3656</v>
      </c>
      <c r="C1653" s="1">
        <v>41065.802812499998</v>
      </c>
      <c r="D1653" s="4">
        <v>21000</v>
      </c>
      <c r="E1653">
        <v>21000</v>
      </c>
      <c r="F1653" t="s">
        <v>22</v>
      </c>
      <c r="G1653">
        <f>tblSalaries[[#This Row],[clean Salary (in local currency)]]*VLOOKUP(tblSalaries[[#This Row],[Currency]],tblXrate[],2,FALSE)</f>
        <v>26678.388218823762</v>
      </c>
      <c r="H1653" t="s">
        <v>1269</v>
      </c>
      <c r="I1653" t="s">
        <v>20</v>
      </c>
      <c r="J1653" t="s">
        <v>30</v>
      </c>
      <c r="K1653" t="str">
        <f>VLOOKUP(tblSalaries[[#This Row],[Where do you work]],tblCountries[[Actual]:[Mapping]],2,FALSE)</f>
        <v>Portugal</v>
      </c>
      <c r="L1653" t="s">
        <v>9</v>
      </c>
      <c r="M1653">
        <v>5</v>
      </c>
    </row>
    <row r="1654" spans="2:13" ht="15" hidden="1" customHeight="1" x14ac:dyDescent="0.25">
      <c r="B1654" t="s">
        <v>3657</v>
      </c>
      <c r="C1654" s="1">
        <v>41065.817511574074</v>
      </c>
      <c r="D1654" s="4" t="s">
        <v>1249</v>
      </c>
      <c r="E1654">
        <v>45000</v>
      </c>
      <c r="F1654" t="s">
        <v>69</v>
      </c>
      <c r="G1654">
        <f>tblSalaries[[#This Row],[clean Salary (in local currency)]]*VLOOKUP(tblSalaries[[#This Row],[Currency]],tblXrate[],2,FALSE)</f>
        <v>70928.022243027779</v>
      </c>
      <c r="H1654" t="s">
        <v>153</v>
      </c>
      <c r="I1654" t="s">
        <v>20</v>
      </c>
      <c r="J1654" t="s">
        <v>71</v>
      </c>
      <c r="K1654" t="str">
        <f>VLOOKUP(tblSalaries[[#This Row],[Where do you work]],tblCountries[[Actual]:[Mapping]],2,FALSE)</f>
        <v>UK</v>
      </c>
      <c r="L1654" t="s">
        <v>13</v>
      </c>
      <c r="M1654">
        <v>5</v>
      </c>
    </row>
    <row r="1655" spans="2:13" ht="15" hidden="1" customHeight="1" x14ac:dyDescent="0.25">
      <c r="B1655" t="s">
        <v>3658</v>
      </c>
      <c r="C1655" s="1">
        <v>41065.833043981482</v>
      </c>
      <c r="D1655" s="4">
        <v>33000</v>
      </c>
      <c r="E1655">
        <v>33000</v>
      </c>
      <c r="F1655" t="s">
        <v>22</v>
      </c>
      <c r="G1655">
        <f>tblSalaries[[#This Row],[clean Salary (in local currency)]]*VLOOKUP(tblSalaries[[#This Row],[Currency]],tblXrate[],2,FALSE)</f>
        <v>41923.181486723057</v>
      </c>
      <c r="H1655" t="s">
        <v>1513</v>
      </c>
      <c r="I1655" t="s">
        <v>20</v>
      </c>
      <c r="J1655" t="s">
        <v>1826</v>
      </c>
      <c r="K1655" t="str">
        <f>VLOOKUP(tblSalaries[[#This Row],[Where do you work]],tblCountries[[Actual]:[Mapping]],2,FALSE)</f>
        <v>France</v>
      </c>
      <c r="L1655" t="s">
        <v>9</v>
      </c>
      <c r="M1655">
        <v>6</v>
      </c>
    </row>
    <row r="1656" spans="2:13" ht="15" hidden="1" customHeight="1" x14ac:dyDescent="0.25">
      <c r="B1656" t="s">
        <v>3659</v>
      </c>
      <c r="C1656" s="1">
        <v>41065.863437499997</v>
      </c>
      <c r="D1656" s="4">
        <v>90000</v>
      </c>
      <c r="E1656">
        <v>90000</v>
      </c>
      <c r="F1656" t="s">
        <v>6</v>
      </c>
      <c r="G1656">
        <f>tblSalaries[[#This Row],[clean Salary (in local currency)]]*VLOOKUP(tblSalaries[[#This Row],[Currency]],tblXrate[],2,FALSE)</f>
        <v>90000</v>
      </c>
      <c r="H1656" t="s">
        <v>1827</v>
      </c>
      <c r="I1656" t="s">
        <v>20</v>
      </c>
      <c r="J1656" t="s">
        <v>15</v>
      </c>
      <c r="K1656" t="str">
        <f>VLOOKUP(tblSalaries[[#This Row],[Where do you work]],tblCountries[[Actual]:[Mapping]],2,FALSE)</f>
        <v>USA</v>
      </c>
      <c r="L1656" t="s">
        <v>18</v>
      </c>
      <c r="M1656">
        <v>8</v>
      </c>
    </row>
    <row r="1657" spans="2:13" ht="15" hidden="1" customHeight="1" x14ac:dyDescent="0.25">
      <c r="B1657" t="s">
        <v>3660</v>
      </c>
      <c r="C1657" s="1">
        <v>41065.880046296297</v>
      </c>
      <c r="D1657" s="4" t="s">
        <v>1828</v>
      </c>
      <c r="E1657">
        <v>400000</v>
      </c>
      <c r="F1657" t="s">
        <v>1829</v>
      </c>
      <c r="G1657">
        <f>tblSalaries[[#This Row],[clean Salary (in local currency)]]*VLOOKUP(tblSalaries[[#This Row],[Currency]],tblXrate[],2,FALSE)</f>
        <v>67700.452577525488</v>
      </c>
      <c r="H1657" t="s">
        <v>1830</v>
      </c>
      <c r="I1657" t="s">
        <v>20</v>
      </c>
      <c r="J1657" t="s">
        <v>583</v>
      </c>
      <c r="K1657" t="str">
        <f>VLOOKUP(tblSalaries[[#This Row],[Where do you work]],tblCountries[[Actual]:[Mapping]],2,FALSE)</f>
        <v>Norway</v>
      </c>
      <c r="L1657" t="s">
        <v>13</v>
      </c>
      <c r="M1657">
        <v>5</v>
      </c>
    </row>
    <row r="1658" spans="2:13" ht="15" hidden="1" customHeight="1" x14ac:dyDescent="0.25">
      <c r="B1658" t="s">
        <v>3661</v>
      </c>
      <c r="C1658" s="1">
        <v>41065.898460648146</v>
      </c>
      <c r="D1658" s="4">
        <v>85000</v>
      </c>
      <c r="E1658">
        <v>85000</v>
      </c>
      <c r="F1658" t="s">
        <v>6</v>
      </c>
      <c r="G1658">
        <f>tblSalaries[[#This Row],[clean Salary (in local currency)]]*VLOOKUP(tblSalaries[[#This Row],[Currency]],tblXrate[],2,FALSE)</f>
        <v>85000</v>
      </c>
      <c r="H1658" t="s">
        <v>14</v>
      </c>
      <c r="I1658" t="s">
        <v>20</v>
      </c>
      <c r="J1658" t="s">
        <v>15</v>
      </c>
      <c r="K1658" t="str">
        <f>VLOOKUP(tblSalaries[[#This Row],[Where do you work]],tblCountries[[Actual]:[Mapping]],2,FALSE)</f>
        <v>USA</v>
      </c>
      <c r="L1658" t="s">
        <v>9</v>
      </c>
      <c r="M1658">
        <v>12</v>
      </c>
    </row>
    <row r="1659" spans="2:13" ht="15" hidden="1" customHeight="1" x14ac:dyDescent="0.25">
      <c r="B1659" t="s">
        <v>3662</v>
      </c>
      <c r="C1659" s="1">
        <v>41065.909143518518</v>
      </c>
      <c r="D1659" s="4">
        <v>50000</v>
      </c>
      <c r="E1659">
        <v>50000</v>
      </c>
      <c r="F1659" t="s">
        <v>69</v>
      </c>
      <c r="G1659">
        <f>tblSalaries[[#This Row],[clean Salary (in local currency)]]*VLOOKUP(tblSalaries[[#This Row],[Currency]],tblXrate[],2,FALSE)</f>
        <v>78808.913603364199</v>
      </c>
      <c r="H1659" t="s">
        <v>1024</v>
      </c>
      <c r="I1659" t="s">
        <v>4001</v>
      </c>
      <c r="J1659" t="s">
        <v>71</v>
      </c>
      <c r="K1659" t="str">
        <f>VLOOKUP(tblSalaries[[#This Row],[Where do you work]],tblCountries[[Actual]:[Mapping]],2,FALSE)</f>
        <v>UK</v>
      </c>
      <c r="L1659" t="s">
        <v>9</v>
      </c>
      <c r="M1659">
        <v>10</v>
      </c>
    </row>
    <row r="1660" spans="2:13" ht="15" hidden="1" customHeight="1" x14ac:dyDescent="0.25">
      <c r="B1660" t="s">
        <v>3663</v>
      </c>
      <c r="C1660" s="1">
        <v>41065.916435185187</v>
      </c>
      <c r="D1660" s="4">
        <v>65000</v>
      </c>
      <c r="E1660">
        <v>65000</v>
      </c>
      <c r="F1660" t="s">
        <v>6</v>
      </c>
      <c r="G1660">
        <f>tblSalaries[[#This Row],[clean Salary (in local currency)]]*VLOOKUP(tblSalaries[[#This Row],[Currency]],tblXrate[],2,FALSE)</f>
        <v>65000</v>
      </c>
      <c r="H1660" t="s">
        <v>207</v>
      </c>
      <c r="I1660" t="s">
        <v>20</v>
      </c>
      <c r="J1660" t="s">
        <v>15</v>
      </c>
      <c r="K1660" t="str">
        <f>VLOOKUP(tblSalaries[[#This Row],[Where do you work]],tblCountries[[Actual]:[Mapping]],2,FALSE)</f>
        <v>USA</v>
      </c>
      <c r="L1660" t="s">
        <v>9</v>
      </c>
      <c r="M1660">
        <v>8</v>
      </c>
    </row>
    <row r="1661" spans="2:13" ht="15" hidden="1" customHeight="1" x14ac:dyDescent="0.25">
      <c r="B1661" t="s">
        <v>3664</v>
      </c>
      <c r="C1661" s="1">
        <v>41065.920254629629</v>
      </c>
      <c r="D1661" s="4">
        <v>75000</v>
      </c>
      <c r="E1661">
        <v>75000</v>
      </c>
      <c r="F1661" t="s">
        <v>6</v>
      </c>
      <c r="G1661">
        <f>tblSalaries[[#This Row],[clean Salary (in local currency)]]*VLOOKUP(tblSalaries[[#This Row],[Currency]],tblXrate[],2,FALSE)</f>
        <v>75000</v>
      </c>
      <c r="H1661" t="s">
        <v>1831</v>
      </c>
      <c r="I1661" t="s">
        <v>4001</v>
      </c>
      <c r="J1661" t="s">
        <v>15</v>
      </c>
      <c r="K1661" t="str">
        <f>VLOOKUP(tblSalaries[[#This Row],[Where do you work]],tblCountries[[Actual]:[Mapping]],2,FALSE)</f>
        <v>USA</v>
      </c>
      <c r="L1661" t="s">
        <v>18</v>
      </c>
      <c r="M1661">
        <v>3</v>
      </c>
    </row>
    <row r="1662" spans="2:13" ht="15" hidden="1" customHeight="1" x14ac:dyDescent="0.25">
      <c r="B1662" t="s">
        <v>3665</v>
      </c>
      <c r="C1662" s="1">
        <v>41065.947534722225</v>
      </c>
      <c r="D1662" s="4">
        <v>92000</v>
      </c>
      <c r="E1662">
        <v>92000</v>
      </c>
      <c r="F1662" t="s">
        <v>6</v>
      </c>
      <c r="G1662">
        <f>tblSalaries[[#This Row],[clean Salary (in local currency)]]*VLOOKUP(tblSalaries[[#This Row],[Currency]],tblXrate[],2,FALSE)</f>
        <v>92000</v>
      </c>
      <c r="H1662" t="s">
        <v>1832</v>
      </c>
      <c r="I1662" t="s">
        <v>20</v>
      </c>
      <c r="J1662" t="s">
        <v>15</v>
      </c>
      <c r="K1662" t="str">
        <f>VLOOKUP(tblSalaries[[#This Row],[Where do you work]],tblCountries[[Actual]:[Mapping]],2,FALSE)</f>
        <v>USA</v>
      </c>
      <c r="L1662" t="s">
        <v>9</v>
      </c>
      <c r="M1662">
        <v>9</v>
      </c>
    </row>
    <row r="1663" spans="2:13" ht="15" hidden="1" customHeight="1" x14ac:dyDescent="0.25">
      <c r="B1663" t="s">
        <v>3666</v>
      </c>
      <c r="C1663" s="1">
        <v>41065.951620370368</v>
      </c>
      <c r="D1663" s="4">
        <v>40000</v>
      </c>
      <c r="E1663">
        <v>40000</v>
      </c>
      <c r="F1663" t="s">
        <v>22</v>
      </c>
      <c r="G1663">
        <f>tblSalaries[[#This Row],[clean Salary (in local currency)]]*VLOOKUP(tblSalaries[[#This Row],[Currency]],tblXrate[],2,FALSE)</f>
        <v>50815.977559664309</v>
      </c>
      <c r="H1663" t="s">
        <v>14</v>
      </c>
      <c r="I1663" t="s">
        <v>20</v>
      </c>
      <c r="J1663" t="s">
        <v>24</v>
      </c>
      <c r="K1663" t="str">
        <f>VLOOKUP(tblSalaries[[#This Row],[Where do you work]],tblCountries[[Actual]:[Mapping]],2,FALSE)</f>
        <v>Germany</v>
      </c>
      <c r="L1663" t="s">
        <v>18</v>
      </c>
      <c r="M1663">
        <v>3</v>
      </c>
    </row>
    <row r="1664" spans="2:13" ht="15" hidden="1" customHeight="1" x14ac:dyDescent="0.25">
      <c r="B1664" t="s">
        <v>3667</v>
      </c>
      <c r="C1664" s="1">
        <v>41065.965092592596</v>
      </c>
      <c r="D1664" s="4" t="s">
        <v>1833</v>
      </c>
      <c r="E1664">
        <v>35500</v>
      </c>
      <c r="F1664" t="s">
        <v>69</v>
      </c>
      <c r="G1664">
        <f>tblSalaries[[#This Row],[clean Salary (in local currency)]]*VLOOKUP(tblSalaries[[#This Row],[Currency]],tblXrate[],2,FALSE)</f>
        <v>55954.328658388586</v>
      </c>
      <c r="H1664" t="s">
        <v>1287</v>
      </c>
      <c r="I1664" t="s">
        <v>310</v>
      </c>
      <c r="J1664" t="s">
        <v>71</v>
      </c>
      <c r="K1664" t="str">
        <f>VLOOKUP(tblSalaries[[#This Row],[Where do you work]],tblCountries[[Actual]:[Mapping]],2,FALSE)</f>
        <v>UK</v>
      </c>
      <c r="L1664" t="s">
        <v>9</v>
      </c>
      <c r="M1664">
        <v>8</v>
      </c>
    </row>
    <row r="1665" spans="2:13" ht="15" hidden="1" customHeight="1" x14ac:dyDescent="0.25">
      <c r="B1665" t="s">
        <v>3668</v>
      </c>
      <c r="C1665" s="1">
        <v>41066.034201388888</v>
      </c>
      <c r="D1665" s="4">
        <v>45000</v>
      </c>
      <c r="E1665">
        <v>45000</v>
      </c>
      <c r="F1665" t="s">
        <v>6</v>
      </c>
      <c r="G1665">
        <f>tblSalaries[[#This Row],[clean Salary (in local currency)]]*VLOOKUP(tblSalaries[[#This Row],[Currency]],tblXrate[],2,FALSE)</f>
        <v>45000</v>
      </c>
      <c r="H1665" t="s">
        <v>1834</v>
      </c>
      <c r="I1665" t="s">
        <v>20</v>
      </c>
      <c r="J1665" t="s">
        <v>15</v>
      </c>
      <c r="K1665" t="str">
        <f>VLOOKUP(tblSalaries[[#This Row],[Where do you work]],tblCountries[[Actual]:[Mapping]],2,FALSE)</f>
        <v>USA</v>
      </c>
      <c r="L1665" t="s">
        <v>18</v>
      </c>
      <c r="M1665">
        <v>4</v>
      </c>
    </row>
    <row r="1666" spans="2:13" ht="15" hidden="1" customHeight="1" x14ac:dyDescent="0.25">
      <c r="B1666" t="s">
        <v>3669</v>
      </c>
      <c r="C1666" s="1">
        <v>41066.044849537036</v>
      </c>
      <c r="D1666" s="4" t="s">
        <v>1835</v>
      </c>
      <c r="E1666">
        <v>400000</v>
      </c>
      <c r="F1666" t="s">
        <v>40</v>
      </c>
      <c r="G1666">
        <f>tblSalaries[[#This Row],[clean Salary (in local currency)]]*VLOOKUP(tblSalaries[[#This Row],[Currency]],tblXrate[],2,FALSE)</f>
        <v>7123.1666749770275</v>
      </c>
      <c r="H1666" t="s">
        <v>20</v>
      </c>
      <c r="I1666" t="s">
        <v>20</v>
      </c>
      <c r="J1666" t="s">
        <v>8</v>
      </c>
      <c r="K1666" t="str">
        <f>VLOOKUP(tblSalaries[[#This Row],[Where do you work]],tblCountries[[Actual]:[Mapping]],2,FALSE)</f>
        <v>India</v>
      </c>
      <c r="L1666" t="s">
        <v>9</v>
      </c>
      <c r="M1666">
        <v>4</v>
      </c>
    </row>
    <row r="1667" spans="2:13" ht="15" hidden="1" customHeight="1" x14ac:dyDescent="0.25">
      <c r="B1667" t="s">
        <v>3670</v>
      </c>
      <c r="C1667" s="1">
        <v>41066.060370370367</v>
      </c>
      <c r="D1667" s="4" t="s">
        <v>1836</v>
      </c>
      <c r="E1667">
        <v>38920</v>
      </c>
      <c r="F1667" t="s">
        <v>22</v>
      </c>
      <c r="G1667">
        <f>tblSalaries[[#This Row],[clean Salary (in local currency)]]*VLOOKUP(tblSalaries[[#This Row],[Currency]],tblXrate[],2,FALSE)</f>
        <v>49443.946165553374</v>
      </c>
      <c r="H1667" t="s">
        <v>1837</v>
      </c>
      <c r="I1667" t="s">
        <v>20</v>
      </c>
      <c r="J1667" t="s">
        <v>59</v>
      </c>
      <c r="K1667" t="str">
        <f>VLOOKUP(tblSalaries[[#This Row],[Where do you work]],tblCountries[[Actual]:[Mapping]],2,FALSE)</f>
        <v>Belgium</v>
      </c>
      <c r="L1667" t="s">
        <v>9</v>
      </c>
      <c r="M1667">
        <v>1.5</v>
      </c>
    </row>
    <row r="1668" spans="2:13" ht="15" hidden="1" customHeight="1" x14ac:dyDescent="0.25">
      <c r="B1668" t="s">
        <v>3671</v>
      </c>
      <c r="C1668" s="1">
        <v>41066.070601851854</v>
      </c>
      <c r="D1668" s="4" t="s">
        <v>1838</v>
      </c>
      <c r="E1668">
        <v>45000</v>
      </c>
      <c r="F1668" t="s">
        <v>6</v>
      </c>
      <c r="G1668">
        <f>tblSalaries[[#This Row],[clean Salary (in local currency)]]*VLOOKUP(tblSalaries[[#This Row],[Currency]],tblXrate[],2,FALSE)</f>
        <v>45000</v>
      </c>
      <c r="H1668" t="s">
        <v>29</v>
      </c>
      <c r="I1668" t="s">
        <v>4001</v>
      </c>
      <c r="J1668" t="s">
        <v>166</v>
      </c>
      <c r="K1668" t="str">
        <f>VLOOKUP(tblSalaries[[#This Row],[Where do you work]],tblCountries[[Actual]:[Mapping]],2,FALSE)</f>
        <v>Mexico</v>
      </c>
      <c r="L1668" t="s">
        <v>9</v>
      </c>
      <c r="M1668">
        <v>5</v>
      </c>
    </row>
    <row r="1669" spans="2:13" ht="15" hidden="1" customHeight="1" x14ac:dyDescent="0.25">
      <c r="B1669" t="s">
        <v>3672</v>
      </c>
      <c r="C1669" s="1">
        <v>41066.091643518521</v>
      </c>
      <c r="D1669" s="4" t="s">
        <v>1839</v>
      </c>
      <c r="E1669">
        <v>60000</v>
      </c>
      <c r="F1669" t="s">
        <v>6</v>
      </c>
      <c r="G1669">
        <f>tblSalaries[[#This Row],[clean Salary (in local currency)]]*VLOOKUP(tblSalaries[[#This Row],[Currency]],tblXrate[],2,FALSE)</f>
        <v>60000</v>
      </c>
      <c r="H1669" t="s">
        <v>20</v>
      </c>
      <c r="I1669" t="s">
        <v>20</v>
      </c>
      <c r="J1669" t="s">
        <v>15</v>
      </c>
      <c r="K1669" t="str">
        <f>VLOOKUP(tblSalaries[[#This Row],[Where do you work]],tblCountries[[Actual]:[Mapping]],2,FALSE)</f>
        <v>USA</v>
      </c>
      <c r="L1669" t="s">
        <v>13</v>
      </c>
      <c r="M1669">
        <v>1</v>
      </c>
    </row>
    <row r="1670" spans="2:13" ht="15" hidden="1" customHeight="1" x14ac:dyDescent="0.25">
      <c r="B1670" t="s">
        <v>3673</v>
      </c>
      <c r="C1670" s="1">
        <v>41066.095300925925</v>
      </c>
      <c r="D1670" s="4">
        <v>65000</v>
      </c>
      <c r="E1670">
        <v>65000</v>
      </c>
      <c r="F1670" t="s">
        <v>6</v>
      </c>
      <c r="G1670">
        <f>tblSalaries[[#This Row],[clean Salary (in local currency)]]*VLOOKUP(tblSalaries[[#This Row],[Currency]],tblXrate[],2,FALSE)</f>
        <v>65000</v>
      </c>
      <c r="H1670" t="s">
        <v>1840</v>
      </c>
      <c r="I1670" t="s">
        <v>20</v>
      </c>
      <c r="J1670" t="s">
        <v>15</v>
      </c>
      <c r="K1670" t="str">
        <f>VLOOKUP(tblSalaries[[#This Row],[Where do you work]],tblCountries[[Actual]:[Mapping]],2,FALSE)</f>
        <v>USA</v>
      </c>
      <c r="L1670" t="s">
        <v>13</v>
      </c>
      <c r="M1670">
        <v>4</v>
      </c>
    </row>
    <row r="1671" spans="2:13" ht="15" hidden="1" customHeight="1" x14ac:dyDescent="0.25">
      <c r="B1671" t="s">
        <v>3674</v>
      </c>
      <c r="C1671" s="1">
        <v>41066.135370370372</v>
      </c>
      <c r="D1671" s="4">
        <v>73000</v>
      </c>
      <c r="E1671">
        <v>73000</v>
      </c>
      <c r="F1671" t="s">
        <v>6</v>
      </c>
      <c r="G1671">
        <f>tblSalaries[[#This Row],[clean Salary (in local currency)]]*VLOOKUP(tblSalaries[[#This Row],[Currency]],tblXrate[],2,FALSE)</f>
        <v>73000</v>
      </c>
      <c r="H1671" t="s">
        <v>1841</v>
      </c>
      <c r="I1671" t="s">
        <v>52</v>
      </c>
      <c r="J1671" t="s">
        <v>15</v>
      </c>
      <c r="K1671" t="str">
        <f>VLOOKUP(tblSalaries[[#This Row],[Where do you work]],tblCountries[[Actual]:[Mapping]],2,FALSE)</f>
        <v>USA</v>
      </c>
      <c r="L1671" t="s">
        <v>18</v>
      </c>
      <c r="M1671">
        <v>6</v>
      </c>
    </row>
    <row r="1672" spans="2:13" ht="15" hidden="1" customHeight="1" x14ac:dyDescent="0.25">
      <c r="B1672" t="s">
        <v>3675</v>
      </c>
      <c r="C1672" s="1">
        <v>41066.167268518519</v>
      </c>
      <c r="D1672" s="4">
        <v>54000</v>
      </c>
      <c r="E1672">
        <v>54000</v>
      </c>
      <c r="F1672" t="s">
        <v>6</v>
      </c>
      <c r="G1672">
        <f>tblSalaries[[#This Row],[clean Salary (in local currency)]]*VLOOKUP(tblSalaries[[#This Row],[Currency]],tblXrate[],2,FALSE)</f>
        <v>54000</v>
      </c>
      <c r="H1672" t="s">
        <v>309</v>
      </c>
      <c r="I1672" t="s">
        <v>20</v>
      </c>
      <c r="J1672" t="s">
        <v>15</v>
      </c>
      <c r="K1672" t="str">
        <f>VLOOKUP(tblSalaries[[#This Row],[Where do you work]],tblCountries[[Actual]:[Mapping]],2,FALSE)</f>
        <v>USA</v>
      </c>
      <c r="L1672" t="s">
        <v>13</v>
      </c>
      <c r="M1672">
        <v>6</v>
      </c>
    </row>
    <row r="1673" spans="2:13" ht="15" hidden="1" customHeight="1" x14ac:dyDescent="0.25">
      <c r="B1673" t="s">
        <v>3676</v>
      </c>
      <c r="C1673" s="1">
        <v>41066.245127314818</v>
      </c>
      <c r="D1673" s="4">
        <v>81000</v>
      </c>
      <c r="E1673">
        <v>81000</v>
      </c>
      <c r="F1673" t="s">
        <v>6</v>
      </c>
      <c r="G1673">
        <f>tblSalaries[[#This Row],[clean Salary (in local currency)]]*VLOOKUP(tblSalaries[[#This Row],[Currency]],tblXrate[],2,FALSE)</f>
        <v>81000</v>
      </c>
      <c r="H1673" t="s">
        <v>1842</v>
      </c>
      <c r="I1673" t="s">
        <v>20</v>
      </c>
      <c r="J1673" t="s">
        <v>15</v>
      </c>
      <c r="K1673" t="str">
        <f>VLOOKUP(tblSalaries[[#This Row],[Where do you work]],tblCountries[[Actual]:[Mapping]],2,FALSE)</f>
        <v>USA</v>
      </c>
      <c r="L1673" t="s">
        <v>9</v>
      </c>
      <c r="M1673">
        <v>6</v>
      </c>
    </row>
    <row r="1674" spans="2:13" ht="15" hidden="1" customHeight="1" x14ac:dyDescent="0.25">
      <c r="B1674" t="s">
        <v>3677</v>
      </c>
      <c r="C1674" s="1">
        <v>41066.311666666668</v>
      </c>
      <c r="D1674" s="4">
        <v>10000</v>
      </c>
      <c r="E1674">
        <v>10000</v>
      </c>
      <c r="F1674" t="s">
        <v>6</v>
      </c>
      <c r="G1674">
        <f>tblSalaries[[#This Row],[clean Salary (in local currency)]]*VLOOKUP(tblSalaries[[#This Row],[Currency]],tblXrate[],2,FALSE)</f>
        <v>10000</v>
      </c>
      <c r="H1674" t="s">
        <v>1843</v>
      </c>
      <c r="I1674" t="s">
        <v>20</v>
      </c>
      <c r="J1674" t="s">
        <v>15</v>
      </c>
      <c r="K1674" t="str">
        <f>VLOOKUP(tblSalaries[[#This Row],[Where do you work]],tblCountries[[Actual]:[Mapping]],2,FALSE)</f>
        <v>USA</v>
      </c>
      <c r="L1674" t="s">
        <v>9</v>
      </c>
      <c r="M1674">
        <v>2</v>
      </c>
    </row>
    <row r="1675" spans="2:13" ht="15" hidden="1" customHeight="1" x14ac:dyDescent="0.25">
      <c r="B1675" t="s">
        <v>3678</v>
      </c>
      <c r="C1675" s="1">
        <v>41066.351342592592</v>
      </c>
      <c r="D1675" s="4">
        <v>42000</v>
      </c>
      <c r="E1675">
        <v>42000</v>
      </c>
      <c r="F1675" t="s">
        <v>6</v>
      </c>
      <c r="G1675">
        <f>tblSalaries[[#This Row],[clean Salary (in local currency)]]*VLOOKUP(tblSalaries[[#This Row],[Currency]],tblXrate[],2,FALSE)</f>
        <v>42000</v>
      </c>
      <c r="H1675" t="s">
        <v>1369</v>
      </c>
      <c r="I1675" t="s">
        <v>310</v>
      </c>
      <c r="J1675" t="s">
        <v>15</v>
      </c>
      <c r="K1675" t="str">
        <f>VLOOKUP(tblSalaries[[#This Row],[Where do you work]],tblCountries[[Actual]:[Mapping]],2,FALSE)</f>
        <v>USA</v>
      </c>
      <c r="L1675" t="s">
        <v>9</v>
      </c>
      <c r="M1675">
        <v>1</v>
      </c>
    </row>
    <row r="1676" spans="2:13" ht="15" hidden="1" customHeight="1" x14ac:dyDescent="0.25">
      <c r="B1676" t="s">
        <v>3679</v>
      </c>
      <c r="C1676" s="1">
        <v>41066.39707175926</v>
      </c>
      <c r="D1676" s="4">
        <v>80000</v>
      </c>
      <c r="E1676">
        <v>80000</v>
      </c>
      <c r="F1676" t="s">
        <v>82</v>
      </c>
      <c r="G1676">
        <f>tblSalaries[[#This Row],[clean Salary (in local currency)]]*VLOOKUP(tblSalaries[[#This Row],[Currency]],tblXrate[],2,FALSE)</f>
        <v>81592.772512210868</v>
      </c>
      <c r="H1676" t="s">
        <v>1844</v>
      </c>
      <c r="I1676" t="s">
        <v>67</v>
      </c>
      <c r="J1676" t="s">
        <v>84</v>
      </c>
      <c r="K1676" t="str">
        <f>VLOOKUP(tblSalaries[[#This Row],[Where do you work]],tblCountries[[Actual]:[Mapping]],2,FALSE)</f>
        <v>Australia</v>
      </c>
      <c r="L1676" t="s">
        <v>9</v>
      </c>
      <c r="M1676">
        <v>5</v>
      </c>
    </row>
    <row r="1677" spans="2:13" ht="15" hidden="1" customHeight="1" x14ac:dyDescent="0.25">
      <c r="B1677" t="s">
        <v>3680</v>
      </c>
      <c r="C1677" s="1">
        <v>41066.473009259258</v>
      </c>
      <c r="D1677" s="4">
        <v>36000</v>
      </c>
      <c r="E1677">
        <v>36000</v>
      </c>
      <c r="F1677" t="s">
        <v>86</v>
      </c>
      <c r="G1677">
        <f>tblSalaries[[#This Row],[clean Salary (in local currency)]]*VLOOKUP(tblSalaries[[#This Row],[Currency]],tblXrate[],2,FALSE)</f>
        <v>35401.014829091764</v>
      </c>
      <c r="H1677" t="s">
        <v>1845</v>
      </c>
      <c r="I1677" t="s">
        <v>20</v>
      </c>
      <c r="J1677" t="s">
        <v>88</v>
      </c>
      <c r="K1677" t="str">
        <f>VLOOKUP(tblSalaries[[#This Row],[Where do you work]],tblCountries[[Actual]:[Mapping]],2,FALSE)</f>
        <v>Canada</v>
      </c>
      <c r="L1677" t="s">
        <v>13</v>
      </c>
      <c r="M1677">
        <v>2</v>
      </c>
    </row>
    <row r="1678" spans="2:13" ht="15" hidden="1" customHeight="1" x14ac:dyDescent="0.25">
      <c r="B1678" t="s">
        <v>3681</v>
      </c>
      <c r="C1678" s="1">
        <v>41066.66920138889</v>
      </c>
      <c r="D1678" s="4">
        <v>500000</v>
      </c>
      <c r="E1678">
        <v>500000</v>
      </c>
      <c r="F1678" t="s">
        <v>40</v>
      </c>
      <c r="G1678">
        <f>tblSalaries[[#This Row],[clean Salary (in local currency)]]*VLOOKUP(tblSalaries[[#This Row],[Currency]],tblXrate[],2,FALSE)</f>
        <v>8903.9583437212841</v>
      </c>
      <c r="H1678" t="s">
        <v>243</v>
      </c>
      <c r="I1678" t="s">
        <v>20</v>
      </c>
      <c r="J1678" t="s">
        <v>8</v>
      </c>
      <c r="K1678" t="str">
        <f>VLOOKUP(tblSalaries[[#This Row],[Where do you work]],tblCountries[[Actual]:[Mapping]],2,FALSE)</f>
        <v>India</v>
      </c>
      <c r="L1678" t="s">
        <v>9</v>
      </c>
      <c r="M1678">
        <v>4</v>
      </c>
    </row>
    <row r="1679" spans="2:13" ht="15" hidden="1" customHeight="1" x14ac:dyDescent="0.25">
      <c r="B1679" t="s">
        <v>3682</v>
      </c>
      <c r="C1679" s="1">
        <v>41066.737280092595</v>
      </c>
      <c r="D1679" s="4">
        <v>600000</v>
      </c>
      <c r="E1679">
        <v>600000</v>
      </c>
      <c r="F1679" t="s">
        <v>40</v>
      </c>
      <c r="G1679">
        <f>tblSalaries[[#This Row],[clean Salary (in local currency)]]*VLOOKUP(tblSalaries[[#This Row],[Currency]],tblXrate[],2,FALSE)</f>
        <v>10684.750012465542</v>
      </c>
      <c r="H1679" t="s">
        <v>1112</v>
      </c>
      <c r="I1679" t="s">
        <v>20</v>
      </c>
      <c r="J1679" t="s">
        <v>8</v>
      </c>
      <c r="K1679" t="str">
        <f>VLOOKUP(tblSalaries[[#This Row],[Where do you work]],tblCountries[[Actual]:[Mapping]],2,FALSE)</f>
        <v>India</v>
      </c>
      <c r="L1679" t="s">
        <v>13</v>
      </c>
      <c r="M1679">
        <v>5</v>
      </c>
    </row>
    <row r="1680" spans="2:13" ht="15" hidden="1" customHeight="1" x14ac:dyDescent="0.25">
      <c r="B1680" t="s">
        <v>3683</v>
      </c>
      <c r="C1680" s="1">
        <v>41066.786145833335</v>
      </c>
      <c r="D1680" s="4">
        <v>700</v>
      </c>
      <c r="E1680">
        <v>8400</v>
      </c>
      <c r="F1680" t="s">
        <v>6</v>
      </c>
      <c r="G1680">
        <f>tblSalaries[[#This Row],[clean Salary (in local currency)]]*VLOOKUP(tblSalaries[[#This Row],[Currency]],tblXrate[],2,FALSE)</f>
        <v>8400</v>
      </c>
      <c r="H1680" t="s">
        <v>1846</v>
      </c>
      <c r="I1680" t="s">
        <v>20</v>
      </c>
      <c r="J1680" t="s">
        <v>997</v>
      </c>
      <c r="K1680" t="str">
        <f>VLOOKUP(tblSalaries[[#This Row],[Where do you work]],tblCountries[[Actual]:[Mapping]],2,FALSE)</f>
        <v>Indonesia</v>
      </c>
      <c r="L1680" t="s">
        <v>9</v>
      </c>
      <c r="M1680">
        <v>14</v>
      </c>
    </row>
    <row r="1681" spans="2:13" ht="15" hidden="1" customHeight="1" x14ac:dyDescent="0.25">
      <c r="B1681" t="s">
        <v>3684</v>
      </c>
      <c r="C1681" s="1">
        <v>41066.818819444445</v>
      </c>
      <c r="D1681" s="4">
        <v>550000</v>
      </c>
      <c r="E1681">
        <v>550000</v>
      </c>
      <c r="F1681" t="s">
        <v>40</v>
      </c>
      <c r="G1681">
        <f>tblSalaries[[#This Row],[clean Salary (in local currency)]]*VLOOKUP(tblSalaries[[#This Row],[Currency]],tblXrate[],2,FALSE)</f>
        <v>9794.354178093412</v>
      </c>
      <c r="H1681" t="s">
        <v>1847</v>
      </c>
      <c r="I1681" t="s">
        <v>52</v>
      </c>
      <c r="J1681" t="s">
        <v>8</v>
      </c>
      <c r="K1681" t="str">
        <f>VLOOKUP(tblSalaries[[#This Row],[Where do you work]],tblCountries[[Actual]:[Mapping]],2,FALSE)</f>
        <v>India</v>
      </c>
      <c r="L1681" t="s">
        <v>9</v>
      </c>
      <c r="M1681">
        <v>13</v>
      </c>
    </row>
    <row r="1682" spans="2:13" ht="15" hidden="1" customHeight="1" x14ac:dyDescent="0.25">
      <c r="B1682" t="s">
        <v>3685</v>
      </c>
      <c r="C1682" s="1">
        <v>41066.829733796294</v>
      </c>
      <c r="D1682" s="4">
        <v>1200</v>
      </c>
      <c r="E1682">
        <v>14400</v>
      </c>
      <c r="F1682" t="s">
        <v>6</v>
      </c>
      <c r="G1682">
        <f>tblSalaries[[#This Row],[clean Salary (in local currency)]]*VLOOKUP(tblSalaries[[#This Row],[Currency]],tblXrate[],2,FALSE)</f>
        <v>14400</v>
      </c>
      <c r="H1682" t="s">
        <v>279</v>
      </c>
      <c r="I1682" t="s">
        <v>279</v>
      </c>
      <c r="J1682" t="s">
        <v>8</v>
      </c>
      <c r="K1682" t="str">
        <f>VLOOKUP(tblSalaries[[#This Row],[Where do you work]],tblCountries[[Actual]:[Mapping]],2,FALSE)</f>
        <v>India</v>
      </c>
      <c r="L1682" t="s">
        <v>25</v>
      </c>
      <c r="M1682">
        <v>8</v>
      </c>
    </row>
    <row r="1683" spans="2:13" ht="15" hidden="1" customHeight="1" x14ac:dyDescent="0.25">
      <c r="B1683" t="s">
        <v>3686</v>
      </c>
      <c r="C1683" s="1">
        <v>41066.838692129626</v>
      </c>
      <c r="D1683" s="4" t="s">
        <v>1848</v>
      </c>
      <c r="E1683">
        <v>150000</v>
      </c>
      <c r="F1683" t="s">
        <v>40</v>
      </c>
      <c r="G1683">
        <f>tblSalaries[[#This Row],[clean Salary (in local currency)]]*VLOOKUP(tblSalaries[[#This Row],[Currency]],tblXrate[],2,FALSE)</f>
        <v>2671.1875031163854</v>
      </c>
      <c r="H1683" t="s">
        <v>721</v>
      </c>
      <c r="I1683" t="s">
        <v>3999</v>
      </c>
      <c r="J1683" t="s">
        <v>8</v>
      </c>
      <c r="K1683" t="str">
        <f>VLOOKUP(tblSalaries[[#This Row],[Where do you work]],tblCountries[[Actual]:[Mapping]],2,FALSE)</f>
        <v>India</v>
      </c>
      <c r="L1683" t="s">
        <v>13</v>
      </c>
      <c r="M1683">
        <v>3</v>
      </c>
    </row>
    <row r="1684" spans="2:13" ht="15" hidden="1" customHeight="1" x14ac:dyDescent="0.25">
      <c r="B1684" t="s">
        <v>3687</v>
      </c>
      <c r="C1684" s="1">
        <v>41066.862210648149</v>
      </c>
      <c r="D1684" s="4">
        <v>22000</v>
      </c>
      <c r="E1684">
        <v>22000</v>
      </c>
      <c r="F1684" t="s">
        <v>6</v>
      </c>
      <c r="G1684">
        <f>tblSalaries[[#This Row],[clean Salary (in local currency)]]*VLOOKUP(tblSalaries[[#This Row],[Currency]],tblXrate[],2,FALSE)</f>
        <v>22000</v>
      </c>
      <c r="H1684" t="s">
        <v>1849</v>
      </c>
      <c r="I1684" t="s">
        <v>52</v>
      </c>
      <c r="J1684" t="s">
        <v>8</v>
      </c>
      <c r="K1684" t="str">
        <f>VLOOKUP(tblSalaries[[#This Row],[Where do you work]],tblCountries[[Actual]:[Mapping]],2,FALSE)</f>
        <v>India</v>
      </c>
      <c r="L1684" t="s">
        <v>13</v>
      </c>
      <c r="M1684">
        <v>6</v>
      </c>
    </row>
    <row r="1685" spans="2:13" ht="15" hidden="1" customHeight="1" x14ac:dyDescent="0.25">
      <c r="B1685" t="s">
        <v>3688</v>
      </c>
      <c r="C1685" s="1">
        <v>41066.888090277775</v>
      </c>
      <c r="D1685" s="4">
        <v>100000</v>
      </c>
      <c r="E1685">
        <v>100000</v>
      </c>
      <c r="F1685" t="s">
        <v>6</v>
      </c>
      <c r="G1685">
        <f>tblSalaries[[#This Row],[clean Salary (in local currency)]]*VLOOKUP(tblSalaries[[#This Row],[Currency]],tblXrate[],2,FALSE)</f>
        <v>100000</v>
      </c>
      <c r="H1685" t="s">
        <v>1850</v>
      </c>
      <c r="I1685" t="s">
        <v>20</v>
      </c>
      <c r="J1685" t="s">
        <v>65</v>
      </c>
      <c r="K1685" t="str">
        <f>VLOOKUP(tblSalaries[[#This Row],[Where do you work]],tblCountries[[Actual]:[Mapping]],2,FALSE)</f>
        <v>Russia</v>
      </c>
      <c r="L1685" t="s">
        <v>13</v>
      </c>
      <c r="M1685">
        <v>6</v>
      </c>
    </row>
    <row r="1686" spans="2:13" ht="15" hidden="1" customHeight="1" x14ac:dyDescent="0.25">
      <c r="B1686" t="s">
        <v>3689</v>
      </c>
      <c r="C1686" s="1">
        <v>41066.889328703706</v>
      </c>
      <c r="D1686" s="4">
        <v>40000</v>
      </c>
      <c r="E1686">
        <v>40000</v>
      </c>
      <c r="F1686" t="s">
        <v>69</v>
      </c>
      <c r="G1686">
        <f>tblSalaries[[#This Row],[clean Salary (in local currency)]]*VLOOKUP(tblSalaries[[#This Row],[Currency]],tblXrate[],2,FALSE)</f>
        <v>63047.130882691366</v>
      </c>
      <c r="H1686" t="s">
        <v>204</v>
      </c>
      <c r="I1686" t="s">
        <v>52</v>
      </c>
      <c r="J1686" t="s">
        <v>71</v>
      </c>
      <c r="K1686" t="str">
        <f>VLOOKUP(tblSalaries[[#This Row],[Where do you work]],tblCountries[[Actual]:[Mapping]],2,FALSE)</f>
        <v>UK</v>
      </c>
      <c r="L1686" t="s">
        <v>9</v>
      </c>
      <c r="M1686">
        <v>15</v>
      </c>
    </row>
    <row r="1687" spans="2:13" ht="15" hidden="1" customHeight="1" x14ac:dyDescent="0.25">
      <c r="B1687" t="s">
        <v>3690</v>
      </c>
      <c r="C1687" s="1">
        <v>41066.926701388889</v>
      </c>
      <c r="D1687" s="4" t="s">
        <v>1851</v>
      </c>
      <c r="E1687">
        <v>36000</v>
      </c>
      <c r="F1687" t="s">
        <v>69</v>
      </c>
      <c r="G1687">
        <f>tblSalaries[[#This Row],[clean Salary (in local currency)]]*VLOOKUP(tblSalaries[[#This Row],[Currency]],tblXrate[],2,FALSE)</f>
        <v>56742.417794422225</v>
      </c>
      <c r="H1687" t="s">
        <v>1852</v>
      </c>
      <c r="I1687" t="s">
        <v>52</v>
      </c>
      <c r="J1687" t="s">
        <v>71</v>
      </c>
      <c r="K1687" t="str">
        <f>VLOOKUP(tblSalaries[[#This Row],[Where do you work]],tblCountries[[Actual]:[Mapping]],2,FALSE)</f>
        <v>UK</v>
      </c>
      <c r="L1687" t="s">
        <v>25</v>
      </c>
      <c r="M1687">
        <v>25</v>
      </c>
    </row>
    <row r="1688" spans="2:13" ht="15" hidden="1" customHeight="1" x14ac:dyDescent="0.25">
      <c r="B1688" t="s">
        <v>3691</v>
      </c>
      <c r="C1688" s="1">
        <v>41066.946018518516</v>
      </c>
      <c r="D1688" s="4">
        <v>25000</v>
      </c>
      <c r="E1688">
        <v>25000</v>
      </c>
      <c r="F1688" t="s">
        <v>6</v>
      </c>
      <c r="G1688">
        <f>tblSalaries[[#This Row],[clean Salary (in local currency)]]*VLOOKUP(tblSalaries[[#This Row],[Currency]],tblXrate[],2,FALSE)</f>
        <v>25000</v>
      </c>
      <c r="H1688" t="s">
        <v>1853</v>
      </c>
      <c r="I1688" t="s">
        <v>20</v>
      </c>
      <c r="J1688" t="s">
        <v>8</v>
      </c>
      <c r="K1688" t="str">
        <f>VLOOKUP(tblSalaries[[#This Row],[Where do you work]],tblCountries[[Actual]:[Mapping]],2,FALSE)</f>
        <v>India</v>
      </c>
      <c r="L1688" t="s">
        <v>13</v>
      </c>
      <c r="M1688">
        <v>8</v>
      </c>
    </row>
    <row r="1689" spans="2:13" ht="15" hidden="1" customHeight="1" x14ac:dyDescent="0.25">
      <c r="B1689" t="s">
        <v>3692</v>
      </c>
      <c r="C1689" s="1">
        <v>41067.022499999999</v>
      </c>
      <c r="D1689" s="4" t="s">
        <v>1854</v>
      </c>
      <c r="E1689">
        <v>500000</v>
      </c>
      <c r="F1689" t="s">
        <v>40</v>
      </c>
      <c r="G1689">
        <f>tblSalaries[[#This Row],[clean Salary (in local currency)]]*VLOOKUP(tblSalaries[[#This Row],[Currency]],tblXrate[],2,FALSE)</f>
        <v>8903.9583437212841</v>
      </c>
      <c r="H1689" t="s">
        <v>207</v>
      </c>
      <c r="I1689" t="s">
        <v>20</v>
      </c>
      <c r="J1689" t="s">
        <v>8</v>
      </c>
      <c r="K1689" t="str">
        <f>VLOOKUP(tblSalaries[[#This Row],[Where do you work]],tblCountries[[Actual]:[Mapping]],2,FALSE)</f>
        <v>India</v>
      </c>
      <c r="L1689" t="s">
        <v>9</v>
      </c>
      <c r="M1689">
        <v>2</v>
      </c>
    </row>
    <row r="1690" spans="2:13" ht="15" hidden="1" customHeight="1" x14ac:dyDescent="0.25">
      <c r="B1690" t="s">
        <v>3693</v>
      </c>
      <c r="C1690" s="1">
        <v>41067.265474537038</v>
      </c>
      <c r="D1690" s="4" t="s">
        <v>1855</v>
      </c>
      <c r="E1690">
        <v>27000</v>
      </c>
      <c r="F1690" t="s">
        <v>69</v>
      </c>
      <c r="G1690">
        <f>tblSalaries[[#This Row],[clean Salary (in local currency)]]*VLOOKUP(tblSalaries[[#This Row],[Currency]],tblXrate[],2,FALSE)</f>
        <v>42556.81334581667</v>
      </c>
      <c r="H1690" t="s">
        <v>1856</v>
      </c>
      <c r="I1690" t="s">
        <v>20</v>
      </c>
      <c r="J1690" t="s">
        <v>71</v>
      </c>
      <c r="K1690" t="str">
        <f>VLOOKUP(tblSalaries[[#This Row],[Where do you work]],tblCountries[[Actual]:[Mapping]],2,FALSE)</f>
        <v>UK</v>
      </c>
      <c r="L1690" t="s">
        <v>9</v>
      </c>
      <c r="M1690">
        <v>2</v>
      </c>
    </row>
    <row r="1691" spans="2:13" ht="15" hidden="1" customHeight="1" x14ac:dyDescent="0.25">
      <c r="B1691" t="s">
        <v>3694</v>
      </c>
      <c r="C1691" s="1">
        <v>41067.358923611115</v>
      </c>
      <c r="D1691" s="4">
        <v>134000</v>
      </c>
      <c r="E1691">
        <v>134000</v>
      </c>
      <c r="F1691" t="s">
        <v>86</v>
      </c>
      <c r="G1691">
        <f>tblSalaries[[#This Row],[clean Salary (in local currency)]]*VLOOKUP(tblSalaries[[#This Row],[Currency]],tblXrate[],2,FALSE)</f>
        <v>131770.4440860638</v>
      </c>
      <c r="H1691" t="s">
        <v>1857</v>
      </c>
      <c r="I1691" t="s">
        <v>310</v>
      </c>
      <c r="J1691" t="s">
        <v>88</v>
      </c>
      <c r="K1691" t="str">
        <f>VLOOKUP(tblSalaries[[#This Row],[Where do you work]],tblCountries[[Actual]:[Mapping]],2,FALSE)</f>
        <v>Canada</v>
      </c>
      <c r="L1691" t="s">
        <v>13</v>
      </c>
      <c r="M1691">
        <v>20</v>
      </c>
    </row>
    <row r="1692" spans="2:13" ht="15" hidden="1" customHeight="1" x14ac:dyDescent="0.25">
      <c r="B1692" t="s">
        <v>3695</v>
      </c>
      <c r="C1692" s="1">
        <v>41067.392881944441</v>
      </c>
      <c r="D1692" s="4">
        <v>70000</v>
      </c>
      <c r="E1692">
        <v>70000</v>
      </c>
      <c r="F1692" t="s">
        <v>86</v>
      </c>
      <c r="G1692">
        <f>tblSalaries[[#This Row],[clean Salary (in local currency)]]*VLOOKUP(tblSalaries[[#This Row],[Currency]],tblXrate[],2,FALSE)</f>
        <v>68835.306612122877</v>
      </c>
      <c r="H1692" t="s">
        <v>14</v>
      </c>
      <c r="I1692" t="s">
        <v>20</v>
      </c>
      <c r="J1692" t="s">
        <v>88</v>
      </c>
      <c r="K1692" t="str">
        <f>VLOOKUP(tblSalaries[[#This Row],[Where do you work]],tblCountries[[Actual]:[Mapping]],2,FALSE)</f>
        <v>Canada</v>
      </c>
      <c r="L1692" t="s">
        <v>13</v>
      </c>
      <c r="M1692">
        <v>2</v>
      </c>
    </row>
    <row r="1693" spans="2:13" ht="15" hidden="1" customHeight="1" x14ac:dyDescent="0.25">
      <c r="B1693" t="s">
        <v>3696</v>
      </c>
      <c r="C1693" s="1">
        <v>41067.587939814817</v>
      </c>
      <c r="D1693" s="4" t="s">
        <v>1858</v>
      </c>
      <c r="E1693">
        <v>6000</v>
      </c>
      <c r="F1693" t="s">
        <v>6</v>
      </c>
      <c r="G1693">
        <f>tblSalaries[[#This Row],[clean Salary (in local currency)]]*VLOOKUP(tblSalaries[[#This Row],[Currency]],tblXrate[],2,FALSE)</f>
        <v>6000</v>
      </c>
      <c r="H1693" t="s">
        <v>1859</v>
      </c>
      <c r="I1693" t="s">
        <v>3999</v>
      </c>
      <c r="J1693" t="s">
        <v>1860</v>
      </c>
      <c r="K1693" t="str">
        <f>VLOOKUP(tblSalaries[[#This Row],[Where do you work]],tblCountries[[Actual]:[Mapping]],2,FALSE)</f>
        <v>Armenia</v>
      </c>
      <c r="L1693" t="s">
        <v>13</v>
      </c>
      <c r="M1693">
        <v>5</v>
      </c>
    </row>
    <row r="1694" spans="2:13" ht="15" hidden="1" customHeight="1" x14ac:dyDescent="0.25">
      <c r="B1694" t="s">
        <v>3697</v>
      </c>
      <c r="C1694" s="1">
        <v>41067.638807870368</v>
      </c>
      <c r="D1694" s="4">
        <v>50000</v>
      </c>
      <c r="E1694">
        <v>50000</v>
      </c>
      <c r="F1694" t="s">
        <v>69</v>
      </c>
      <c r="G1694">
        <f>tblSalaries[[#This Row],[clean Salary (in local currency)]]*VLOOKUP(tblSalaries[[#This Row],[Currency]],tblXrate[],2,FALSE)</f>
        <v>78808.913603364199</v>
      </c>
      <c r="H1694" t="s">
        <v>200</v>
      </c>
      <c r="I1694" t="s">
        <v>20</v>
      </c>
      <c r="J1694" t="s">
        <v>71</v>
      </c>
      <c r="K1694" t="str">
        <f>VLOOKUP(tblSalaries[[#This Row],[Where do you work]],tblCountries[[Actual]:[Mapping]],2,FALSE)</f>
        <v>UK</v>
      </c>
      <c r="L1694" t="s">
        <v>18</v>
      </c>
      <c r="M1694">
        <v>2</v>
      </c>
    </row>
    <row r="1695" spans="2:13" ht="15" hidden="1" customHeight="1" x14ac:dyDescent="0.25">
      <c r="B1695" t="s">
        <v>3698</v>
      </c>
      <c r="C1695" s="1">
        <v>41067.697928240741</v>
      </c>
      <c r="D1695" s="4">
        <v>421000</v>
      </c>
      <c r="E1695">
        <v>421000</v>
      </c>
      <c r="F1695" t="s">
        <v>40</v>
      </c>
      <c r="G1695">
        <f>tblSalaries[[#This Row],[clean Salary (in local currency)]]*VLOOKUP(tblSalaries[[#This Row],[Currency]],tblXrate[],2,FALSE)</f>
        <v>7497.1329254133216</v>
      </c>
      <c r="H1695" t="s">
        <v>1861</v>
      </c>
      <c r="I1695" t="s">
        <v>20</v>
      </c>
      <c r="J1695" t="s">
        <v>8</v>
      </c>
      <c r="K1695" t="str">
        <f>VLOOKUP(tblSalaries[[#This Row],[Where do you work]],tblCountries[[Actual]:[Mapping]],2,FALSE)</f>
        <v>India</v>
      </c>
      <c r="L1695" t="s">
        <v>9</v>
      </c>
      <c r="M1695">
        <v>4</v>
      </c>
    </row>
    <row r="1696" spans="2:13" ht="15" hidden="1" customHeight="1" x14ac:dyDescent="0.25">
      <c r="B1696" t="s">
        <v>3699</v>
      </c>
      <c r="C1696" s="1">
        <v>41067.704097222224</v>
      </c>
      <c r="D1696" s="4">
        <v>10000</v>
      </c>
      <c r="E1696">
        <v>10000</v>
      </c>
      <c r="F1696" t="s">
        <v>6</v>
      </c>
      <c r="G1696">
        <f>tblSalaries[[#This Row],[clean Salary (in local currency)]]*VLOOKUP(tblSalaries[[#This Row],[Currency]],tblXrate[],2,FALSE)</f>
        <v>10000</v>
      </c>
      <c r="H1696" t="s">
        <v>1862</v>
      </c>
      <c r="I1696" t="s">
        <v>52</v>
      </c>
      <c r="J1696" t="s">
        <v>8</v>
      </c>
      <c r="K1696" t="str">
        <f>VLOOKUP(tblSalaries[[#This Row],[Where do you work]],tblCountries[[Actual]:[Mapping]],2,FALSE)</f>
        <v>India</v>
      </c>
      <c r="L1696" t="s">
        <v>9</v>
      </c>
      <c r="M1696">
        <v>11</v>
      </c>
    </row>
    <row r="1697" spans="2:13" ht="15" hidden="1" customHeight="1" x14ac:dyDescent="0.25">
      <c r="B1697" t="s">
        <v>3700</v>
      </c>
      <c r="C1697" s="1">
        <v>41067.714791666665</v>
      </c>
      <c r="D1697" s="4">
        <v>360000</v>
      </c>
      <c r="E1697">
        <v>360000</v>
      </c>
      <c r="F1697" t="s">
        <v>40</v>
      </c>
      <c r="G1697">
        <f>tblSalaries[[#This Row],[clean Salary (in local currency)]]*VLOOKUP(tblSalaries[[#This Row],[Currency]],tblXrate[],2,FALSE)</f>
        <v>6410.8500074793246</v>
      </c>
      <c r="H1697" t="s">
        <v>1863</v>
      </c>
      <c r="I1697" t="s">
        <v>356</v>
      </c>
      <c r="J1697" t="s">
        <v>8</v>
      </c>
      <c r="K1697" t="str">
        <f>VLOOKUP(tblSalaries[[#This Row],[Where do you work]],tblCountries[[Actual]:[Mapping]],2,FALSE)</f>
        <v>India</v>
      </c>
      <c r="L1697" t="s">
        <v>25</v>
      </c>
      <c r="M1697">
        <v>2</v>
      </c>
    </row>
    <row r="1698" spans="2:13" ht="15" hidden="1" customHeight="1" x14ac:dyDescent="0.25">
      <c r="B1698" t="s">
        <v>3701</v>
      </c>
      <c r="C1698" s="1">
        <v>41067.717847222222</v>
      </c>
      <c r="D1698" s="4">
        <v>40000</v>
      </c>
      <c r="E1698">
        <v>40000</v>
      </c>
      <c r="F1698" t="s">
        <v>69</v>
      </c>
      <c r="G1698">
        <f>tblSalaries[[#This Row],[clean Salary (in local currency)]]*VLOOKUP(tblSalaries[[#This Row],[Currency]],tblXrate[],2,FALSE)</f>
        <v>63047.130882691366</v>
      </c>
      <c r="H1698" t="s">
        <v>20</v>
      </c>
      <c r="I1698" t="s">
        <v>20</v>
      </c>
      <c r="J1698" t="s">
        <v>71</v>
      </c>
      <c r="K1698" t="str">
        <f>VLOOKUP(tblSalaries[[#This Row],[Where do you work]],tblCountries[[Actual]:[Mapping]],2,FALSE)</f>
        <v>UK</v>
      </c>
      <c r="L1698" t="s">
        <v>9</v>
      </c>
      <c r="M1698">
        <v>5</v>
      </c>
    </row>
    <row r="1699" spans="2:13" ht="15" hidden="1" customHeight="1" x14ac:dyDescent="0.25">
      <c r="B1699" t="s">
        <v>3702</v>
      </c>
      <c r="C1699" s="1">
        <v>41067.840752314813</v>
      </c>
      <c r="D1699" s="4">
        <v>60000</v>
      </c>
      <c r="E1699">
        <v>60000</v>
      </c>
      <c r="F1699" t="s">
        <v>82</v>
      </c>
      <c r="G1699">
        <f>tblSalaries[[#This Row],[clean Salary (in local currency)]]*VLOOKUP(tblSalaries[[#This Row],[Currency]],tblXrate[],2,FALSE)</f>
        <v>61194.579384158147</v>
      </c>
      <c r="H1699" t="s">
        <v>42</v>
      </c>
      <c r="I1699" t="s">
        <v>20</v>
      </c>
      <c r="J1699" t="s">
        <v>84</v>
      </c>
      <c r="K1699" t="str">
        <f>VLOOKUP(tblSalaries[[#This Row],[Where do you work]],tblCountries[[Actual]:[Mapping]],2,FALSE)</f>
        <v>Australia</v>
      </c>
      <c r="L1699" t="s">
        <v>18</v>
      </c>
      <c r="M1699">
        <v>3</v>
      </c>
    </row>
    <row r="1700" spans="2:13" ht="15" hidden="1" customHeight="1" x14ac:dyDescent="0.25">
      <c r="B1700" t="s">
        <v>3703</v>
      </c>
      <c r="C1700" s="1">
        <v>41067.866712962961</v>
      </c>
      <c r="D1700" s="4" t="s">
        <v>1864</v>
      </c>
      <c r="E1700">
        <v>73000</v>
      </c>
      <c r="F1700" t="s">
        <v>69</v>
      </c>
      <c r="G1700">
        <f>tblSalaries[[#This Row],[clean Salary (in local currency)]]*VLOOKUP(tblSalaries[[#This Row],[Currency]],tblXrate[],2,FALSE)</f>
        <v>115061.01386091174</v>
      </c>
      <c r="H1700" t="s">
        <v>181</v>
      </c>
      <c r="I1700" t="s">
        <v>488</v>
      </c>
      <c r="J1700" t="s">
        <v>71</v>
      </c>
      <c r="K1700" t="str">
        <f>VLOOKUP(tblSalaries[[#This Row],[Where do you work]],tblCountries[[Actual]:[Mapping]],2,FALSE)</f>
        <v>UK</v>
      </c>
      <c r="L1700" t="s">
        <v>9</v>
      </c>
      <c r="M1700">
        <v>8</v>
      </c>
    </row>
    <row r="1701" spans="2:13" ht="15" hidden="1" customHeight="1" x14ac:dyDescent="0.25">
      <c r="B1701" t="s">
        <v>3704</v>
      </c>
      <c r="C1701" s="1">
        <v>41067.981516203705</v>
      </c>
      <c r="D1701" s="4">
        <v>45000</v>
      </c>
      <c r="E1701">
        <v>45000</v>
      </c>
      <c r="F1701" t="s">
        <v>6</v>
      </c>
      <c r="G1701">
        <f>tblSalaries[[#This Row],[clean Salary (in local currency)]]*VLOOKUP(tblSalaries[[#This Row],[Currency]],tblXrate[],2,FALSE)</f>
        <v>45000</v>
      </c>
      <c r="H1701" t="s">
        <v>1865</v>
      </c>
      <c r="I1701" t="s">
        <v>20</v>
      </c>
      <c r="J1701" t="s">
        <v>15</v>
      </c>
      <c r="K1701" t="str">
        <f>VLOOKUP(tblSalaries[[#This Row],[Where do you work]],tblCountries[[Actual]:[Mapping]],2,FALSE)</f>
        <v>USA</v>
      </c>
      <c r="L1701" t="s">
        <v>13</v>
      </c>
      <c r="M1701">
        <v>2</v>
      </c>
    </row>
    <row r="1702" spans="2:13" ht="15" hidden="1" customHeight="1" x14ac:dyDescent="0.25">
      <c r="B1702" t="s">
        <v>3705</v>
      </c>
      <c r="C1702" s="1">
        <v>41067.992002314815</v>
      </c>
      <c r="D1702" s="4">
        <v>36000</v>
      </c>
      <c r="E1702">
        <v>36000</v>
      </c>
      <c r="F1702" t="s">
        <v>6</v>
      </c>
      <c r="G1702">
        <f>tblSalaries[[#This Row],[clean Salary (in local currency)]]*VLOOKUP(tblSalaries[[#This Row],[Currency]],tblXrate[],2,FALSE)</f>
        <v>36000</v>
      </c>
      <c r="H1702" t="s">
        <v>569</v>
      </c>
      <c r="I1702" t="s">
        <v>20</v>
      </c>
      <c r="J1702" t="s">
        <v>15</v>
      </c>
      <c r="K1702" t="str">
        <f>VLOOKUP(tblSalaries[[#This Row],[Where do you work]],tblCountries[[Actual]:[Mapping]],2,FALSE)</f>
        <v>USA</v>
      </c>
      <c r="L1702" t="s">
        <v>9</v>
      </c>
      <c r="M1702">
        <v>4</v>
      </c>
    </row>
    <row r="1703" spans="2:13" ht="15" hidden="1" customHeight="1" x14ac:dyDescent="0.25">
      <c r="B1703" t="s">
        <v>3706</v>
      </c>
      <c r="C1703" s="1">
        <v>41068.001261574071</v>
      </c>
      <c r="D1703" s="4">
        <v>68000</v>
      </c>
      <c r="E1703">
        <v>68000</v>
      </c>
      <c r="F1703" t="s">
        <v>6</v>
      </c>
      <c r="G1703">
        <f>tblSalaries[[#This Row],[clean Salary (in local currency)]]*VLOOKUP(tblSalaries[[#This Row],[Currency]],tblXrate[],2,FALSE)</f>
        <v>68000</v>
      </c>
      <c r="H1703" t="s">
        <v>1866</v>
      </c>
      <c r="I1703" t="s">
        <v>20</v>
      </c>
      <c r="J1703" t="s">
        <v>15</v>
      </c>
      <c r="K1703" t="str">
        <f>VLOOKUP(tblSalaries[[#This Row],[Where do you work]],tblCountries[[Actual]:[Mapping]],2,FALSE)</f>
        <v>USA</v>
      </c>
      <c r="L1703" t="s">
        <v>9</v>
      </c>
      <c r="M1703">
        <v>2.5</v>
      </c>
    </row>
    <row r="1704" spans="2:13" ht="15" hidden="1" customHeight="1" x14ac:dyDescent="0.25">
      <c r="B1704" t="s">
        <v>3707</v>
      </c>
      <c r="C1704" s="1">
        <v>41068.014849537038</v>
      </c>
      <c r="D1704" s="4">
        <v>75000</v>
      </c>
      <c r="E1704">
        <v>75000</v>
      </c>
      <c r="F1704" t="s">
        <v>6</v>
      </c>
      <c r="G1704">
        <f>tblSalaries[[#This Row],[clean Salary (in local currency)]]*VLOOKUP(tblSalaries[[#This Row],[Currency]],tblXrate[],2,FALSE)</f>
        <v>75000</v>
      </c>
      <c r="H1704" t="s">
        <v>424</v>
      </c>
      <c r="I1704" t="s">
        <v>20</v>
      </c>
      <c r="J1704" t="s">
        <v>15</v>
      </c>
      <c r="K1704" t="str">
        <f>VLOOKUP(tblSalaries[[#This Row],[Where do you work]],tblCountries[[Actual]:[Mapping]],2,FALSE)</f>
        <v>USA</v>
      </c>
      <c r="L1704" t="s">
        <v>13</v>
      </c>
      <c r="M1704">
        <v>5</v>
      </c>
    </row>
    <row r="1705" spans="2:13" ht="15" hidden="1" customHeight="1" x14ac:dyDescent="0.25">
      <c r="B1705" t="s">
        <v>3708</v>
      </c>
      <c r="C1705" s="1">
        <v>41068.102233796293</v>
      </c>
      <c r="D1705" s="4">
        <v>88000</v>
      </c>
      <c r="E1705">
        <v>88000</v>
      </c>
      <c r="F1705" t="s">
        <v>6</v>
      </c>
      <c r="G1705">
        <f>tblSalaries[[#This Row],[clean Salary (in local currency)]]*VLOOKUP(tblSalaries[[#This Row],[Currency]],tblXrate[],2,FALSE)</f>
        <v>88000</v>
      </c>
      <c r="H1705" t="s">
        <v>1867</v>
      </c>
      <c r="I1705" t="s">
        <v>20</v>
      </c>
      <c r="J1705" t="s">
        <v>15</v>
      </c>
      <c r="K1705" t="str">
        <f>VLOOKUP(tblSalaries[[#This Row],[Where do you work]],tblCountries[[Actual]:[Mapping]],2,FALSE)</f>
        <v>USA</v>
      </c>
      <c r="L1705" t="s">
        <v>13</v>
      </c>
      <c r="M1705">
        <v>10</v>
      </c>
    </row>
    <row r="1706" spans="2:13" ht="15" hidden="1" customHeight="1" x14ac:dyDescent="0.25">
      <c r="B1706" t="s">
        <v>3709</v>
      </c>
      <c r="C1706" s="1">
        <v>41068.103298611109</v>
      </c>
      <c r="D1706" s="4" t="s">
        <v>1868</v>
      </c>
      <c r="E1706">
        <v>258000</v>
      </c>
      <c r="F1706" t="s">
        <v>40</v>
      </c>
      <c r="G1706">
        <f>tblSalaries[[#This Row],[clean Salary (in local currency)]]*VLOOKUP(tblSalaries[[#This Row],[Currency]],tblXrate[],2,FALSE)</f>
        <v>4594.4425053601826</v>
      </c>
      <c r="H1706" t="s">
        <v>1869</v>
      </c>
      <c r="I1706" t="s">
        <v>20</v>
      </c>
      <c r="J1706" t="s">
        <v>8</v>
      </c>
      <c r="K1706" t="str">
        <f>VLOOKUP(tblSalaries[[#This Row],[Where do you work]],tblCountries[[Actual]:[Mapping]],2,FALSE)</f>
        <v>India</v>
      </c>
      <c r="L1706" t="s">
        <v>9</v>
      </c>
      <c r="M1706">
        <v>4</v>
      </c>
    </row>
    <row r="1707" spans="2:13" ht="15" hidden="1" customHeight="1" x14ac:dyDescent="0.25">
      <c r="B1707" t="s">
        <v>3710</v>
      </c>
      <c r="C1707" s="1">
        <v>41068.141203703701</v>
      </c>
      <c r="D1707" s="4">
        <v>69000</v>
      </c>
      <c r="E1707">
        <v>69000</v>
      </c>
      <c r="F1707" t="s">
        <v>6</v>
      </c>
      <c r="G1707">
        <f>tblSalaries[[#This Row],[clean Salary (in local currency)]]*VLOOKUP(tblSalaries[[#This Row],[Currency]],tblXrate[],2,FALSE)</f>
        <v>69000</v>
      </c>
      <c r="H1707" t="s">
        <v>1870</v>
      </c>
      <c r="I1707" t="s">
        <v>20</v>
      </c>
      <c r="J1707" t="s">
        <v>15</v>
      </c>
      <c r="K1707" t="str">
        <f>VLOOKUP(tblSalaries[[#This Row],[Where do you work]],tblCountries[[Actual]:[Mapping]],2,FALSE)</f>
        <v>USA</v>
      </c>
      <c r="L1707" t="s">
        <v>13</v>
      </c>
      <c r="M1707">
        <v>15</v>
      </c>
    </row>
    <row r="1708" spans="2:13" ht="15" hidden="1" customHeight="1" x14ac:dyDescent="0.25">
      <c r="B1708" t="s">
        <v>3711</v>
      </c>
      <c r="C1708" s="1">
        <v>41068.149201388886</v>
      </c>
      <c r="D1708" s="4">
        <v>30000</v>
      </c>
      <c r="E1708">
        <v>30000</v>
      </c>
      <c r="F1708" t="s">
        <v>6</v>
      </c>
      <c r="G1708">
        <f>tblSalaries[[#This Row],[clean Salary (in local currency)]]*VLOOKUP(tblSalaries[[#This Row],[Currency]],tblXrate[],2,FALSE)</f>
        <v>30000</v>
      </c>
      <c r="H1708" t="s">
        <v>1257</v>
      </c>
      <c r="I1708" t="s">
        <v>52</v>
      </c>
      <c r="J1708" t="s">
        <v>15</v>
      </c>
      <c r="K1708" t="str">
        <f>VLOOKUP(tblSalaries[[#This Row],[Where do you work]],tblCountries[[Actual]:[Mapping]],2,FALSE)</f>
        <v>USA</v>
      </c>
      <c r="L1708" t="s">
        <v>9</v>
      </c>
      <c r="M1708">
        <v>1</v>
      </c>
    </row>
    <row r="1709" spans="2:13" ht="15" hidden="1" customHeight="1" x14ac:dyDescent="0.25">
      <c r="B1709" t="s">
        <v>3712</v>
      </c>
      <c r="C1709" s="1">
        <v>41068.202604166669</v>
      </c>
      <c r="D1709" s="4">
        <v>80000</v>
      </c>
      <c r="E1709">
        <v>80000</v>
      </c>
      <c r="F1709" t="s">
        <v>6</v>
      </c>
      <c r="G1709">
        <f>tblSalaries[[#This Row],[clean Salary (in local currency)]]*VLOOKUP(tblSalaries[[#This Row],[Currency]],tblXrate[],2,FALSE)</f>
        <v>80000</v>
      </c>
      <c r="H1709" t="s">
        <v>1871</v>
      </c>
      <c r="I1709" t="s">
        <v>52</v>
      </c>
      <c r="J1709" t="s">
        <v>15</v>
      </c>
      <c r="K1709" t="str">
        <f>VLOOKUP(tblSalaries[[#This Row],[Where do you work]],tblCountries[[Actual]:[Mapping]],2,FALSE)</f>
        <v>USA</v>
      </c>
      <c r="L1709" t="s">
        <v>9</v>
      </c>
      <c r="M1709">
        <v>7</v>
      </c>
    </row>
    <row r="1710" spans="2:13" ht="15" hidden="1" customHeight="1" x14ac:dyDescent="0.25">
      <c r="B1710" t="s">
        <v>3713</v>
      </c>
      <c r="C1710" s="1">
        <v>41068.279537037037</v>
      </c>
      <c r="D1710" s="4">
        <v>75000</v>
      </c>
      <c r="E1710">
        <v>75000</v>
      </c>
      <c r="F1710" t="s">
        <v>6</v>
      </c>
      <c r="G1710">
        <f>tblSalaries[[#This Row],[clean Salary (in local currency)]]*VLOOKUP(tblSalaries[[#This Row],[Currency]],tblXrate[],2,FALSE)</f>
        <v>75000</v>
      </c>
      <c r="H1710" t="s">
        <v>969</v>
      </c>
      <c r="I1710" t="s">
        <v>310</v>
      </c>
      <c r="J1710" t="s">
        <v>15</v>
      </c>
      <c r="K1710" t="str">
        <f>VLOOKUP(tblSalaries[[#This Row],[Where do you work]],tblCountries[[Actual]:[Mapping]],2,FALSE)</f>
        <v>USA</v>
      </c>
      <c r="L1710" t="s">
        <v>13</v>
      </c>
      <c r="M1710">
        <v>1</v>
      </c>
    </row>
    <row r="1711" spans="2:13" ht="15" hidden="1" customHeight="1" x14ac:dyDescent="0.25">
      <c r="B1711" t="s">
        <v>3714</v>
      </c>
      <c r="C1711" s="1">
        <v>41068.344375000001</v>
      </c>
      <c r="D1711" s="4">
        <v>31200</v>
      </c>
      <c r="E1711">
        <v>31200</v>
      </c>
      <c r="F1711" t="s">
        <v>6</v>
      </c>
      <c r="G1711">
        <f>tblSalaries[[#This Row],[clean Salary (in local currency)]]*VLOOKUP(tblSalaries[[#This Row],[Currency]],tblXrate[],2,FALSE)</f>
        <v>31200</v>
      </c>
      <c r="H1711" t="s">
        <v>1090</v>
      </c>
      <c r="I1711" t="s">
        <v>20</v>
      </c>
      <c r="J1711" t="s">
        <v>143</v>
      </c>
      <c r="K1711" t="str">
        <f>VLOOKUP(tblSalaries[[#This Row],[Where do you work]],tblCountries[[Actual]:[Mapping]],2,FALSE)</f>
        <v>Brazil</v>
      </c>
      <c r="L1711" t="s">
        <v>9</v>
      </c>
      <c r="M1711">
        <v>4</v>
      </c>
    </row>
    <row r="1712" spans="2:13" ht="15" hidden="1" customHeight="1" x14ac:dyDescent="0.25">
      <c r="B1712" t="s">
        <v>3715</v>
      </c>
      <c r="C1712" s="1">
        <v>41068.407627314817</v>
      </c>
      <c r="D1712" s="4">
        <v>85000</v>
      </c>
      <c r="E1712">
        <v>85000</v>
      </c>
      <c r="F1712" t="s">
        <v>6</v>
      </c>
      <c r="G1712">
        <f>tblSalaries[[#This Row],[clean Salary (in local currency)]]*VLOOKUP(tblSalaries[[#This Row],[Currency]],tblXrate[],2,FALSE)</f>
        <v>85000</v>
      </c>
      <c r="H1712" t="s">
        <v>191</v>
      </c>
      <c r="I1712" t="s">
        <v>310</v>
      </c>
      <c r="J1712" t="s">
        <v>15</v>
      </c>
      <c r="K1712" t="str">
        <f>VLOOKUP(tblSalaries[[#This Row],[Where do you work]],tblCountries[[Actual]:[Mapping]],2,FALSE)</f>
        <v>USA</v>
      </c>
      <c r="L1712" t="s">
        <v>9</v>
      </c>
      <c r="M1712">
        <v>20</v>
      </c>
    </row>
    <row r="1713" spans="2:13" ht="15" hidden="1" customHeight="1" x14ac:dyDescent="0.25">
      <c r="B1713" t="s">
        <v>3716</v>
      </c>
      <c r="C1713" s="1">
        <v>41068.568576388891</v>
      </c>
      <c r="D1713" s="4" t="s">
        <v>1872</v>
      </c>
      <c r="E1713">
        <v>950000</v>
      </c>
      <c r="F1713" t="s">
        <v>40</v>
      </c>
      <c r="G1713">
        <f>tblSalaries[[#This Row],[clean Salary (in local currency)]]*VLOOKUP(tblSalaries[[#This Row],[Currency]],tblXrate[],2,FALSE)</f>
        <v>16917.52085307044</v>
      </c>
      <c r="H1713" t="s">
        <v>1873</v>
      </c>
      <c r="I1713" t="s">
        <v>52</v>
      </c>
      <c r="J1713" t="s">
        <v>8</v>
      </c>
      <c r="K1713" t="str">
        <f>VLOOKUP(tblSalaries[[#This Row],[Where do you work]],tblCountries[[Actual]:[Mapping]],2,FALSE)</f>
        <v>India</v>
      </c>
      <c r="L1713" t="s">
        <v>18</v>
      </c>
      <c r="M1713">
        <v>9</v>
      </c>
    </row>
    <row r="1714" spans="2:13" ht="15" hidden="1" customHeight="1" x14ac:dyDescent="0.25">
      <c r="B1714" t="s">
        <v>3717</v>
      </c>
      <c r="C1714" s="1">
        <v>41068.580370370371</v>
      </c>
      <c r="D1714" s="4" t="s">
        <v>1874</v>
      </c>
      <c r="E1714">
        <v>180000</v>
      </c>
      <c r="F1714" t="s">
        <v>40</v>
      </c>
      <c r="G1714">
        <f>tblSalaries[[#This Row],[clean Salary (in local currency)]]*VLOOKUP(tblSalaries[[#This Row],[Currency]],tblXrate[],2,FALSE)</f>
        <v>3205.4250037396623</v>
      </c>
      <c r="H1714" t="s">
        <v>544</v>
      </c>
      <c r="I1714" t="s">
        <v>3999</v>
      </c>
      <c r="J1714" t="s">
        <v>8</v>
      </c>
      <c r="K1714" t="str">
        <f>VLOOKUP(tblSalaries[[#This Row],[Where do you work]],tblCountries[[Actual]:[Mapping]],2,FALSE)</f>
        <v>India</v>
      </c>
      <c r="L1714" t="s">
        <v>9</v>
      </c>
      <c r="M1714">
        <v>2</v>
      </c>
    </row>
    <row r="1715" spans="2:13" ht="15" hidden="1" customHeight="1" x14ac:dyDescent="0.25">
      <c r="B1715" t="s">
        <v>3718</v>
      </c>
      <c r="C1715" s="1">
        <v>41068.613252314812</v>
      </c>
      <c r="D1715" s="4">
        <v>60000</v>
      </c>
      <c r="E1715">
        <v>60000</v>
      </c>
      <c r="F1715" t="s">
        <v>6</v>
      </c>
      <c r="G1715">
        <f>tblSalaries[[#This Row],[clean Salary (in local currency)]]*VLOOKUP(tblSalaries[[#This Row],[Currency]],tblXrate[],2,FALSE)</f>
        <v>60000</v>
      </c>
      <c r="H1715" t="s">
        <v>1875</v>
      </c>
      <c r="I1715" t="s">
        <v>52</v>
      </c>
      <c r="J1715" t="s">
        <v>15</v>
      </c>
      <c r="K1715" t="str">
        <f>VLOOKUP(tblSalaries[[#This Row],[Where do you work]],tblCountries[[Actual]:[Mapping]],2,FALSE)</f>
        <v>USA</v>
      </c>
      <c r="L1715" t="s">
        <v>13</v>
      </c>
      <c r="M1715">
        <v>2</v>
      </c>
    </row>
    <row r="1716" spans="2:13" ht="15" hidden="1" customHeight="1" x14ac:dyDescent="0.25">
      <c r="B1716" t="s">
        <v>3719</v>
      </c>
      <c r="C1716" s="1">
        <v>41068.613657407404</v>
      </c>
      <c r="D1716" s="4">
        <v>60000</v>
      </c>
      <c r="E1716">
        <v>60000</v>
      </c>
      <c r="F1716" t="s">
        <v>6</v>
      </c>
      <c r="G1716">
        <f>tblSalaries[[#This Row],[clean Salary (in local currency)]]*VLOOKUP(tblSalaries[[#This Row],[Currency]],tblXrate[],2,FALSE)</f>
        <v>60000</v>
      </c>
      <c r="H1716" t="s">
        <v>1875</v>
      </c>
      <c r="I1716" t="s">
        <v>52</v>
      </c>
      <c r="J1716" t="s">
        <v>15</v>
      </c>
      <c r="K1716" t="str">
        <f>VLOOKUP(tblSalaries[[#This Row],[Where do you work]],tblCountries[[Actual]:[Mapping]],2,FALSE)</f>
        <v>USA</v>
      </c>
      <c r="L1716" t="s">
        <v>13</v>
      </c>
      <c r="M1716">
        <v>2</v>
      </c>
    </row>
    <row r="1717" spans="2:13" ht="15" hidden="1" customHeight="1" x14ac:dyDescent="0.25">
      <c r="B1717" t="s">
        <v>3720</v>
      </c>
      <c r="C1717" s="1">
        <v>41068.655046296299</v>
      </c>
      <c r="D1717" s="4" t="s">
        <v>1876</v>
      </c>
      <c r="E1717">
        <v>800000</v>
      </c>
      <c r="F1717" t="s">
        <v>40</v>
      </c>
      <c r="G1717">
        <f>tblSalaries[[#This Row],[clean Salary (in local currency)]]*VLOOKUP(tblSalaries[[#This Row],[Currency]],tblXrate[],2,FALSE)</f>
        <v>14246.333349954055</v>
      </c>
      <c r="H1717" t="s">
        <v>755</v>
      </c>
      <c r="I1717" t="s">
        <v>52</v>
      </c>
      <c r="J1717" t="s">
        <v>8</v>
      </c>
      <c r="K1717" t="str">
        <f>VLOOKUP(tblSalaries[[#This Row],[Where do you work]],tblCountries[[Actual]:[Mapping]],2,FALSE)</f>
        <v>India</v>
      </c>
      <c r="L1717" t="s">
        <v>18</v>
      </c>
      <c r="M1717">
        <v>0</v>
      </c>
    </row>
    <row r="1718" spans="2:13" ht="15" hidden="1" customHeight="1" x14ac:dyDescent="0.25">
      <c r="B1718" t="s">
        <v>3721</v>
      </c>
      <c r="C1718" s="1">
        <v>41068.656412037039</v>
      </c>
      <c r="D1718" s="4">
        <v>800000</v>
      </c>
      <c r="E1718">
        <v>800000</v>
      </c>
      <c r="F1718" t="s">
        <v>40</v>
      </c>
      <c r="G1718">
        <f>tblSalaries[[#This Row],[clean Salary (in local currency)]]*VLOOKUP(tblSalaries[[#This Row],[Currency]],tblXrate[],2,FALSE)</f>
        <v>14246.333349954055</v>
      </c>
      <c r="H1718" t="s">
        <v>755</v>
      </c>
      <c r="I1718" t="s">
        <v>52</v>
      </c>
      <c r="J1718" t="s">
        <v>8</v>
      </c>
      <c r="K1718" t="str">
        <f>VLOOKUP(tblSalaries[[#This Row],[Where do you work]],tblCountries[[Actual]:[Mapping]],2,FALSE)</f>
        <v>India</v>
      </c>
      <c r="L1718" t="s">
        <v>18</v>
      </c>
      <c r="M1718">
        <v>0</v>
      </c>
    </row>
    <row r="1719" spans="2:13" ht="15" hidden="1" customHeight="1" x14ac:dyDescent="0.25">
      <c r="B1719" t="s">
        <v>3722</v>
      </c>
      <c r="C1719" s="1">
        <v>41068.783472222225</v>
      </c>
      <c r="D1719" s="4">
        <v>28995</v>
      </c>
      <c r="E1719">
        <v>28995</v>
      </c>
      <c r="F1719" t="s">
        <v>6</v>
      </c>
      <c r="G1719">
        <f>tblSalaries[[#This Row],[clean Salary (in local currency)]]*VLOOKUP(tblSalaries[[#This Row],[Currency]],tblXrate[],2,FALSE)</f>
        <v>28995</v>
      </c>
      <c r="H1719" t="s">
        <v>739</v>
      </c>
      <c r="I1719" t="s">
        <v>52</v>
      </c>
      <c r="J1719" t="s">
        <v>8</v>
      </c>
      <c r="K1719" t="str">
        <f>VLOOKUP(tblSalaries[[#This Row],[Where do you work]],tblCountries[[Actual]:[Mapping]],2,FALSE)</f>
        <v>India</v>
      </c>
      <c r="L1719" t="s">
        <v>9</v>
      </c>
      <c r="M1719">
        <v>6</v>
      </c>
    </row>
    <row r="1720" spans="2:13" ht="15" hidden="1" customHeight="1" x14ac:dyDescent="0.25">
      <c r="B1720" t="s">
        <v>3723</v>
      </c>
      <c r="C1720" s="1">
        <v>41068.786180555559</v>
      </c>
      <c r="D1720" s="4">
        <v>1230000</v>
      </c>
      <c r="E1720">
        <v>1230000</v>
      </c>
      <c r="F1720" t="s">
        <v>40</v>
      </c>
      <c r="G1720">
        <f>tblSalaries[[#This Row],[clean Salary (in local currency)]]*VLOOKUP(tblSalaries[[#This Row],[Currency]],tblXrate[],2,FALSE)</f>
        <v>21903.737525554359</v>
      </c>
      <c r="H1720" t="s">
        <v>1877</v>
      </c>
      <c r="I1720" t="s">
        <v>20</v>
      </c>
      <c r="J1720" t="s">
        <v>8</v>
      </c>
      <c r="K1720" t="str">
        <f>VLOOKUP(tblSalaries[[#This Row],[Where do you work]],tblCountries[[Actual]:[Mapping]],2,FALSE)</f>
        <v>India</v>
      </c>
      <c r="L1720" t="s">
        <v>13</v>
      </c>
      <c r="M1720">
        <v>3</v>
      </c>
    </row>
    <row r="1721" spans="2:13" ht="15" hidden="1" customHeight="1" x14ac:dyDescent="0.25">
      <c r="B1721" t="s">
        <v>3724</v>
      </c>
      <c r="C1721" s="1">
        <v>41068.786620370367</v>
      </c>
      <c r="D1721" s="4">
        <v>1130000</v>
      </c>
      <c r="E1721">
        <v>1130000</v>
      </c>
      <c r="F1721" t="s">
        <v>40</v>
      </c>
      <c r="G1721">
        <f>tblSalaries[[#This Row],[clean Salary (in local currency)]]*VLOOKUP(tblSalaries[[#This Row],[Currency]],tblXrate[],2,FALSE)</f>
        <v>20122.945856810104</v>
      </c>
      <c r="H1721" t="s">
        <v>1877</v>
      </c>
      <c r="I1721" t="s">
        <v>20</v>
      </c>
      <c r="J1721" t="s">
        <v>8</v>
      </c>
      <c r="K1721" t="str">
        <f>VLOOKUP(tblSalaries[[#This Row],[Where do you work]],tblCountries[[Actual]:[Mapping]],2,FALSE)</f>
        <v>India</v>
      </c>
      <c r="L1721" t="s">
        <v>13</v>
      </c>
      <c r="M1721">
        <v>3</v>
      </c>
    </row>
    <row r="1722" spans="2:13" ht="15" hidden="1" customHeight="1" x14ac:dyDescent="0.25">
      <c r="B1722" t="s">
        <v>3725</v>
      </c>
      <c r="C1722" s="1">
        <v>41068.866643518515</v>
      </c>
      <c r="D1722" s="4">
        <v>45000</v>
      </c>
      <c r="E1722">
        <v>45000</v>
      </c>
      <c r="F1722" t="s">
        <v>69</v>
      </c>
      <c r="G1722">
        <f>tblSalaries[[#This Row],[clean Salary (in local currency)]]*VLOOKUP(tblSalaries[[#This Row],[Currency]],tblXrate[],2,FALSE)</f>
        <v>70928.022243027779</v>
      </c>
      <c r="H1722" t="s">
        <v>1878</v>
      </c>
      <c r="I1722" t="s">
        <v>20</v>
      </c>
      <c r="J1722" t="s">
        <v>71</v>
      </c>
      <c r="K1722" t="str">
        <f>VLOOKUP(tblSalaries[[#This Row],[Where do you work]],tblCountries[[Actual]:[Mapping]],2,FALSE)</f>
        <v>UK</v>
      </c>
      <c r="L1722" t="s">
        <v>13</v>
      </c>
      <c r="M1722">
        <v>20</v>
      </c>
    </row>
    <row r="1723" spans="2:13" ht="15" hidden="1" customHeight="1" x14ac:dyDescent="0.25">
      <c r="B1723" t="s">
        <v>3726</v>
      </c>
      <c r="C1723" s="1">
        <v>41068.875289351854</v>
      </c>
      <c r="D1723" s="4">
        <v>67000</v>
      </c>
      <c r="E1723">
        <v>67000</v>
      </c>
      <c r="F1723" t="s">
        <v>6</v>
      </c>
      <c r="G1723">
        <f>tblSalaries[[#This Row],[clean Salary (in local currency)]]*VLOOKUP(tblSalaries[[#This Row],[Currency]],tblXrate[],2,FALSE)</f>
        <v>67000</v>
      </c>
      <c r="H1723" t="s">
        <v>52</v>
      </c>
      <c r="I1723" t="s">
        <v>52</v>
      </c>
      <c r="J1723" t="s">
        <v>15</v>
      </c>
      <c r="K1723" t="str">
        <f>VLOOKUP(tblSalaries[[#This Row],[Where do you work]],tblCountries[[Actual]:[Mapping]],2,FALSE)</f>
        <v>USA</v>
      </c>
      <c r="L1723" t="s">
        <v>9</v>
      </c>
      <c r="M1723">
        <v>16</v>
      </c>
    </row>
    <row r="1724" spans="2:13" ht="15" hidden="1" customHeight="1" x14ac:dyDescent="0.25">
      <c r="B1724" t="s">
        <v>3727</v>
      </c>
      <c r="C1724" s="1">
        <v>41068.876944444448</v>
      </c>
      <c r="D1724" s="4">
        <v>30000</v>
      </c>
      <c r="E1724">
        <v>30000</v>
      </c>
      <c r="F1724" t="s">
        <v>6</v>
      </c>
      <c r="G1724">
        <f>tblSalaries[[#This Row],[clean Salary (in local currency)]]*VLOOKUP(tblSalaries[[#This Row],[Currency]],tblXrate[],2,FALSE)</f>
        <v>30000</v>
      </c>
      <c r="H1724" t="s">
        <v>1879</v>
      </c>
      <c r="I1724" t="s">
        <v>20</v>
      </c>
      <c r="J1724" t="s">
        <v>15</v>
      </c>
      <c r="K1724" t="str">
        <f>VLOOKUP(tblSalaries[[#This Row],[Where do you work]],tblCountries[[Actual]:[Mapping]],2,FALSE)</f>
        <v>USA</v>
      </c>
      <c r="L1724" t="s">
        <v>18</v>
      </c>
      <c r="M1724">
        <v>4</v>
      </c>
    </row>
    <row r="1725" spans="2:13" ht="15" hidden="1" customHeight="1" x14ac:dyDescent="0.25">
      <c r="B1725" t="s">
        <v>3728</v>
      </c>
      <c r="C1725" s="1">
        <v>41068.95045138889</v>
      </c>
      <c r="D1725" s="4" t="s">
        <v>1880</v>
      </c>
      <c r="E1725">
        <v>140000</v>
      </c>
      <c r="F1725" t="s">
        <v>1881</v>
      </c>
      <c r="G1725">
        <f>tblSalaries[[#This Row],[clean Salary (in local currency)]]*VLOOKUP(tblSalaries[[#This Row],[Currency]],tblXrate[],2,FALSE)</f>
        <v>148102.22862117883</v>
      </c>
      <c r="H1725" t="s">
        <v>1882</v>
      </c>
      <c r="I1725" t="s">
        <v>52</v>
      </c>
      <c r="J1725" t="s">
        <v>46</v>
      </c>
      <c r="K1725" t="str">
        <f>VLOOKUP(tblSalaries[[#This Row],[Where do you work]],tblCountries[[Actual]:[Mapping]],2,FALSE)</f>
        <v>Switzerland</v>
      </c>
      <c r="L1725" t="s">
        <v>18</v>
      </c>
      <c r="M1725">
        <v>6</v>
      </c>
    </row>
    <row r="1726" spans="2:13" ht="15" hidden="1" customHeight="1" x14ac:dyDescent="0.25">
      <c r="B1726" t="s">
        <v>3729</v>
      </c>
      <c r="C1726" s="1">
        <v>41068.972638888888</v>
      </c>
      <c r="D1726" s="4">
        <v>71500</v>
      </c>
      <c r="E1726">
        <v>71500</v>
      </c>
      <c r="F1726" t="s">
        <v>6</v>
      </c>
      <c r="G1726">
        <f>tblSalaries[[#This Row],[clean Salary (in local currency)]]*VLOOKUP(tblSalaries[[#This Row],[Currency]],tblXrate[],2,FALSE)</f>
        <v>71500</v>
      </c>
      <c r="H1726" t="s">
        <v>1883</v>
      </c>
      <c r="I1726" t="s">
        <v>52</v>
      </c>
      <c r="J1726" t="s">
        <v>15</v>
      </c>
      <c r="K1726" t="str">
        <f>VLOOKUP(tblSalaries[[#This Row],[Where do you work]],tblCountries[[Actual]:[Mapping]],2,FALSE)</f>
        <v>USA</v>
      </c>
      <c r="L1726" t="s">
        <v>13</v>
      </c>
      <c r="M1726">
        <v>11</v>
      </c>
    </row>
    <row r="1727" spans="2:13" ht="15" hidden="1" customHeight="1" x14ac:dyDescent="0.25">
      <c r="B1727" t="s">
        <v>3730</v>
      </c>
      <c r="C1727" s="1">
        <v>41068.990405092591</v>
      </c>
      <c r="D1727" s="4">
        <v>67000</v>
      </c>
      <c r="E1727">
        <v>67000</v>
      </c>
      <c r="F1727" t="s">
        <v>6</v>
      </c>
      <c r="G1727">
        <f>tblSalaries[[#This Row],[clean Salary (in local currency)]]*VLOOKUP(tblSalaries[[#This Row],[Currency]],tblXrate[],2,FALSE)</f>
        <v>67000</v>
      </c>
      <c r="H1727" t="s">
        <v>52</v>
      </c>
      <c r="I1727" t="s">
        <v>52</v>
      </c>
      <c r="J1727" t="s">
        <v>15</v>
      </c>
      <c r="K1727" t="str">
        <f>VLOOKUP(tblSalaries[[#This Row],[Where do you work]],tblCountries[[Actual]:[Mapping]],2,FALSE)</f>
        <v>USA</v>
      </c>
      <c r="L1727" t="s">
        <v>186</v>
      </c>
      <c r="M1727">
        <v>6</v>
      </c>
    </row>
    <row r="1728" spans="2:13" ht="15" hidden="1" customHeight="1" x14ac:dyDescent="0.25">
      <c r="B1728" t="s">
        <v>3731</v>
      </c>
      <c r="C1728" s="1">
        <v>41069.034108796295</v>
      </c>
      <c r="D1728" s="4">
        <v>40000</v>
      </c>
      <c r="E1728">
        <v>40000</v>
      </c>
      <c r="F1728" t="s">
        <v>6</v>
      </c>
      <c r="G1728">
        <f>tblSalaries[[#This Row],[clean Salary (in local currency)]]*VLOOKUP(tblSalaries[[#This Row],[Currency]],tblXrate[],2,FALSE)</f>
        <v>40000</v>
      </c>
      <c r="H1728" t="s">
        <v>202</v>
      </c>
      <c r="I1728" t="s">
        <v>20</v>
      </c>
      <c r="J1728" t="s">
        <v>15</v>
      </c>
      <c r="K1728" t="str">
        <f>VLOOKUP(tblSalaries[[#This Row],[Where do you work]],tblCountries[[Actual]:[Mapping]],2,FALSE)</f>
        <v>USA</v>
      </c>
      <c r="L1728" t="s">
        <v>9</v>
      </c>
      <c r="M1728">
        <v>5</v>
      </c>
    </row>
    <row r="1729" spans="2:13" ht="15" hidden="1" customHeight="1" x14ac:dyDescent="0.25">
      <c r="B1729" t="s">
        <v>3732</v>
      </c>
      <c r="C1729" s="1">
        <v>41069.05259259259</v>
      </c>
      <c r="D1729" s="4">
        <v>65000</v>
      </c>
      <c r="E1729">
        <v>65000</v>
      </c>
      <c r="F1729" t="s">
        <v>6</v>
      </c>
      <c r="G1729">
        <f>tblSalaries[[#This Row],[clean Salary (in local currency)]]*VLOOKUP(tblSalaries[[#This Row],[Currency]],tblXrate[],2,FALSE)</f>
        <v>65000</v>
      </c>
      <c r="H1729" t="s">
        <v>1884</v>
      </c>
      <c r="I1729" t="s">
        <v>52</v>
      </c>
      <c r="J1729" t="s">
        <v>15</v>
      </c>
      <c r="K1729" t="str">
        <f>VLOOKUP(tblSalaries[[#This Row],[Where do you work]],tblCountries[[Actual]:[Mapping]],2,FALSE)</f>
        <v>USA</v>
      </c>
      <c r="L1729" t="s">
        <v>9</v>
      </c>
      <c r="M1729">
        <v>2</v>
      </c>
    </row>
    <row r="1730" spans="2:13" ht="15" hidden="1" customHeight="1" x14ac:dyDescent="0.25">
      <c r="B1730" t="s">
        <v>3733</v>
      </c>
      <c r="C1730" s="1">
        <v>41069.074652777781</v>
      </c>
      <c r="D1730" s="4">
        <v>72000</v>
      </c>
      <c r="E1730">
        <v>72000</v>
      </c>
      <c r="F1730" t="s">
        <v>6</v>
      </c>
      <c r="G1730">
        <f>tblSalaries[[#This Row],[clean Salary (in local currency)]]*VLOOKUP(tblSalaries[[#This Row],[Currency]],tblXrate[],2,FALSE)</f>
        <v>72000</v>
      </c>
      <c r="H1730" t="s">
        <v>356</v>
      </c>
      <c r="I1730" t="s">
        <v>356</v>
      </c>
      <c r="J1730" t="s">
        <v>15</v>
      </c>
      <c r="K1730" t="str">
        <f>VLOOKUP(tblSalaries[[#This Row],[Where do you work]],tblCountries[[Actual]:[Mapping]],2,FALSE)</f>
        <v>USA</v>
      </c>
      <c r="L1730" t="s">
        <v>18</v>
      </c>
      <c r="M1730">
        <v>13</v>
      </c>
    </row>
    <row r="1731" spans="2:13" ht="15" hidden="1" customHeight="1" x14ac:dyDescent="0.25">
      <c r="B1731" t="s">
        <v>3734</v>
      </c>
      <c r="C1731" s="1">
        <v>41069.139062499999</v>
      </c>
      <c r="D1731" s="4">
        <v>52500</v>
      </c>
      <c r="E1731">
        <v>52500</v>
      </c>
      <c r="F1731" t="s">
        <v>6</v>
      </c>
      <c r="G1731">
        <f>tblSalaries[[#This Row],[clean Salary (in local currency)]]*VLOOKUP(tblSalaries[[#This Row],[Currency]],tblXrate[],2,FALSE)</f>
        <v>52500</v>
      </c>
      <c r="H1731" t="s">
        <v>1885</v>
      </c>
      <c r="I1731" t="s">
        <v>52</v>
      </c>
      <c r="J1731" t="s">
        <v>15</v>
      </c>
      <c r="K1731" t="str">
        <f>VLOOKUP(tblSalaries[[#This Row],[Where do you work]],tblCountries[[Actual]:[Mapping]],2,FALSE)</f>
        <v>USA</v>
      </c>
      <c r="L1731" t="s">
        <v>13</v>
      </c>
      <c r="M1731">
        <v>3</v>
      </c>
    </row>
    <row r="1732" spans="2:13" ht="15" hidden="1" customHeight="1" x14ac:dyDescent="0.25">
      <c r="B1732" t="s">
        <v>3735</v>
      </c>
      <c r="C1732" s="1">
        <v>41069.500914351855</v>
      </c>
      <c r="D1732" s="4">
        <v>444</v>
      </c>
      <c r="E1732">
        <v>5320</v>
      </c>
      <c r="F1732" t="s">
        <v>6</v>
      </c>
      <c r="G1732">
        <f>tblSalaries[[#This Row],[clean Salary (in local currency)]]*VLOOKUP(tblSalaries[[#This Row],[Currency]],tblXrate[],2,FALSE)</f>
        <v>5320</v>
      </c>
      <c r="H1732" t="s">
        <v>1886</v>
      </c>
      <c r="I1732" t="s">
        <v>52</v>
      </c>
      <c r="J1732" t="s">
        <v>8</v>
      </c>
      <c r="K1732" t="str">
        <f>VLOOKUP(tblSalaries[[#This Row],[Where do you work]],tblCountries[[Actual]:[Mapping]],2,FALSE)</f>
        <v>India</v>
      </c>
      <c r="L1732" t="s">
        <v>18</v>
      </c>
      <c r="M1732">
        <v>5</v>
      </c>
    </row>
    <row r="1733" spans="2:13" ht="15" hidden="1" customHeight="1" x14ac:dyDescent="0.25">
      <c r="B1733" t="s">
        <v>3736</v>
      </c>
      <c r="C1733" s="1">
        <v>41069.859756944446</v>
      </c>
      <c r="D1733" s="4">
        <v>1500</v>
      </c>
      <c r="E1733">
        <v>18000</v>
      </c>
      <c r="F1733" t="s">
        <v>6</v>
      </c>
      <c r="G1733">
        <f>tblSalaries[[#This Row],[clean Salary (in local currency)]]*VLOOKUP(tblSalaries[[#This Row],[Currency]],tblXrate[],2,FALSE)</f>
        <v>18000</v>
      </c>
      <c r="H1733" t="s">
        <v>932</v>
      </c>
      <c r="I1733" t="s">
        <v>310</v>
      </c>
      <c r="J1733" t="s">
        <v>820</v>
      </c>
      <c r="K1733" t="str">
        <f>VLOOKUP(tblSalaries[[#This Row],[Where do you work]],tblCountries[[Actual]:[Mapping]],2,FALSE)</f>
        <v>UAE</v>
      </c>
      <c r="L1733" t="s">
        <v>13</v>
      </c>
      <c r="M1733">
        <v>3</v>
      </c>
    </row>
    <row r="1734" spans="2:13" ht="15" hidden="1" customHeight="1" x14ac:dyDescent="0.25">
      <c r="B1734" t="s">
        <v>3737</v>
      </c>
      <c r="C1734" s="1">
        <v>41070.03502314815</v>
      </c>
      <c r="D1734" s="4" t="s">
        <v>1887</v>
      </c>
      <c r="E1734">
        <v>140000</v>
      </c>
      <c r="F1734" t="s">
        <v>40</v>
      </c>
      <c r="G1734">
        <f>tblSalaries[[#This Row],[clean Salary (in local currency)]]*VLOOKUP(tblSalaries[[#This Row],[Currency]],tblXrate[],2,FALSE)</f>
        <v>2493.1083362419595</v>
      </c>
      <c r="H1734" t="s">
        <v>1888</v>
      </c>
      <c r="I1734" t="s">
        <v>4000</v>
      </c>
      <c r="J1734" t="s">
        <v>8</v>
      </c>
      <c r="K1734" t="str">
        <f>VLOOKUP(tblSalaries[[#This Row],[Where do you work]],tblCountries[[Actual]:[Mapping]],2,FALSE)</f>
        <v>India</v>
      </c>
      <c r="L1734" t="s">
        <v>9</v>
      </c>
      <c r="M1734">
        <v>5</v>
      </c>
    </row>
    <row r="1735" spans="2:13" ht="15" hidden="1" customHeight="1" x14ac:dyDescent="0.25">
      <c r="B1735" t="s">
        <v>3738</v>
      </c>
      <c r="C1735" s="1">
        <v>41070.075509259259</v>
      </c>
      <c r="D1735" s="4">
        <v>1400</v>
      </c>
      <c r="E1735">
        <v>16800</v>
      </c>
      <c r="F1735" t="s">
        <v>22</v>
      </c>
      <c r="G1735">
        <f>tblSalaries[[#This Row],[clean Salary (in local currency)]]*VLOOKUP(tblSalaries[[#This Row],[Currency]],tblXrate[],2,FALSE)</f>
        <v>21342.710575059013</v>
      </c>
      <c r="H1735" t="s">
        <v>1889</v>
      </c>
      <c r="I1735" t="s">
        <v>310</v>
      </c>
      <c r="J1735" t="s">
        <v>979</v>
      </c>
      <c r="K1735" t="str">
        <f>VLOOKUP(tblSalaries[[#This Row],[Where do you work]],tblCountries[[Actual]:[Mapping]],2,FALSE)</f>
        <v>Portugal</v>
      </c>
      <c r="L1735" t="s">
        <v>9</v>
      </c>
      <c r="M1735">
        <v>15</v>
      </c>
    </row>
    <row r="1736" spans="2:13" ht="15" hidden="1" customHeight="1" x14ac:dyDescent="0.25">
      <c r="B1736" t="s">
        <v>3739</v>
      </c>
      <c r="C1736" s="1">
        <v>41070.097280092596</v>
      </c>
      <c r="D1736" s="4">
        <v>85000</v>
      </c>
      <c r="E1736">
        <v>85000</v>
      </c>
      <c r="F1736" t="s">
        <v>6</v>
      </c>
      <c r="G1736">
        <f>tblSalaries[[#This Row],[clean Salary (in local currency)]]*VLOOKUP(tblSalaries[[#This Row],[Currency]],tblXrate[],2,FALSE)</f>
        <v>85000</v>
      </c>
      <c r="H1736" t="s">
        <v>1890</v>
      </c>
      <c r="I1736" t="s">
        <v>52</v>
      </c>
      <c r="J1736" t="s">
        <v>15</v>
      </c>
      <c r="K1736" t="str">
        <f>VLOOKUP(tblSalaries[[#This Row],[Where do you work]],tblCountries[[Actual]:[Mapping]],2,FALSE)</f>
        <v>USA</v>
      </c>
      <c r="L1736" t="s">
        <v>18</v>
      </c>
      <c r="M1736">
        <v>15</v>
      </c>
    </row>
    <row r="1737" spans="2:13" ht="15" hidden="1" customHeight="1" x14ac:dyDescent="0.25">
      <c r="B1737" t="s">
        <v>3740</v>
      </c>
      <c r="C1737" s="1">
        <v>41070.104131944441</v>
      </c>
      <c r="D1737" s="4">
        <v>80000</v>
      </c>
      <c r="E1737">
        <v>80000</v>
      </c>
      <c r="F1737" t="s">
        <v>6</v>
      </c>
      <c r="G1737">
        <f>tblSalaries[[#This Row],[clean Salary (in local currency)]]*VLOOKUP(tblSalaries[[#This Row],[Currency]],tblXrate[],2,FALSE)</f>
        <v>80000</v>
      </c>
      <c r="H1737" t="s">
        <v>279</v>
      </c>
      <c r="I1737" t="s">
        <v>279</v>
      </c>
      <c r="J1737" t="s">
        <v>143</v>
      </c>
      <c r="K1737" t="str">
        <f>VLOOKUP(tblSalaries[[#This Row],[Where do you work]],tblCountries[[Actual]:[Mapping]],2,FALSE)</f>
        <v>Brazil</v>
      </c>
      <c r="L1737" t="s">
        <v>25</v>
      </c>
      <c r="M1737">
        <v>9</v>
      </c>
    </row>
    <row r="1738" spans="2:13" ht="15" hidden="1" customHeight="1" x14ac:dyDescent="0.25">
      <c r="B1738" t="s">
        <v>3741</v>
      </c>
      <c r="C1738" s="1">
        <v>41070.177835648145</v>
      </c>
      <c r="D1738" s="4">
        <v>500000</v>
      </c>
      <c r="E1738">
        <v>500000</v>
      </c>
      <c r="F1738" t="s">
        <v>40</v>
      </c>
      <c r="G1738">
        <f>tblSalaries[[#This Row],[clean Salary (in local currency)]]*VLOOKUP(tblSalaries[[#This Row],[Currency]],tblXrate[],2,FALSE)</f>
        <v>8903.9583437212841</v>
      </c>
      <c r="H1738" t="s">
        <v>1891</v>
      </c>
      <c r="I1738" t="s">
        <v>20</v>
      </c>
      <c r="J1738" t="s">
        <v>8</v>
      </c>
      <c r="K1738" t="str">
        <f>VLOOKUP(tblSalaries[[#This Row],[Where do you work]],tblCountries[[Actual]:[Mapping]],2,FALSE)</f>
        <v>India</v>
      </c>
      <c r="L1738" t="s">
        <v>13</v>
      </c>
      <c r="M1738">
        <v>0</v>
      </c>
    </row>
    <row r="1739" spans="2:13" ht="15" hidden="1" customHeight="1" x14ac:dyDescent="0.25">
      <c r="B1739" t="s">
        <v>3742</v>
      </c>
      <c r="C1739" s="1">
        <v>41070.522083333337</v>
      </c>
      <c r="D1739" s="4">
        <v>125000</v>
      </c>
      <c r="E1739">
        <v>125000</v>
      </c>
      <c r="F1739" t="s">
        <v>6</v>
      </c>
      <c r="G1739">
        <f>tblSalaries[[#This Row],[clean Salary (in local currency)]]*VLOOKUP(tblSalaries[[#This Row],[Currency]],tblXrate[],2,FALSE)</f>
        <v>125000</v>
      </c>
      <c r="H1739" t="s">
        <v>204</v>
      </c>
      <c r="I1739" t="s">
        <v>52</v>
      </c>
      <c r="J1739" t="s">
        <v>15</v>
      </c>
      <c r="K1739" t="str">
        <f>VLOOKUP(tblSalaries[[#This Row],[Where do you work]],tblCountries[[Actual]:[Mapping]],2,FALSE)</f>
        <v>USA</v>
      </c>
      <c r="L1739" t="s">
        <v>13</v>
      </c>
      <c r="M1739">
        <v>10</v>
      </c>
    </row>
    <row r="1740" spans="2:13" ht="15" hidden="1" customHeight="1" x14ac:dyDescent="0.25">
      <c r="B1740" t="s">
        <v>3743</v>
      </c>
      <c r="C1740" s="1">
        <v>41070.624062499999</v>
      </c>
      <c r="D1740" s="4">
        <v>1300000</v>
      </c>
      <c r="E1740">
        <v>1300000</v>
      </c>
      <c r="F1740" t="s">
        <v>40</v>
      </c>
      <c r="G1740">
        <f>tblSalaries[[#This Row],[clean Salary (in local currency)]]*VLOOKUP(tblSalaries[[#This Row],[Currency]],tblXrate[],2,FALSE)</f>
        <v>23150.291693675339</v>
      </c>
      <c r="H1740" t="s">
        <v>52</v>
      </c>
      <c r="I1740" t="s">
        <v>52</v>
      </c>
      <c r="J1740" t="s">
        <v>8</v>
      </c>
      <c r="K1740" t="str">
        <f>VLOOKUP(tblSalaries[[#This Row],[Where do you work]],tblCountries[[Actual]:[Mapping]],2,FALSE)</f>
        <v>India</v>
      </c>
      <c r="L1740" t="s">
        <v>13</v>
      </c>
      <c r="M1740">
        <v>9</v>
      </c>
    </row>
    <row r="1741" spans="2:13" ht="15" hidden="1" customHeight="1" x14ac:dyDescent="0.25">
      <c r="B1741" t="s">
        <v>3744</v>
      </c>
      <c r="C1741" s="1">
        <v>41070.63890046296</v>
      </c>
      <c r="D1741" s="4">
        <v>1000</v>
      </c>
      <c r="E1741">
        <v>12000</v>
      </c>
      <c r="F1741" t="s">
        <v>6</v>
      </c>
      <c r="G1741">
        <f>tblSalaries[[#This Row],[clean Salary (in local currency)]]*VLOOKUP(tblSalaries[[#This Row],[Currency]],tblXrate[],2,FALSE)</f>
        <v>12000</v>
      </c>
      <c r="H1741" t="s">
        <v>1892</v>
      </c>
      <c r="I1741" t="s">
        <v>279</v>
      </c>
      <c r="J1741" t="s">
        <v>8</v>
      </c>
      <c r="K1741" t="str">
        <f>VLOOKUP(tblSalaries[[#This Row],[Where do you work]],tblCountries[[Actual]:[Mapping]],2,FALSE)</f>
        <v>India</v>
      </c>
      <c r="L1741" t="s">
        <v>18</v>
      </c>
      <c r="M1741">
        <v>7</v>
      </c>
    </row>
    <row r="1742" spans="2:13" ht="15" hidden="1" customHeight="1" x14ac:dyDescent="0.25">
      <c r="B1742" t="s">
        <v>3745</v>
      </c>
      <c r="C1742" s="1">
        <v>41070.666168981479</v>
      </c>
      <c r="D1742" s="4">
        <v>30000</v>
      </c>
      <c r="E1742">
        <v>30000</v>
      </c>
      <c r="F1742" t="s">
        <v>6</v>
      </c>
      <c r="G1742">
        <f>tblSalaries[[#This Row],[clean Salary (in local currency)]]*VLOOKUP(tblSalaries[[#This Row],[Currency]],tblXrate[],2,FALSE)</f>
        <v>30000</v>
      </c>
      <c r="H1742" t="s">
        <v>1893</v>
      </c>
      <c r="I1742" t="s">
        <v>20</v>
      </c>
      <c r="J1742" t="s">
        <v>1131</v>
      </c>
      <c r="K1742" t="str">
        <f>VLOOKUP(tblSalaries[[#This Row],[Where do you work]],tblCountries[[Actual]:[Mapping]],2,FALSE)</f>
        <v>malaysia</v>
      </c>
      <c r="L1742" t="s">
        <v>25</v>
      </c>
      <c r="M1742">
        <v>12</v>
      </c>
    </row>
    <row r="1743" spans="2:13" ht="15" hidden="1" customHeight="1" x14ac:dyDescent="0.25">
      <c r="B1743" t="s">
        <v>3746</v>
      </c>
      <c r="C1743" s="1">
        <v>41070.723009259258</v>
      </c>
      <c r="D1743" s="4">
        <v>72000</v>
      </c>
      <c r="E1743">
        <v>72000</v>
      </c>
      <c r="F1743" t="s">
        <v>22</v>
      </c>
      <c r="G1743">
        <f>tblSalaries[[#This Row],[clean Salary (in local currency)]]*VLOOKUP(tblSalaries[[#This Row],[Currency]],tblXrate[],2,FALSE)</f>
        <v>91468.759607395754</v>
      </c>
      <c r="H1743" t="s">
        <v>1894</v>
      </c>
      <c r="I1743" t="s">
        <v>52</v>
      </c>
      <c r="J1743" t="s">
        <v>1895</v>
      </c>
      <c r="K1743" t="str">
        <f>VLOOKUP(tblSalaries[[#This Row],[Where do you work]],tblCountries[[Actual]:[Mapping]],2,FALSE)</f>
        <v>Croatia</v>
      </c>
      <c r="L1743" t="s">
        <v>25</v>
      </c>
      <c r="M1743">
        <v>3</v>
      </c>
    </row>
    <row r="1744" spans="2:13" ht="15" hidden="1" customHeight="1" x14ac:dyDescent="0.25">
      <c r="B1744" t="s">
        <v>3747</v>
      </c>
      <c r="C1744" s="1">
        <v>41070.854432870372</v>
      </c>
      <c r="D1744" s="4" t="s">
        <v>1896</v>
      </c>
      <c r="E1744">
        <v>22300</v>
      </c>
      <c r="F1744" t="s">
        <v>69</v>
      </c>
      <c r="G1744">
        <f>tblSalaries[[#This Row],[clean Salary (in local currency)]]*VLOOKUP(tblSalaries[[#This Row],[Currency]],tblXrate[],2,FALSE)</f>
        <v>35148.775467100437</v>
      </c>
      <c r="H1744" t="s">
        <v>1897</v>
      </c>
      <c r="I1744" t="s">
        <v>20</v>
      </c>
      <c r="J1744" t="s">
        <v>71</v>
      </c>
      <c r="K1744" t="str">
        <f>VLOOKUP(tblSalaries[[#This Row],[Where do you work]],tblCountries[[Actual]:[Mapping]],2,FALSE)</f>
        <v>UK</v>
      </c>
      <c r="L1744" t="s">
        <v>13</v>
      </c>
      <c r="M1744">
        <v>4</v>
      </c>
    </row>
    <row r="1745" spans="2:13" ht="15" hidden="1" customHeight="1" x14ac:dyDescent="0.25">
      <c r="B1745" t="s">
        <v>3748</v>
      </c>
      <c r="C1745" s="1">
        <v>41070.911458333336</v>
      </c>
      <c r="D1745" s="4" t="s">
        <v>1898</v>
      </c>
      <c r="E1745">
        <v>31185</v>
      </c>
      <c r="F1745" t="s">
        <v>69</v>
      </c>
      <c r="G1745">
        <f>tblSalaries[[#This Row],[clean Salary (in local currency)]]*VLOOKUP(tblSalaries[[#This Row],[Currency]],tblXrate[],2,FALSE)</f>
        <v>49153.119414418252</v>
      </c>
      <c r="H1745" t="s">
        <v>1899</v>
      </c>
      <c r="I1745" t="s">
        <v>52</v>
      </c>
      <c r="J1745" t="s">
        <v>71</v>
      </c>
      <c r="K1745" t="str">
        <f>VLOOKUP(tblSalaries[[#This Row],[Where do you work]],tblCountries[[Actual]:[Mapping]],2,FALSE)</f>
        <v>UK</v>
      </c>
      <c r="L1745" t="s">
        <v>9</v>
      </c>
      <c r="M1745">
        <v>7</v>
      </c>
    </row>
    <row r="1746" spans="2:13" ht="15" hidden="1" customHeight="1" x14ac:dyDescent="0.25">
      <c r="B1746" t="s">
        <v>3749</v>
      </c>
      <c r="C1746" s="1">
        <v>41071.133090277777</v>
      </c>
      <c r="D1746" s="4">
        <v>150000</v>
      </c>
      <c r="E1746">
        <v>150000</v>
      </c>
      <c r="F1746" t="s">
        <v>40</v>
      </c>
      <c r="G1746">
        <f>tblSalaries[[#This Row],[clean Salary (in local currency)]]*VLOOKUP(tblSalaries[[#This Row],[Currency]],tblXrate[],2,FALSE)</f>
        <v>2671.1875031163854</v>
      </c>
      <c r="H1746" t="s">
        <v>485</v>
      </c>
      <c r="I1746" t="s">
        <v>279</v>
      </c>
      <c r="J1746" t="s">
        <v>8</v>
      </c>
      <c r="K1746" t="str">
        <f>VLOOKUP(tblSalaries[[#This Row],[Where do you work]],tblCountries[[Actual]:[Mapping]],2,FALSE)</f>
        <v>India</v>
      </c>
      <c r="L1746" t="s">
        <v>18</v>
      </c>
      <c r="M1746">
        <v>1</v>
      </c>
    </row>
    <row r="1747" spans="2:13" ht="15" hidden="1" customHeight="1" x14ac:dyDescent="0.25">
      <c r="B1747" t="s">
        <v>3750</v>
      </c>
      <c r="C1747" s="1">
        <v>41071.249409722222</v>
      </c>
      <c r="D1747" s="4">
        <v>27000</v>
      </c>
      <c r="E1747">
        <v>27000</v>
      </c>
      <c r="F1747" t="s">
        <v>69</v>
      </c>
      <c r="G1747">
        <f>tblSalaries[[#This Row],[clean Salary (in local currency)]]*VLOOKUP(tblSalaries[[#This Row],[Currency]],tblXrate[],2,FALSE)</f>
        <v>42556.81334581667</v>
      </c>
      <c r="H1747" t="s">
        <v>1900</v>
      </c>
      <c r="I1747" t="s">
        <v>52</v>
      </c>
      <c r="J1747" t="s">
        <v>71</v>
      </c>
      <c r="K1747" t="str">
        <f>VLOOKUP(tblSalaries[[#This Row],[Where do you work]],tblCountries[[Actual]:[Mapping]],2,FALSE)</f>
        <v>UK</v>
      </c>
      <c r="L1747" t="s">
        <v>9</v>
      </c>
      <c r="M1747">
        <v>3</v>
      </c>
    </row>
    <row r="1748" spans="2:13" ht="15" hidden="1" customHeight="1" x14ac:dyDescent="0.25">
      <c r="B1748" t="s">
        <v>3751</v>
      </c>
      <c r="C1748" s="1">
        <v>41071.249942129631</v>
      </c>
      <c r="D1748" s="4">
        <v>27000</v>
      </c>
      <c r="E1748">
        <v>27000</v>
      </c>
      <c r="F1748" t="s">
        <v>69</v>
      </c>
      <c r="G1748">
        <f>tblSalaries[[#This Row],[clean Salary (in local currency)]]*VLOOKUP(tblSalaries[[#This Row],[Currency]],tblXrate[],2,FALSE)</f>
        <v>42556.81334581667</v>
      </c>
      <c r="H1748" t="s">
        <v>1900</v>
      </c>
      <c r="I1748" t="s">
        <v>52</v>
      </c>
      <c r="J1748" t="s">
        <v>71</v>
      </c>
      <c r="K1748" t="str">
        <f>VLOOKUP(tblSalaries[[#This Row],[Where do you work]],tblCountries[[Actual]:[Mapping]],2,FALSE)</f>
        <v>UK</v>
      </c>
      <c r="L1748" t="s">
        <v>9</v>
      </c>
      <c r="M1748">
        <v>3</v>
      </c>
    </row>
    <row r="1749" spans="2:13" ht="15" hidden="1" customHeight="1" x14ac:dyDescent="0.25">
      <c r="B1749" t="s">
        <v>3752</v>
      </c>
      <c r="C1749" s="1">
        <v>41071.419942129629</v>
      </c>
      <c r="D1749" s="4">
        <v>74461</v>
      </c>
      <c r="E1749">
        <v>74461</v>
      </c>
      <c r="F1749" t="s">
        <v>6</v>
      </c>
      <c r="G1749">
        <f>tblSalaries[[#This Row],[clean Salary (in local currency)]]*VLOOKUP(tblSalaries[[#This Row],[Currency]],tblXrate[],2,FALSE)</f>
        <v>74461</v>
      </c>
      <c r="H1749" t="s">
        <v>1901</v>
      </c>
      <c r="I1749" t="s">
        <v>4000</v>
      </c>
      <c r="J1749" t="s">
        <v>15</v>
      </c>
      <c r="K1749" t="str">
        <f>VLOOKUP(tblSalaries[[#This Row],[Where do you work]],tblCountries[[Actual]:[Mapping]],2,FALSE)</f>
        <v>USA</v>
      </c>
      <c r="L1749" t="s">
        <v>25</v>
      </c>
      <c r="M1749">
        <v>9</v>
      </c>
    </row>
    <row r="1750" spans="2:13" ht="15" hidden="1" customHeight="1" x14ac:dyDescent="0.25">
      <c r="B1750" t="s">
        <v>3753</v>
      </c>
      <c r="C1750" s="1">
        <v>41071.705324074072</v>
      </c>
      <c r="D1750" s="4" t="s">
        <v>1902</v>
      </c>
      <c r="E1750">
        <v>26500</v>
      </c>
      <c r="F1750" t="s">
        <v>69</v>
      </c>
      <c r="G1750">
        <f>tblSalaries[[#This Row],[clean Salary (in local currency)]]*VLOOKUP(tblSalaries[[#This Row],[Currency]],tblXrate[],2,FALSE)</f>
        <v>41768.724209783031</v>
      </c>
      <c r="H1750" t="s">
        <v>1903</v>
      </c>
      <c r="I1750" t="s">
        <v>52</v>
      </c>
      <c r="J1750" t="s">
        <v>71</v>
      </c>
      <c r="K1750" t="str">
        <f>VLOOKUP(tblSalaries[[#This Row],[Where do you work]],tblCountries[[Actual]:[Mapping]],2,FALSE)</f>
        <v>UK</v>
      </c>
      <c r="L1750" t="s">
        <v>9</v>
      </c>
      <c r="M1750">
        <v>16</v>
      </c>
    </row>
    <row r="1751" spans="2:13" ht="15" hidden="1" customHeight="1" x14ac:dyDescent="0.25">
      <c r="B1751" t="s">
        <v>3754</v>
      </c>
      <c r="C1751" s="1">
        <v>41071.709699074076</v>
      </c>
      <c r="D1751" s="4" t="s">
        <v>766</v>
      </c>
      <c r="E1751">
        <v>480000</v>
      </c>
      <c r="F1751" t="s">
        <v>40</v>
      </c>
      <c r="G1751">
        <f>tblSalaries[[#This Row],[clean Salary (in local currency)]]*VLOOKUP(tblSalaries[[#This Row],[Currency]],tblXrate[],2,FALSE)</f>
        <v>8547.8000099724322</v>
      </c>
      <c r="H1751" t="s">
        <v>1904</v>
      </c>
      <c r="I1751" t="s">
        <v>20</v>
      </c>
      <c r="J1751" t="s">
        <v>8</v>
      </c>
      <c r="K1751" t="str">
        <f>VLOOKUP(tblSalaries[[#This Row],[Where do you work]],tblCountries[[Actual]:[Mapping]],2,FALSE)</f>
        <v>India</v>
      </c>
      <c r="L1751" t="s">
        <v>9</v>
      </c>
      <c r="M1751">
        <v>1</v>
      </c>
    </row>
    <row r="1752" spans="2:13" ht="15" hidden="1" customHeight="1" x14ac:dyDescent="0.25">
      <c r="B1752" t="s">
        <v>3755</v>
      </c>
      <c r="C1752" s="1">
        <v>41071.746087962965</v>
      </c>
      <c r="D1752" s="4">
        <v>200</v>
      </c>
      <c r="E1752">
        <v>2400</v>
      </c>
      <c r="F1752" t="s">
        <v>6</v>
      </c>
      <c r="G1752">
        <f>tblSalaries[[#This Row],[clean Salary (in local currency)]]*VLOOKUP(tblSalaries[[#This Row],[Currency]],tblXrate[],2,FALSE)</f>
        <v>2400</v>
      </c>
      <c r="H1752" t="s">
        <v>1905</v>
      </c>
      <c r="I1752" t="s">
        <v>20</v>
      </c>
      <c r="J1752" t="s">
        <v>8</v>
      </c>
      <c r="K1752" t="str">
        <f>VLOOKUP(tblSalaries[[#This Row],[Where do you work]],tblCountries[[Actual]:[Mapping]],2,FALSE)</f>
        <v>India</v>
      </c>
      <c r="L1752" t="s">
        <v>18</v>
      </c>
      <c r="M1752">
        <v>3</v>
      </c>
    </row>
    <row r="1753" spans="2:13" ht="15" hidden="1" customHeight="1" x14ac:dyDescent="0.25">
      <c r="B1753" t="s">
        <v>3756</v>
      </c>
      <c r="C1753" s="1">
        <v>41071.819988425923</v>
      </c>
      <c r="D1753" s="4" t="s">
        <v>797</v>
      </c>
      <c r="E1753">
        <v>3000</v>
      </c>
      <c r="F1753" t="s">
        <v>6</v>
      </c>
      <c r="G1753">
        <f>tblSalaries[[#This Row],[clean Salary (in local currency)]]*VLOOKUP(tblSalaries[[#This Row],[Currency]],tblXrate[],2,FALSE)</f>
        <v>3000</v>
      </c>
      <c r="H1753" t="s">
        <v>725</v>
      </c>
      <c r="I1753" t="s">
        <v>20</v>
      </c>
      <c r="J1753" t="s">
        <v>425</v>
      </c>
      <c r="K1753" t="str">
        <f>VLOOKUP(tblSalaries[[#This Row],[Where do you work]],tblCountries[[Actual]:[Mapping]],2,FALSE)</f>
        <v>Bangladesh</v>
      </c>
      <c r="L1753" t="s">
        <v>25</v>
      </c>
      <c r="M1753">
        <v>12</v>
      </c>
    </row>
    <row r="1754" spans="2:13" ht="15" hidden="1" customHeight="1" x14ac:dyDescent="0.25">
      <c r="B1754" t="s">
        <v>3757</v>
      </c>
      <c r="C1754" s="1">
        <v>41071.830972222226</v>
      </c>
      <c r="D1754" s="4">
        <v>11000</v>
      </c>
      <c r="E1754">
        <v>11000</v>
      </c>
      <c r="F1754" t="s">
        <v>6</v>
      </c>
      <c r="G1754">
        <f>tblSalaries[[#This Row],[clean Salary (in local currency)]]*VLOOKUP(tblSalaries[[#This Row],[Currency]],tblXrate[],2,FALSE)</f>
        <v>11000</v>
      </c>
      <c r="H1754" t="s">
        <v>1500</v>
      </c>
      <c r="I1754" t="s">
        <v>20</v>
      </c>
      <c r="J1754" t="s">
        <v>8</v>
      </c>
      <c r="K1754" t="str">
        <f>VLOOKUP(tblSalaries[[#This Row],[Where do you work]],tblCountries[[Actual]:[Mapping]],2,FALSE)</f>
        <v>India</v>
      </c>
      <c r="L1754" t="s">
        <v>9</v>
      </c>
      <c r="M1754">
        <v>2</v>
      </c>
    </row>
    <row r="1755" spans="2:13" ht="15" hidden="1" customHeight="1" x14ac:dyDescent="0.25">
      <c r="B1755" t="s">
        <v>3758</v>
      </c>
      <c r="C1755" s="1">
        <v>41071.877500000002</v>
      </c>
      <c r="D1755" s="4">
        <v>40000</v>
      </c>
      <c r="E1755">
        <v>40000</v>
      </c>
      <c r="F1755" t="s">
        <v>6</v>
      </c>
      <c r="G1755">
        <f>tblSalaries[[#This Row],[clean Salary (in local currency)]]*VLOOKUP(tblSalaries[[#This Row],[Currency]],tblXrate[],2,FALSE)</f>
        <v>40000</v>
      </c>
      <c r="H1755" t="s">
        <v>811</v>
      </c>
      <c r="I1755" t="s">
        <v>20</v>
      </c>
      <c r="J1755" t="s">
        <v>15</v>
      </c>
      <c r="K1755" t="str">
        <f>VLOOKUP(tblSalaries[[#This Row],[Where do you work]],tblCountries[[Actual]:[Mapping]],2,FALSE)</f>
        <v>USA</v>
      </c>
      <c r="L1755" t="s">
        <v>18</v>
      </c>
      <c r="M1755">
        <v>2</v>
      </c>
    </row>
    <row r="1756" spans="2:13" ht="15" hidden="1" customHeight="1" x14ac:dyDescent="0.25">
      <c r="B1756" t="s">
        <v>3759</v>
      </c>
      <c r="C1756" s="1">
        <v>41071.895474537036</v>
      </c>
      <c r="D1756" s="4">
        <v>300</v>
      </c>
      <c r="E1756">
        <v>3600</v>
      </c>
      <c r="F1756" t="s">
        <v>6</v>
      </c>
      <c r="G1756">
        <f>tblSalaries[[#This Row],[clean Salary (in local currency)]]*VLOOKUP(tblSalaries[[#This Row],[Currency]],tblXrate[],2,FALSE)</f>
        <v>3600</v>
      </c>
      <c r="H1756" t="s">
        <v>20</v>
      </c>
      <c r="I1756" t="s">
        <v>20</v>
      </c>
      <c r="J1756" t="s">
        <v>8</v>
      </c>
      <c r="K1756" t="str">
        <f>VLOOKUP(tblSalaries[[#This Row],[Where do you work]],tblCountries[[Actual]:[Mapping]],2,FALSE)</f>
        <v>India</v>
      </c>
      <c r="L1756" t="s">
        <v>9</v>
      </c>
      <c r="M1756">
        <v>1</v>
      </c>
    </row>
    <row r="1757" spans="2:13" ht="15" hidden="1" customHeight="1" x14ac:dyDescent="0.25">
      <c r="B1757" t="s">
        <v>3760</v>
      </c>
      <c r="C1757" s="1">
        <v>41071.911273148151</v>
      </c>
      <c r="D1757" s="4">
        <v>56600</v>
      </c>
      <c r="E1757">
        <v>56600</v>
      </c>
      <c r="F1757" t="s">
        <v>6</v>
      </c>
      <c r="G1757">
        <f>tblSalaries[[#This Row],[clean Salary (in local currency)]]*VLOOKUP(tblSalaries[[#This Row],[Currency]],tblXrate[],2,FALSE)</f>
        <v>56600</v>
      </c>
      <c r="H1757" t="s">
        <v>1906</v>
      </c>
      <c r="I1757" t="s">
        <v>52</v>
      </c>
      <c r="J1757" t="s">
        <v>15</v>
      </c>
      <c r="K1757" t="str">
        <f>VLOOKUP(tblSalaries[[#This Row],[Where do you work]],tblCountries[[Actual]:[Mapping]],2,FALSE)</f>
        <v>USA</v>
      </c>
      <c r="L1757" t="s">
        <v>9</v>
      </c>
      <c r="M1757">
        <v>12</v>
      </c>
    </row>
    <row r="1758" spans="2:13" ht="15" hidden="1" customHeight="1" x14ac:dyDescent="0.25">
      <c r="B1758" t="s">
        <v>3761</v>
      </c>
      <c r="C1758" s="1">
        <v>41071.931539351855</v>
      </c>
      <c r="D1758" s="4">
        <v>33600</v>
      </c>
      <c r="E1758">
        <v>33600</v>
      </c>
      <c r="F1758" t="s">
        <v>6</v>
      </c>
      <c r="G1758">
        <f>tblSalaries[[#This Row],[clean Salary (in local currency)]]*VLOOKUP(tblSalaries[[#This Row],[Currency]],tblXrate[],2,FALSE)</f>
        <v>33600</v>
      </c>
      <c r="H1758" t="s">
        <v>749</v>
      </c>
      <c r="I1758" t="s">
        <v>20</v>
      </c>
      <c r="J1758" t="s">
        <v>171</v>
      </c>
      <c r="K1758" t="str">
        <f>VLOOKUP(tblSalaries[[#This Row],[Where do you work]],tblCountries[[Actual]:[Mapping]],2,FALSE)</f>
        <v>Singapore</v>
      </c>
      <c r="L1758" t="s">
        <v>13</v>
      </c>
      <c r="M1758">
        <v>2</v>
      </c>
    </row>
    <row r="1759" spans="2:13" ht="15" hidden="1" customHeight="1" x14ac:dyDescent="0.25">
      <c r="B1759" t="s">
        <v>3762</v>
      </c>
      <c r="C1759" s="1">
        <v>41071.931944444441</v>
      </c>
      <c r="D1759" s="4">
        <v>33600</v>
      </c>
      <c r="E1759">
        <v>33600</v>
      </c>
      <c r="F1759" t="s">
        <v>6</v>
      </c>
      <c r="G1759">
        <f>tblSalaries[[#This Row],[clean Salary (in local currency)]]*VLOOKUP(tblSalaries[[#This Row],[Currency]],tblXrate[],2,FALSE)</f>
        <v>33600</v>
      </c>
      <c r="H1759" t="s">
        <v>749</v>
      </c>
      <c r="I1759" t="s">
        <v>20</v>
      </c>
      <c r="J1759" t="s">
        <v>171</v>
      </c>
      <c r="K1759" t="str">
        <f>VLOOKUP(tblSalaries[[#This Row],[Where do you work]],tblCountries[[Actual]:[Mapping]],2,FALSE)</f>
        <v>Singapore</v>
      </c>
      <c r="L1759" t="s">
        <v>13</v>
      </c>
      <c r="M1759">
        <v>2</v>
      </c>
    </row>
    <row r="1760" spans="2:13" ht="15" hidden="1" customHeight="1" x14ac:dyDescent="0.25">
      <c r="B1760" t="s">
        <v>3763</v>
      </c>
      <c r="C1760" s="1">
        <v>41072.018136574072</v>
      </c>
      <c r="D1760" s="4">
        <v>100000</v>
      </c>
      <c r="E1760">
        <v>100000</v>
      </c>
      <c r="F1760" t="s">
        <v>6</v>
      </c>
      <c r="G1760">
        <f>tblSalaries[[#This Row],[clean Salary (in local currency)]]*VLOOKUP(tblSalaries[[#This Row],[Currency]],tblXrate[],2,FALSE)</f>
        <v>100000</v>
      </c>
      <c r="H1760" t="s">
        <v>256</v>
      </c>
      <c r="I1760" t="s">
        <v>20</v>
      </c>
      <c r="J1760" t="s">
        <v>15</v>
      </c>
      <c r="K1760" t="str">
        <f>VLOOKUP(tblSalaries[[#This Row],[Where do you work]],tblCountries[[Actual]:[Mapping]],2,FALSE)</f>
        <v>USA</v>
      </c>
      <c r="L1760" t="s">
        <v>13</v>
      </c>
      <c r="M1760">
        <v>12</v>
      </c>
    </row>
    <row r="1761" spans="2:13" ht="15" hidden="1" customHeight="1" x14ac:dyDescent="0.25">
      <c r="B1761" t="s">
        <v>3764</v>
      </c>
      <c r="C1761" s="1">
        <v>41072.080000000002</v>
      </c>
      <c r="D1761" s="4">
        <v>40000</v>
      </c>
      <c r="E1761">
        <v>40000</v>
      </c>
      <c r="F1761" t="s">
        <v>86</v>
      </c>
      <c r="G1761">
        <f>tblSalaries[[#This Row],[clean Salary (in local currency)]]*VLOOKUP(tblSalaries[[#This Row],[Currency]],tblXrate[],2,FALSE)</f>
        <v>39334.460921213074</v>
      </c>
      <c r="H1761" t="s">
        <v>1907</v>
      </c>
      <c r="I1761" t="s">
        <v>20</v>
      </c>
      <c r="J1761" t="s">
        <v>88</v>
      </c>
      <c r="K1761" t="str">
        <f>VLOOKUP(tblSalaries[[#This Row],[Where do you work]],tblCountries[[Actual]:[Mapping]],2,FALSE)</f>
        <v>Canada</v>
      </c>
      <c r="L1761" t="s">
        <v>25</v>
      </c>
      <c r="M1761">
        <v>1</v>
      </c>
    </row>
    <row r="1762" spans="2:13" ht="15" hidden="1" customHeight="1" x14ac:dyDescent="0.25">
      <c r="B1762" t="s">
        <v>3765</v>
      </c>
      <c r="C1762" s="1">
        <v>41072.081944444442</v>
      </c>
      <c r="D1762" s="4">
        <v>400000</v>
      </c>
      <c r="E1762">
        <v>400000</v>
      </c>
      <c r="F1762" t="s">
        <v>40</v>
      </c>
      <c r="G1762">
        <f>tblSalaries[[#This Row],[clean Salary (in local currency)]]*VLOOKUP(tblSalaries[[#This Row],[Currency]],tblXrate[],2,FALSE)</f>
        <v>7123.1666749770275</v>
      </c>
      <c r="H1762" t="s">
        <v>42</v>
      </c>
      <c r="I1762" t="s">
        <v>20</v>
      </c>
      <c r="J1762" t="s">
        <v>8</v>
      </c>
      <c r="K1762" t="str">
        <f>VLOOKUP(tblSalaries[[#This Row],[Where do you work]],tblCountries[[Actual]:[Mapping]],2,FALSE)</f>
        <v>India</v>
      </c>
      <c r="L1762" t="s">
        <v>18</v>
      </c>
      <c r="M1762">
        <v>3</v>
      </c>
    </row>
    <row r="1763" spans="2:13" ht="15" hidden="1" customHeight="1" x14ac:dyDescent="0.25">
      <c r="B1763" t="s">
        <v>3766</v>
      </c>
      <c r="C1763" s="1">
        <v>41072.113391203704</v>
      </c>
      <c r="D1763" s="4" t="s">
        <v>1908</v>
      </c>
      <c r="E1763">
        <v>65000</v>
      </c>
      <c r="F1763" t="s">
        <v>6</v>
      </c>
      <c r="G1763">
        <f>tblSalaries[[#This Row],[clean Salary (in local currency)]]*VLOOKUP(tblSalaries[[#This Row],[Currency]],tblXrate[],2,FALSE)</f>
        <v>65000</v>
      </c>
      <c r="H1763" t="s">
        <v>1909</v>
      </c>
      <c r="I1763" t="s">
        <v>20</v>
      </c>
      <c r="J1763" t="s">
        <v>15</v>
      </c>
      <c r="K1763" t="str">
        <f>VLOOKUP(tblSalaries[[#This Row],[Where do you work]],tblCountries[[Actual]:[Mapping]],2,FALSE)</f>
        <v>USA</v>
      </c>
      <c r="L1763" t="s">
        <v>9</v>
      </c>
      <c r="M1763">
        <v>14</v>
      </c>
    </row>
    <row r="1764" spans="2:13" ht="15" hidden="1" customHeight="1" x14ac:dyDescent="0.25">
      <c r="B1764" t="s">
        <v>3767</v>
      </c>
      <c r="C1764" s="1">
        <v>41072.124490740738</v>
      </c>
      <c r="D1764" s="4">
        <v>65000</v>
      </c>
      <c r="E1764">
        <v>65000</v>
      </c>
      <c r="F1764" t="s">
        <v>6</v>
      </c>
      <c r="G1764">
        <f>tblSalaries[[#This Row],[clean Salary (in local currency)]]*VLOOKUP(tblSalaries[[#This Row],[Currency]],tblXrate[],2,FALSE)</f>
        <v>65000</v>
      </c>
      <c r="H1764" t="s">
        <v>153</v>
      </c>
      <c r="I1764" t="s">
        <v>20</v>
      </c>
      <c r="J1764" t="s">
        <v>15</v>
      </c>
      <c r="K1764" t="str">
        <f>VLOOKUP(tblSalaries[[#This Row],[Where do you work]],tblCountries[[Actual]:[Mapping]],2,FALSE)</f>
        <v>USA</v>
      </c>
      <c r="L1764" t="s">
        <v>18</v>
      </c>
      <c r="M1764">
        <v>10</v>
      </c>
    </row>
    <row r="1765" spans="2:13" ht="15" hidden="1" customHeight="1" x14ac:dyDescent="0.25">
      <c r="B1765" t="s">
        <v>3768</v>
      </c>
      <c r="C1765" s="1">
        <v>41072.147534722222</v>
      </c>
      <c r="D1765" s="4">
        <v>65000</v>
      </c>
      <c r="E1765">
        <v>65000</v>
      </c>
      <c r="F1765" t="s">
        <v>6</v>
      </c>
      <c r="G1765">
        <f>tblSalaries[[#This Row],[clean Salary (in local currency)]]*VLOOKUP(tblSalaries[[#This Row],[Currency]],tblXrate[],2,FALSE)</f>
        <v>65000</v>
      </c>
      <c r="H1765" t="s">
        <v>296</v>
      </c>
      <c r="I1765" t="s">
        <v>488</v>
      </c>
      <c r="J1765" t="s">
        <v>15</v>
      </c>
      <c r="K1765" t="str">
        <f>VLOOKUP(tblSalaries[[#This Row],[Where do you work]],tblCountries[[Actual]:[Mapping]],2,FALSE)</f>
        <v>USA</v>
      </c>
      <c r="L1765" t="s">
        <v>18</v>
      </c>
      <c r="M1765">
        <v>13</v>
      </c>
    </row>
    <row r="1766" spans="2:13" ht="15" hidden="1" customHeight="1" x14ac:dyDescent="0.25">
      <c r="B1766" t="s">
        <v>3769</v>
      </c>
      <c r="C1766" s="1">
        <v>41072.156539351854</v>
      </c>
      <c r="D1766" s="4">
        <v>78000</v>
      </c>
      <c r="E1766">
        <v>78000</v>
      </c>
      <c r="F1766" t="s">
        <v>86</v>
      </c>
      <c r="G1766">
        <f>tblSalaries[[#This Row],[clean Salary (in local currency)]]*VLOOKUP(tblSalaries[[#This Row],[Currency]],tblXrate[],2,FALSE)</f>
        <v>76702.198796365497</v>
      </c>
      <c r="H1766" t="s">
        <v>1910</v>
      </c>
      <c r="I1766" t="s">
        <v>20</v>
      </c>
      <c r="J1766" t="s">
        <v>88</v>
      </c>
      <c r="K1766" t="str">
        <f>VLOOKUP(tblSalaries[[#This Row],[Where do you work]],tblCountries[[Actual]:[Mapping]],2,FALSE)</f>
        <v>Canada</v>
      </c>
      <c r="L1766" t="s">
        <v>13</v>
      </c>
      <c r="M1766">
        <v>4</v>
      </c>
    </row>
    <row r="1767" spans="2:13" ht="15" hidden="1" customHeight="1" x14ac:dyDescent="0.25">
      <c r="B1767" t="s">
        <v>3770</v>
      </c>
      <c r="C1767" s="1">
        <v>41072.275138888886</v>
      </c>
      <c r="D1767" s="4">
        <v>63000</v>
      </c>
      <c r="E1767">
        <v>63000</v>
      </c>
      <c r="F1767" t="s">
        <v>6</v>
      </c>
      <c r="G1767">
        <f>tblSalaries[[#This Row],[clean Salary (in local currency)]]*VLOOKUP(tblSalaries[[#This Row],[Currency]],tblXrate[],2,FALSE)</f>
        <v>63000</v>
      </c>
      <c r="H1767" t="s">
        <v>108</v>
      </c>
      <c r="I1767" t="s">
        <v>20</v>
      </c>
      <c r="J1767" t="s">
        <v>15</v>
      </c>
      <c r="K1767" t="str">
        <f>VLOOKUP(tblSalaries[[#This Row],[Where do you work]],tblCountries[[Actual]:[Mapping]],2,FALSE)</f>
        <v>USA</v>
      </c>
      <c r="L1767" t="s">
        <v>13</v>
      </c>
      <c r="M1767">
        <v>10</v>
      </c>
    </row>
    <row r="1768" spans="2:13" ht="15" hidden="1" customHeight="1" x14ac:dyDescent="0.25">
      <c r="B1768" t="s">
        <v>3771</v>
      </c>
      <c r="C1768" s="1">
        <v>41072.358506944445</v>
      </c>
      <c r="D1768" s="4">
        <v>87000</v>
      </c>
      <c r="E1768">
        <v>87000</v>
      </c>
      <c r="F1768" t="s">
        <v>6</v>
      </c>
      <c r="G1768">
        <f>tblSalaries[[#This Row],[clean Salary (in local currency)]]*VLOOKUP(tblSalaries[[#This Row],[Currency]],tblXrate[],2,FALSE)</f>
        <v>87000</v>
      </c>
      <c r="H1768" t="s">
        <v>1911</v>
      </c>
      <c r="I1768" t="s">
        <v>4000</v>
      </c>
      <c r="J1768" t="s">
        <v>15</v>
      </c>
      <c r="K1768" t="str">
        <f>VLOOKUP(tblSalaries[[#This Row],[Where do you work]],tblCountries[[Actual]:[Mapping]],2,FALSE)</f>
        <v>USA</v>
      </c>
      <c r="L1768" t="s">
        <v>9</v>
      </c>
      <c r="M1768">
        <v>3</v>
      </c>
    </row>
    <row r="1769" spans="2:13" ht="15" hidden="1" customHeight="1" x14ac:dyDescent="0.25">
      <c r="B1769" t="s">
        <v>3772</v>
      </c>
      <c r="C1769" s="1">
        <v>41072.365451388891</v>
      </c>
      <c r="D1769" s="4">
        <v>45000</v>
      </c>
      <c r="E1769">
        <v>45000</v>
      </c>
      <c r="F1769" t="s">
        <v>6</v>
      </c>
      <c r="G1769">
        <f>tblSalaries[[#This Row],[clean Salary (in local currency)]]*VLOOKUP(tblSalaries[[#This Row],[Currency]],tblXrate[],2,FALSE)</f>
        <v>45000</v>
      </c>
      <c r="H1769" t="s">
        <v>1912</v>
      </c>
      <c r="I1769" t="s">
        <v>20</v>
      </c>
      <c r="J1769" t="s">
        <v>15</v>
      </c>
      <c r="K1769" t="str">
        <f>VLOOKUP(tblSalaries[[#This Row],[Where do you work]],tblCountries[[Actual]:[Mapping]],2,FALSE)</f>
        <v>USA</v>
      </c>
      <c r="L1769" t="s">
        <v>9</v>
      </c>
      <c r="M1769">
        <v>4</v>
      </c>
    </row>
    <row r="1770" spans="2:13" ht="15" hidden="1" customHeight="1" x14ac:dyDescent="0.25">
      <c r="B1770" t="s">
        <v>3773</v>
      </c>
      <c r="C1770" s="1">
        <v>41072.510949074072</v>
      </c>
      <c r="D1770" s="4">
        <v>85000</v>
      </c>
      <c r="E1770">
        <v>85000</v>
      </c>
      <c r="F1770" t="s">
        <v>6</v>
      </c>
      <c r="G1770">
        <f>tblSalaries[[#This Row],[clean Salary (in local currency)]]*VLOOKUP(tblSalaries[[#This Row],[Currency]],tblXrate[],2,FALSE)</f>
        <v>85000</v>
      </c>
      <c r="H1770" t="s">
        <v>1913</v>
      </c>
      <c r="I1770" t="s">
        <v>20</v>
      </c>
      <c r="J1770" t="s">
        <v>15</v>
      </c>
      <c r="K1770" t="str">
        <f>VLOOKUP(tblSalaries[[#This Row],[Where do you work]],tblCountries[[Actual]:[Mapping]],2,FALSE)</f>
        <v>USA</v>
      </c>
      <c r="L1770" t="s">
        <v>13</v>
      </c>
      <c r="M1770">
        <v>3</v>
      </c>
    </row>
    <row r="1771" spans="2:13" ht="15" hidden="1" customHeight="1" x14ac:dyDescent="0.25">
      <c r="B1771" t="s">
        <v>3774</v>
      </c>
      <c r="C1771" s="1">
        <v>41072.631504629629</v>
      </c>
      <c r="D1771" s="4">
        <v>156000</v>
      </c>
      <c r="E1771">
        <v>156000</v>
      </c>
      <c r="F1771" t="s">
        <v>82</v>
      </c>
      <c r="G1771">
        <f>tblSalaries[[#This Row],[clean Salary (in local currency)]]*VLOOKUP(tblSalaries[[#This Row],[Currency]],tblXrate[],2,FALSE)</f>
        <v>159105.90639881117</v>
      </c>
      <c r="H1771" t="s">
        <v>1914</v>
      </c>
      <c r="I1771" t="s">
        <v>279</v>
      </c>
      <c r="J1771" t="s">
        <v>84</v>
      </c>
      <c r="K1771" t="str">
        <f>VLOOKUP(tblSalaries[[#This Row],[Where do you work]],tblCountries[[Actual]:[Mapping]],2,FALSE)</f>
        <v>Australia</v>
      </c>
      <c r="L1771" t="s">
        <v>18</v>
      </c>
      <c r="M1771">
        <v>12</v>
      </c>
    </row>
    <row r="1772" spans="2:13" ht="15" hidden="1" customHeight="1" x14ac:dyDescent="0.25">
      <c r="B1772" t="s">
        <v>3775</v>
      </c>
      <c r="C1772" s="1">
        <v>41072.665694444448</v>
      </c>
      <c r="D1772" s="4">
        <v>560000</v>
      </c>
      <c r="E1772">
        <v>560000</v>
      </c>
      <c r="F1772" t="s">
        <v>40</v>
      </c>
      <c r="G1772">
        <f>tblSalaries[[#This Row],[clean Salary (in local currency)]]*VLOOKUP(tblSalaries[[#This Row],[Currency]],tblXrate[],2,FALSE)</f>
        <v>9972.4333449678379</v>
      </c>
      <c r="H1772" t="s">
        <v>1915</v>
      </c>
      <c r="I1772" t="s">
        <v>52</v>
      </c>
      <c r="J1772" t="s">
        <v>8</v>
      </c>
      <c r="K1772" t="str">
        <f>VLOOKUP(tblSalaries[[#This Row],[Where do you work]],tblCountries[[Actual]:[Mapping]],2,FALSE)</f>
        <v>India</v>
      </c>
      <c r="L1772" t="s">
        <v>18</v>
      </c>
      <c r="M1772">
        <v>4</v>
      </c>
    </row>
    <row r="1773" spans="2:13" ht="15" hidden="1" customHeight="1" x14ac:dyDescent="0.25">
      <c r="B1773" t="s">
        <v>3776</v>
      </c>
      <c r="C1773" s="1">
        <v>41072.678067129629</v>
      </c>
      <c r="D1773" s="4">
        <v>14000</v>
      </c>
      <c r="E1773">
        <v>14000</v>
      </c>
      <c r="F1773" t="s">
        <v>6</v>
      </c>
      <c r="G1773">
        <f>tblSalaries[[#This Row],[clean Salary (in local currency)]]*VLOOKUP(tblSalaries[[#This Row],[Currency]],tblXrate[],2,FALSE)</f>
        <v>14000</v>
      </c>
      <c r="H1773" t="s">
        <v>52</v>
      </c>
      <c r="I1773" t="s">
        <v>52</v>
      </c>
      <c r="J1773" t="s">
        <v>8</v>
      </c>
      <c r="K1773" t="str">
        <f>VLOOKUP(tblSalaries[[#This Row],[Where do you work]],tblCountries[[Actual]:[Mapping]],2,FALSE)</f>
        <v>India</v>
      </c>
      <c r="L1773" t="s">
        <v>9</v>
      </c>
      <c r="M1773">
        <v>5</v>
      </c>
    </row>
    <row r="1774" spans="2:13" ht="15" hidden="1" customHeight="1" x14ac:dyDescent="0.25">
      <c r="B1774" t="s">
        <v>3777</v>
      </c>
      <c r="C1774" s="1">
        <v>41072.756921296299</v>
      </c>
      <c r="D1774" s="4" t="s">
        <v>1314</v>
      </c>
      <c r="E1774">
        <v>32000</v>
      </c>
      <c r="F1774" t="s">
        <v>69</v>
      </c>
      <c r="G1774">
        <f>tblSalaries[[#This Row],[clean Salary (in local currency)]]*VLOOKUP(tblSalaries[[#This Row],[Currency]],tblXrate[],2,FALSE)</f>
        <v>50437.70470615309</v>
      </c>
      <c r="H1774" t="s">
        <v>207</v>
      </c>
      <c r="I1774" t="s">
        <v>20</v>
      </c>
      <c r="J1774" t="s">
        <v>71</v>
      </c>
      <c r="K1774" t="str">
        <f>VLOOKUP(tblSalaries[[#This Row],[Where do you work]],tblCountries[[Actual]:[Mapping]],2,FALSE)</f>
        <v>UK</v>
      </c>
      <c r="L1774" t="s">
        <v>9</v>
      </c>
      <c r="M1774">
        <v>20</v>
      </c>
    </row>
    <row r="1775" spans="2:13" ht="15" hidden="1" customHeight="1" x14ac:dyDescent="0.25">
      <c r="B1775" t="s">
        <v>3778</v>
      </c>
      <c r="C1775" s="1">
        <v>41072.769895833335</v>
      </c>
      <c r="D1775" s="4">
        <v>32000</v>
      </c>
      <c r="E1775">
        <v>32000</v>
      </c>
      <c r="F1775" t="s">
        <v>69</v>
      </c>
      <c r="G1775">
        <f>tblSalaries[[#This Row],[clean Salary (in local currency)]]*VLOOKUP(tblSalaries[[#This Row],[Currency]],tblXrate[],2,FALSE)</f>
        <v>50437.70470615309</v>
      </c>
      <c r="H1775" t="s">
        <v>14</v>
      </c>
      <c r="I1775" t="s">
        <v>20</v>
      </c>
      <c r="J1775" t="s">
        <v>71</v>
      </c>
      <c r="K1775" t="str">
        <f>VLOOKUP(tblSalaries[[#This Row],[Where do you work]],tblCountries[[Actual]:[Mapping]],2,FALSE)</f>
        <v>UK</v>
      </c>
      <c r="L1775" t="s">
        <v>13</v>
      </c>
      <c r="M1775">
        <v>1</v>
      </c>
    </row>
    <row r="1776" spans="2:13" ht="15" hidden="1" customHeight="1" x14ac:dyDescent="0.25">
      <c r="B1776" t="s">
        <v>3779</v>
      </c>
      <c r="C1776" s="1">
        <v>41072.841249999998</v>
      </c>
      <c r="D1776" s="4">
        <v>8900</v>
      </c>
      <c r="E1776">
        <v>1281600</v>
      </c>
      <c r="F1776" t="s">
        <v>32</v>
      </c>
      <c r="G1776">
        <f>tblSalaries[[#This Row],[clean Salary (in local currency)]]*VLOOKUP(tblSalaries[[#This Row],[Currency]],tblXrate[],2,FALSE)</f>
        <v>13603.016099449767</v>
      </c>
      <c r="H1776" t="s">
        <v>1916</v>
      </c>
      <c r="I1776" t="s">
        <v>52</v>
      </c>
      <c r="J1776" t="s">
        <v>1448</v>
      </c>
      <c r="K1776" t="str">
        <f>VLOOKUP(tblSalaries[[#This Row],[Where do you work]],tblCountries[[Actual]:[Mapping]],2,FALSE)</f>
        <v>Pakistan</v>
      </c>
      <c r="L1776" t="s">
        <v>13</v>
      </c>
      <c r="M1776">
        <v>8</v>
      </c>
    </row>
    <row r="1777" spans="2:13" ht="15" hidden="1" customHeight="1" x14ac:dyDescent="0.25">
      <c r="B1777" t="s">
        <v>3780</v>
      </c>
      <c r="C1777" s="1">
        <v>41072.866354166668</v>
      </c>
      <c r="D1777" s="4" t="s">
        <v>1917</v>
      </c>
      <c r="E1777">
        <v>145000</v>
      </c>
      <c r="F1777" t="s">
        <v>82</v>
      </c>
      <c r="G1777">
        <f>tblSalaries[[#This Row],[clean Salary (in local currency)]]*VLOOKUP(tblSalaries[[#This Row],[Currency]],tblXrate[],2,FALSE)</f>
        <v>147886.90017838217</v>
      </c>
      <c r="H1777" t="s">
        <v>944</v>
      </c>
      <c r="I1777" t="s">
        <v>488</v>
      </c>
      <c r="J1777" t="s">
        <v>84</v>
      </c>
      <c r="K1777" t="str">
        <f>VLOOKUP(tblSalaries[[#This Row],[Where do you work]],tblCountries[[Actual]:[Mapping]],2,FALSE)</f>
        <v>Australia</v>
      </c>
      <c r="L1777" t="s">
        <v>18</v>
      </c>
      <c r="M1777">
        <v>15</v>
      </c>
    </row>
    <row r="1778" spans="2:13" ht="15" hidden="1" customHeight="1" x14ac:dyDescent="0.25">
      <c r="B1778" t="s">
        <v>3781</v>
      </c>
      <c r="C1778" s="1">
        <v>41072.908263888887</v>
      </c>
      <c r="D1778" s="4">
        <v>280000</v>
      </c>
      <c r="E1778">
        <v>280000</v>
      </c>
      <c r="F1778" t="s">
        <v>40</v>
      </c>
      <c r="G1778">
        <f>tblSalaries[[#This Row],[clean Salary (in local currency)]]*VLOOKUP(tblSalaries[[#This Row],[Currency]],tblXrate[],2,FALSE)</f>
        <v>4986.216672483919</v>
      </c>
      <c r="H1778" t="s">
        <v>1918</v>
      </c>
      <c r="I1778" t="s">
        <v>20</v>
      </c>
      <c r="J1778" t="s">
        <v>8</v>
      </c>
      <c r="K1778" t="str">
        <f>VLOOKUP(tblSalaries[[#This Row],[Where do you work]],tblCountries[[Actual]:[Mapping]],2,FALSE)</f>
        <v>India</v>
      </c>
      <c r="L1778" t="s">
        <v>13</v>
      </c>
      <c r="M1778">
        <v>8</v>
      </c>
    </row>
    <row r="1779" spans="2:13" ht="15" hidden="1" customHeight="1" x14ac:dyDescent="0.25">
      <c r="B1779" t="s">
        <v>3782</v>
      </c>
      <c r="C1779" s="1">
        <v>41072.915520833332</v>
      </c>
      <c r="D1779" s="4">
        <v>4800</v>
      </c>
      <c r="E1779">
        <v>4800</v>
      </c>
      <c r="F1779" t="s">
        <v>6</v>
      </c>
      <c r="G1779">
        <f>tblSalaries[[#This Row],[clean Salary (in local currency)]]*VLOOKUP(tblSalaries[[#This Row],[Currency]],tblXrate[],2,FALSE)</f>
        <v>4800</v>
      </c>
      <c r="H1779" t="s">
        <v>1919</v>
      </c>
      <c r="I1779" t="s">
        <v>52</v>
      </c>
      <c r="J1779" t="s">
        <v>8</v>
      </c>
      <c r="K1779" t="str">
        <f>VLOOKUP(tblSalaries[[#This Row],[Where do you work]],tblCountries[[Actual]:[Mapping]],2,FALSE)</f>
        <v>India</v>
      </c>
      <c r="L1779" t="s">
        <v>13</v>
      </c>
      <c r="M1779">
        <v>3</v>
      </c>
    </row>
    <row r="1780" spans="2:13" ht="15" hidden="1" customHeight="1" x14ac:dyDescent="0.25">
      <c r="B1780" t="s">
        <v>3783</v>
      </c>
      <c r="C1780" s="1">
        <v>41073.014050925929</v>
      </c>
      <c r="D1780" s="4" t="s">
        <v>1920</v>
      </c>
      <c r="E1780">
        <v>450000</v>
      </c>
      <c r="F1780" t="s">
        <v>40</v>
      </c>
      <c r="G1780">
        <f>tblSalaries[[#This Row],[clean Salary (in local currency)]]*VLOOKUP(tblSalaries[[#This Row],[Currency]],tblXrate[],2,FALSE)</f>
        <v>8013.5625093491553</v>
      </c>
      <c r="H1780" t="s">
        <v>721</v>
      </c>
      <c r="I1780" t="s">
        <v>3999</v>
      </c>
      <c r="J1780" t="s">
        <v>8</v>
      </c>
      <c r="K1780" t="str">
        <f>VLOOKUP(tblSalaries[[#This Row],[Where do you work]],tblCountries[[Actual]:[Mapping]],2,FALSE)</f>
        <v>India</v>
      </c>
      <c r="L1780" t="s">
        <v>9</v>
      </c>
      <c r="M1780">
        <v>4</v>
      </c>
    </row>
    <row r="1781" spans="2:13" ht="15" hidden="1" customHeight="1" x14ac:dyDescent="0.25">
      <c r="B1781" t="s">
        <v>3784</v>
      </c>
      <c r="C1781" s="1">
        <v>41073.016331018516</v>
      </c>
      <c r="D1781" s="4">
        <v>80000</v>
      </c>
      <c r="E1781">
        <v>80000</v>
      </c>
      <c r="F1781" t="s">
        <v>6</v>
      </c>
      <c r="G1781">
        <f>tblSalaries[[#This Row],[clean Salary (in local currency)]]*VLOOKUP(tblSalaries[[#This Row],[Currency]],tblXrate[],2,FALSE)</f>
        <v>80000</v>
      </c>
      <c r="H1781" t="s">
        <v>1921</v>
      </c>
      <c r="I1781" t="s">
        <v>52</v>
      </c>
      <c r="J1781" t="s">
        <v>15</v>
      </c>
      <c r="K1781" t="str">
        <f>VLOOKUP(tblSalaries[[#This Row],[Where do you work]],tblCountries[[Actual]:[Mapping]],2,FALSE)</f>
        <v>USA</v>
      </c>
      <c r="L1781" t="s">
        <v>9</v>
      </c>
      <c r="M1781">
        <v>2</v>
      </c>
    </row>
    <row r="1782" spans="2:13" ht="15" hidden="1" customHeight="1" x14ac:dyDescent="0.25">
      <c r="B1782" t="s">
        <v>3785</v>
      </c>
      <c r="C1782" s="1">
        <v>41073.025972222225</v>
      </c>
      <c r="D1782" s="4" t="s">
        <v>1268</v>
      </c>
      <c r="E1782">
        <v>45000</v>
      </c>
      <c r="F1782" t="s">
        <v>22</v>
      </c>
      <c r="G1782">
        <f>tblSalaries[[#This Row],[clean Salary (in local currency)]]*VLOOKUP(tblSalaries[[#This Row],[Currency]],tblXrate[],2,FALSE)</f>
        <v>57167.974754622352</v>
      </c>
      <c r="H1782" t="s">
        <v>1922</v>
      </c>
      <c r="I1782" t="s">
        <v>20</v>
      </c>
      <c r="J1782" t="s">
        <v>628</v>
      </c>
      <c r="K1782" t="str">
        <f>VLOOKUP(tblSalaries[[#This Row],[Where do you work]],tblCountries[[Actual]:[Mapping]],2,FALSE)</f>
        <v>Netherlands</v>
      </c>
      <c r="L1782" t="s">
        <v>18</v>
      </c>
      <c r="M1782">
        <v>14</v>
      </c>
    </row>
    <row r="1783" spans="2:13" ht="15" hidden="1" customHeight="1" x14ac:dyDescent="0.25">
      <c r="B1783" t="s">
        <v>3786</v>
      </c>
      <c r="C1783" s="1">
        <v>41073.034953703704</v>
      </c>
      <c r="D1783" s="4">
        <v>20000</v>
      </c>
      <c r="E1783">
        <v>20000</v>
      </c>
      <c r="F1783" t="s">
        <v>6</v>
      </c>
      <c r="G1783">
        <f>tblSalaries[[#This Row],[clean Salary (in local currency)]]*VLOOKUP(tblSalaries[[#This Row],[Currency]],tblXrate[],2,FALSE)</f>
        <v>20000</v>
      </c>
      <c r="H1783" t="s">
        <v>1923</v>
      </c>
      <c r="I1783" t="s">
        <v>20</v>
      </c>
      <c r="J1783" t="s">
        <v>88</v>
      </c>
      <c r="K1783" t="str">
        <f>VLOOKUP(tblSalaries[[#This Row],[Where do you work]],tblCountries[[Actual]:[Mapping]],2,FALSE)</f>
        <v>Canada</v>
      </c>
      <c r="L1783" t="s">
        <v>18</v>
      </c>
      <c r="M1783">
        <v>2</v>
      </c>
    </row>
    <row r="1784" spans="2:13" ht="15" hidden="1" customHeight="1" x14ac:dyDescent="0.25">
      <c r="B1784" t="s">
        <v>3787</v>
      </c>
      <c r="C1784" s="1">
        <v>41073.080821759257</v>
      </c>
      <c r="D1784" s="4">
        <v>70000</v>
      </c>
      <c r="E1784">
        <v>70000</v>
      </c>
      <c r="F1784" t="s">
        <v>6</v>
      </c>
      <c r="G1784">
        <f>tblSalaries[[#This Row],[clean Salary (in local currency)]]*VLOOKUP(tblSalaries[[#This Row],[Currency]],tblXrate[],2,FALSE)</f>
        <v>70000</v>
      </c>
      <c r="H1784" t="s">
        <v>42</v>
      </c>
      <c r="I1784" t="s">
        <v>20</v>
      </c>
      <c r="J1784" t="s">
        <v>15</v>
      </c>
      <c r="K1784" t="str">
        <f>VLOOKUP(tblSalaries[[#This Row],[Where do you work]],tblCountries[[Actual]:[Mapping]],2,FALSE)</f>
        <v>USA</v>
      </c>
      <c r="L1784" t="s">
        <v>18</v>
      </c>
      <c r="M1784">
        <v>5</v>
      </c>
    </row>
    <row r="1785" spans="2:13" ht="15" hidden="1" customHeight="1" x14ac:dyDescent="0.25">
      <c r="B1785" t="s">
        <v>3788</v>
      </c>
      <c r="C1785" s="1">
        <v>41073.141030092593</v>
      </c>
      <c r="D1785" s="4" t="s">
        <v>1924</v>
      </c>
      <c r="E1785">
        <v>214000</v>
      </c>
      <c r="F1785" t="s">
        <v>6</v>
      </c>
      <c r="G1785">
        <f>tblSalaries[[#This Row],[clean Salary (in local currency)]]*VLOOKUP(tblSalaries[[#This Row],[Currency]],tblXrate[],2,FALSE)</f>
        <v>214000</v>
      </c>
      <c r="H1785" t="s">
        <v>1925</v>
      </c>
      <c r="I1785" t="s">
        <v>488</v>
      </c>
      <c r="J1785" t="s">
        <v>15</v>
      </c>
      <c r="K1785" t="str">
        <f>VLOOKUP(tblSalaries[[#This Row],[Where do you work]],tblCountries[[Actual]:[Mapping]],2,FALSE)</f>
        <v>USA</v>
      </c>
      <c r="L1785" t="s">
        <v>13</v>
      </c>
      <c r="M1785">
        <v>20</v>
      </c>
    </row>
    <row r="1786" spans="2:13" ht="15" hidden="1" customHeight="1" x14ac:dyDescent="0.25">
      <c r="B1786" t="s">
        <v>3789</v>
      </c>
      <c r="C1786" s="1">
        <v>41073.158784722225</v>
      </c>
      <c r="D1786" s="4">
        <v>78000</v>
      </c>
      <c r="E1786">
        <v>78000</v>
      </c>
      <c r="F1786" t="s">
        <v>6</v>
      </c>
      <c r="G1786">
        <f>tblSalaries[[#This Row],[clean Salary (in local currency)]]*VLOOKUP(tblSalaries[[#This Row],[Currency]],tblXrate[],2,FALSE)</f>
        <v>78000</v>
      </c>
      <c r="H1786" t="s">
        <v>1926</v>
      </c>
      <c r="I1786" t="s">
        <v>279</v>
      </c>
      <c r="J1786" t="s">
        <v>15</v>
      </c>
      <c r="K1786" t="str">
        <f>VLOOKUP(tblSalaries[[#This Row],[Where do you work]],tblCountries[[Actual]:[Mapping]],2,FALSE)</f>
        <v>USA</v>
      </c>
      <c r="L1786" t="s">
        <v>13</v>
      </c>
      <c r="M1786">
        <v>5</v>
      </c>
    </row>
    <row r="1787" spans="2:13" ht="15" hidden="1" customHeight="1" x14ac:dyDescent="0.25">
      <c r="B1787" t="s">
        <v>3790</v>
      </c>
      <c r="C1787" s="1">
        <v>41073.194178240738</v>
      </c>
      <c r="D1787" s="4">
        <v>42307.199999999997</v>
      </c>
      <c r="E1787">
        <v>42307</v>
      </c>
      <c r="F1787" t="s">
        <v>6</v>
      </c>
      <c r="G1787">
        <f>tblSalaries[[#This Row],[clean Salary (in local currency)]]*VLOOKUP(tblSalaries[[#This Row],[Currency]],tblXrate[],2,FALSE)</f>
        <v>42307</v>
      </c>
      <c r="H1787" t="s">
        <v>1927</v>
      </c>
      <c r="I1787" t="s">
        <v>20</v>
      </c>
      <c r="J1787" t="s">
        <v>15</v>
      </c>
      <c r="K1787" t="str">
        <f>VLOOKUP(tblSalaries[[#This Row],[Where do you work]],tblCountries[[Actual]:[Mapping]],2,FALSE)</f>
        <v>USA</v>
      </c>
      <c r="L1787" t="s">
        <v>18</v>
      </c>
      <c r="M1787">
        <v>25</v>
      </c>
    </row>
    <row r="1788" spans="2:13" ht="15" hidden="1" customHeight="1" x14ac:dyDescent="0.25">
      <c r="B1788" t="s">
        <v>3791</v>
      </c>
      <c r="C1788" s="1">
        <v>41073.194479166668</v>
      </c>
      <c r="D1788" s="4">
        <v>33250</v>
      </c>
      <c r="E1788">
        <v>33250</v>
      </c>
      <c r="F1788" t="s">
        <v>6</v>
      </c>
      <c r="G1788">
        <f>tblSalaries[[#This Row],[clean Salary (in local currency)]]*VLOOKUP(tblSalaries[[#This Row],[Currency]],tblXrate[],2,FALSE)</f>
        <v>33250</v>
      </c>
      <c r="H1788" t="s">
        <v>1928</v>
      </c>
      <c r="I1788" t="s">
        <v>52</v>
      </c>
      <c r="J1788" t="s">
        <v>15</v>
      </c>
      <c r="K1788" t="str">
        <f>VLOOKUP(tblSalaries[[#This Row],[Where do you work]],tblCountries[[Actual]:[Mapping]],2,FALSE)</f>
        <v>USA</v>
      </c>
      <c r="L1788" t="s">
        <v>13</v>
      </c>
      <c r="M1788">
        <v>20</v>
      </c>
    </row>
    <row r="1789" spans="2:13" ht="15" hidden="1" customHeight="1" x14ac:dyDescent="0.25">
      <c r="B1789" t="s">
        <v>3792</v>
      </c>
      <c r="C1789" s="1">
        <v>41073.222592592596</v>
      </c>
      <c r="D1789" s="4" t="s">
        <v>1929</v>
      </c>
      <c r="E1789">
        <v>19200</v>
      </c>
      <c r="F1789" t="s">
        <v>22</v>
      </c>
      <c r="G1789">
        <f>tblSalaries[[#This Row],[clean Salary (in local currency)]]*VLOOKUP(tblSalaries[[#This Row],[Currency]],tblXrate[],2,FALSE)</f>
        <v>24391.669228638868</v>
      </c>
      <c r="H1789" t="s">
        <v>1930</v>
      </c>
      <c r="I1789" t="s">
        <v>20</v>
      </c>
      <c r="J1789" t="s">
        <v>895</v>
      </c>
      <c r="K1789" t="str">
        <f>VLOOKUP(tblSalaries[[#This Row],[Where do you work]],tblCountries[[Actual]:[Mapping]],2,FALSE)</f>
        <v>italy</v>
      </c>
      <c r="L1789" t="s">
        <v>9</v>
      </c>
      <c r="M1789">
        <v>10</v>
      </c>
    </row>
    <row r="1790" spans="2:13" ht="15" hidden="1" customHeight="1" x14ac:dyDescent="0.25">
      <c r="B1790" t="s">
        <v>3793</v>
      </c>
      <c r="C1790" s="1">
        <v>41073.263472222221</v>
      </c>
      <c r="D1790" s="4">
        <v>120000</v>
      </c>
      <c r="E1790">
        <v>120000</v>
      </c>
      <c r="F1790" t="s">
        <v>6</v>
      </c>
      <c r="G1790">
        <f>tblSalaries[[#This Row],[clean Salary (in local currency)]]*VLOOKUP(tblSalaries[[#This Row],[Currency]],tblXrate[],2,FALSE)</f>
        <v>120000</v>
      </c>
      <c r="H1790" t="s">
        <v>1931</v>
      </c>
      <c r="I1790" t="s">
        <v>310</v>
      </c>
      <c r="J1790" t="s">
        <v>15</v>
      </c>
      <c r="K1790" t="str">
        <f>VLOOKUP(tblSalaries[[#This Row],[Where do you work]],tblCountries[[Actual]:[Mapping]],2,FALSE)</f>
        <v>USA</v>
      </c>
      <c r="L1790" t="s">
        <v>9</v>
      </c>
      <c r="M1790">
        <v>20</v>
      </c>
    </row>
    <row r="1791" spans="2:13" ht="15" hidden="1" customHeight="1" x14ac:dyDescent="0.25">
      <c r="B1791" t="s">
        <v>3794</v>
      </c>
      <c r="C1791" s="1">
        <v>41073.49895833333</v>
      </c>
      <c r="D1791" s="4">
        <v>20000</v>
      </c>
      <c r="E1791">
        <v>20000</v>
      </c>
      <c r="F1791" t="s">
        <v>6</v>
      </c>
      <c r="G1791">
        <f>tblSalaries[[#This Row],[clean Salary (in local currency)]]*VLOOKUP(tblSalaries[[#This Row],[Currency]],tblXrate[],2,FALSE)</f>
        <v>20000</v>
      </c>
      <c r="H1791" t="s">
        <v>1932</v>
      </c>
      <c r="I1791" t="s">
        <v>20</v>
      </c>
      <c r="J1791" t="s">
        <v>1933</v>
      </c>
      <c r="K1791" t="str">
        <f>VLOOKUP(tblSalaries[[#This Row],[Where do you work]],tblCountries[[Actual]:[Mapping]],2,FALSE)</f>
        <v>Hong Kong</v>
      </c>
      <c r="L1791" t="s">
        <v>25</v>
      </c>
      <c r="M1791">
        <v>1</v>
      </c>
    </row>
    <row r="1792" spans="2:13" ht="15" hidden="1" customHeight="1" x14ac:dyDescent="0.25">
      <c r="B1792" t="s">
        <v>3795</v>
      </c>
      <c r="C1792" s="1">
        <v>41073.72415509259</v>
      </c>
      <c r="D1792" s="4">
        <v>15000</v>
      </c>
      <c r="E1792">
        <v>15000</v>
      </c>
      <c r="F1792" t="s">
        <v>6</v>
      </c>
      <c r="G1792">
        <f>tblSalaries[[#This Row],[clean Salary (in local currency)]]*VLOOKUP(tblSalaries[[#This Row],[Currency]],tblXrate[],2,FALSE)</f>
        <v>15000</v>
      </c>
      <c r="H1792" t="s">
        <v>1002</v>
      </c>
      <c r="I1792" t="s">
        <v>20</v>
      </c>
      <c r="J1792" t="s">
        <v>8</v>
      </c>
      <c r="K1792" t="str">
        <f>VLOOKUP(tblSalaries[[#This Row],[Where do you work]],tblCountries[[Actual]:[Mapping]],2,FALSE)</f>
        <v>India</v>
      </c>
      <c r="L1792" t="s">
        <v>18</v>
      </c>
      <c r="M1792">
        <v>0.3</v>
      </c>
    </row>
    <row r="1793" spans="2:13" ht="15" hidden="1" customHeight="1" x14ac:dyDescent="0.25">
      <c r="B1793" t="s">
        <v>3796</v>
      </c>
      <c r="C1793" s="1">
        <v>41073.767361111109</v>
      </c>
      <c r="D1793" s="4" t="s">
        <v>1934</v>
      </c>
      <c r="E1793">
        <v>1000000</v>
      </c>
      <c r="F1793" t="s">
        <v>40</v>
      </c>
      <c r="G1793">
        <f>tblSalaries[[#This Row],[clean Salary (in local currency)]]*VLOOKUP(tblSalaries[[#This Row],[Currency]],tblXrate[],2,FALSE)</f>
        <v>17807.916687442568</v>
      </c>
      <c r="H1793" t="s">
        <v>1935</v>
      </c>
      <c r="I1793" t="s">
        <v>52</v>
      </c>
      <c r="J1793" t="s">
        <v>8</v>
      </c>
      <c r="K1793" t="str">
        <f>VLOOKUP(tblSalaries[[#This Row],[Where do you work]],tblCountries[[Actual]:[Mapping]],2,FALSE)</f>
        <v>India</v>
      </c>
      <c r="L1793" t="s">
        <v>18</v>
      </c>
      <c r="M1793">
        <v>10</v>
      </c>
    </row>
    <row r="1794" spans="2:13" ht="15" hidden="1" customHeight="1" x14ac:dyDescent="0.25">
      <c r="B1794" t="s">
        <v>3797</v>
      </c>
      <c r="C1794" s="1">
        <v>41073.805844907409</v>
      </c>
      <c r="D1794" s="4">
        <v>900000</v>
      </c>
      <c r="E1794">
        <v>900000</v>
      </c>
      <c r="F1794" t="s">
        <v>40</v>
      </c>
      <c r="G1794">
        <f>tblSalaries[[#This Row],[clean Salary (in local currency)]]*VLOOKUP(tblSalaries[[#This Row],[Currency]],tblXrate[],2,FALSE)</f>
        <v>16027.125018698311</v>
      </c>
      <c r="H1794" t="s">
        <v>1936</v>
      </c>
      <c r="I1794" t="s">
        <v>52</v>
      </c>
      <c r="J1794" t="s">
        <v>8</v>
      </c>
      <c r="K1794" t="str">
        <f>VLOOKUP(tblSalaries[[#This Row],[Where do you work]],tblCountries[[Actual]:[Mapping]],2,FALSE)</f>
        <v>India</v>
      </c>
      <c r="L1794" t="s">
        <v>18</v>
      </c>
      <c r="M1794">
        <v>6</v>
      </c>
    </row>
    <row r="1795" spans="2:13" ht="15" hidden="1" customHeight="1" x14ac:dyDescent="0.25">
      <c r="B1795" t="s">
        <v>3798</v>
      </c>
      <c r="C1795" s="1">
        <v>41073.815254629626</v>
      </c>
      <c r="D1795" s="4" t="s">
        <v>1937</v>
      </c>
      <c r="E1795">
        <v>36000</v>
      </c>
      <c r="F1795" t="s">
        <v>69</v>
      </c>
      <c r="G1795">
        <f>tblSalaries[[#This Row],[clean Salary (in local currency)]]*VLOOKUP(tblSalaries[[#This Row],[Currency]],tblXrate[],2,FALSE)</f>
        <v>56742.417794422225</v>
      </c>
      <c r="H1795" t="s">
        <v>1938</v>
      </c>
      <c r="I1795" t="s">
        <v>52</v>
      </c>
      <c r="J1795" t="s">
        <v>71</v>
      </c>
      <c r="K1795" t="str">
        <f>VLOOKUP(tblSalaries[[#This Row],[Where do you work]],tblCountries[[Actual]:[Mapping]],2,FALSE)</f>
        <v>UK</v>
      </c>
      <c r="L1795" t="s">
        <v>13</v>
      </c>
      <c r="M1795">
        <v>7</v>
      </c>
    </row>
    <row r="1796" spans="2:13" ht="15" hidden="1" customHeight="1" x14ac:dyDescent="0.25">
      <c r="B1796" t="s">
        <v>3799</v>
      </c>
      <c r="C1796" s="1">
        <v>41073.81962962963</v>
      </c>
      <c r="D1796" s="4">
        <v>1200000</v>
      </c>
      <c r="E1796">
        <v>1200000</v>
      </c>
      <c r="F1796" t="s">
        <v>40</v>
      </c>
      <c r="G1796">
        <f>tblSalaries[[#This Row],[clean Salary (in local currency)]]*VLOOKUP(tblSalaries[[#This Row],[Currency]],tblXrate[],2,FALSE)</f>
        <v>21369.500024931083</v>
      </c>
      <c r="H1796" t="s">
        <v>1939</v>
      </c>
      <c r="I1796" t="s">
        <v>52</v>
      </c>
      <c r="J1796" t="s">
        <v>8</v>
      </c>
      <c r="K1796" t="str">
        <f>VLOOKUP(tblSalaries[[#This Row],[Where do you work]],tblCountries[[Actual]:[Mapping]],2,FALSE)</f>
        <v>India</v>
      </c>
      <c r="L1796" t="s">
        <v>9</v>
      </c>
      <c r="M1796">
        <v>7</v>
      </c>
    </row>
    <row r="1797" spans="2:13" ht="15" hidden="1" customHeight="1" x14ac:dyDescent="0.25">
      <c r="B1797" t="s">
        <v>3800</v>
      </c>
      <c r="C1797" s="1">
        <v>41073.860625000001</v>
      </c>
      <c r="D1797" s="4">
        <v>425000</v>
      </c>
      <c r="E1797">
        <v>425000</v>
      </c>
      <c r="F1797" t="s">
        <v>40</v>
      </c>
      <c r="G1797">
        <f>tblSalaries[[#This Row],[clean Salary (in local currency)]]*VLOOKUP(tblSalaries[[#This Row],[Currency]],tblXrate[],2,FALSE)</f>
        <v>7568.3645921630914</v>
      </c>
      <c r="H1797" t="s">
        <v>932</v>
      </c>
      <c r="I1797" t="s">
        <v>310</v>
      </c>
      <c r="J1797" t="s">
        <v>8</v>
      </c>
      <c r="K1797" t="str">
        <f>VLOOKUP(tblSalaries[[#This Row],[Where do you work]],tblCountries[[Actual]:[Mapping]],2,FALSE)</f>
        <v>India</v>
      </c>
      <c r="L1797" t="s">
        <v>18</v>
      </c>
      <c r="M1797">
        <v>6</v>
      </c>
    </row>
    <row r="1798" spans="2:13" ht="15" hidden="1" customHeight="1" x14ac:dyDescent="0.25">
      <c r="B1798" t="s">
        <v>3801</v>
      </c>
      <c r="C1798" s="1">
        <v>41073.98097222222</v>
      </c>
      <c r="D1798" s="4">
        <v>50000</v>
      </c>
      <c r="E1798">
        <v>50000</v>
      </c>
      <c r="F1798" t="s">
        <v>69</v>
      </c>
      <c r="G1798">
        <f>tblSalaries[[#This Row],[clean Salary (in local currency)]]*VLOOKUP(tblSalaries[[#This Row],[Currency]],tblXrate[],2,FALSE)</f>
        <v>78808.913603364199</v>
      </c>
      <c r="H1798" t="s">
        <v>1621</v>
      </c>
      <c r="I1798" t="s">
        <v>310</v>
      </c>
      <c r="J1798" t="s">
        <v>71</v>
      </c>
      <c r="K1798" t="str">
        <f>VLOOKUP(tblSalaries[[#This Row],[Where do you work]],tblCountries[[Actual]:[Mapping]],2,FALSE)</f>
        <v>UK</v>
      </c>
      <c r="L1798" t="s">
        <v>18</v>
      </c>
      <c r="M1798">
        <v>10</v>
      </c>
    </row>
    <row r="1799" spans="2:13" ht="15" hidden="1" customHeight="1" x14ac:dyDescent="0.25">
      <c r="B1799" t="s">
        <v>3802</v>
      </c>
      <c r="C1799" s="1">
        <v>41074.080011574071</v>
      </c>
      <c r="D1799" s="4">
        <v>60000</v>
      </c>
      <c r="E1799">
        <v>60000</v>
      </c>
      <c r="F1799" t="s">
        <v>6</v>
      </c>
      <c r="G1799">
        <f>tblSalaries[[#This Row],[clean Salary (in local currency)]]*VLOOKUP(tblSalaries[[#This Row],[Currency]],tblXrate[],2,FALSE)</f>
        <v>60000</v>
      </c>
      <c r="H1799" t="s">
        <v>207</v>
      </c>
      <c r="I1799" t="s">
        <v>20</v>
      </c>
      <c r="J1799" t="s">
        <v>15</v>
      </c>
      <c r="K1799" t="str">
        <f>VLOOKUP(tblSalaries[[#This Row],[Where do you work]],tblCountries[[Actual]:[Mapping]],2,FALSE)</f>
        <v>USA</v>
      </c>
      <c r="L1799" t="s">
        <v>9</v>
      </c>
      <c r="M1799">
        <v>15</v>
      </c>
    </row>
    <row r="1800" spans="2:13" ht="15" hidden="1" customHeight="1" x14ac:dyDescent="0.25">
      <c r="B1800" t="s">
        <v>3803</v>
      </c>
      <c r="C1800" s="1">
        <v>41074.114386574074</v>
      </c>
      <c r="D1800" s="4">
        <v>57000</v>
      </c>
      <c r="E1800">
        <v>57000</v>
      </c>
      <c r="F1800" t="s">
        <v>6</v>
      </c>
      <c r="G1800">
        <f>tblSalaries[[#This Row],[clean Salary (in local currency)]]*VLOOKUP(tblSalaries[[#This Row],[Currency]],tblXrate[],2,FALSE)</f>
        <v>57000</v>
      </c>
      <c r="H1800" t="s">
        <v>1369</v>
      </c>
      <c r="I1800" t="s">
        <v>310</v>
      </c>
      <c r="J1800" t="s">
        <v>15</v>
      </c>
      <c r="K1800" t="str">
        <f>VLOOKUP(tblSalaries[[#This Row],[Where do you work]],tblCountries[[Actual]:[Mapping]],2,FALSE)</f>
        <v>USA</v>
      </c>
      <c r="L1800" t="s">
        <v>9</v>
      </c>
      <c r="M1800">
        <v>9</v>
      </c>
    </row>
    <row r="1801" spans="2:13" ht="15" hidden="1" customHeight="1" x14ac:dyDescent="0.25">
      <c r="B1801" t="s">
        <v>3804</v>
      </c>
      <c r="C1801" s="1">
        <v>41074.18236111111</v>
      </c>
      <c r="D1801" s="4">
        <v>40000</v>
      </c>
      <c r="E1801">
        <v>40000</v>
      </c>
      <c r="F1801" t="s">
        <v>6</v>
      </c>
      <c r="G1801">
        <f>tblSalaries[[#This Row],[clean Salary (in local currency)]]*VLOOKUP(tblSalaries[[#This Row],[Currency]],tblXrate[],2,FALSE)</f>
        <v>40000</v>
      </c>
      <c r="H1801" t="s">
        <v>1940</v>
      </c>
      <c r="I1801" t="s">
        <v>20</v>
      </c>
      <c r="J1801" t="s">
        <v>15</v>
      </c>
      <c r="K1801" t="str">
        <f>VLOOKUP(tblSalaries[[#This Row],[Where do you work]],tblCountries[[Actual]:[Mapping]],2,FALSE)</f>
        <v>USA</v>
      </c>
      <c r="L1801" t="s">
        <v>18</v>
      </c>
      <c r="M1801">
        <v>0</v>
      </c>
    </row>
    <row r="1802" spans="2:13" ht="15" hidden="1" customHeight="1" x14ac:dyDescent="0.25">
      <c r="B1802" t="s">
        <v>3805</v>
      </c>
      <c r="C1802" s="1">
        <v>41074.303252314814</v>
      </c>
      <c r="D1802" s="4">
        <v>80000</v>
      </c>
      <c r="E1802">
        <v>80000</v>
      </c>
      <c r="F1802" t="s">
        <v>6</v>
      </c>
      <c r="G1802">
        <f>tblSalaries[[#This Row],[clean Salary (in local currency)]]*VLOOKUP(tblSalaries[[#This Row],[Currency]],tblXrate[],2,FALSE)</f>
        <v>80000</v>
      </c>
      <c r="H1802" t="s">
        <v>1941</v>
      </c>
      <c r="I1802" t="s">
        <v>488</v>
      </c>
      <c r="J1802" t="s">
        <v>15</v>
      </c>
      <c r="K1802" t="str">
        <f>VLOOKUP(tblSalaries[[#This Row],[Where do you work]],tblCountries[[Actual]:[Mapping]],2,FALSE)</f>
        <v>USA</v>
      </c>
      <c r="L1802" t="s">
        <v>9</v>
      </c>
      <c r="M1802">
        <v>9</v>
      </c>
    </row>
    <row r="1803" spans="2:13" ht="15" hidden="1" customHeight="1" x14ac:dyDescent="0.25">
      <c r="B1803" t="s">
        <v>3806</v>
      </c>
      <c r="C1803" s="1">
        <v>41074.519097222219</v>
      </c>
      <c r="D1803" s="4">
        <v>118000</v>
      </c>
      <c r="E1803">
        <v>118000</v>
      </c>
      <c r="F1803" t="s">
        <v>6</v>
      </c>
      <c r="G1803">
        <f>tblSalaries[[#This Row],[clean Salary (in local currency)]]*VLOOKUP(tblSalaries[[#This Row],[Currency]],tblXrate[],2,FALSE)</f>
        <v>118000</v>
      </c>
      <c r="H1803" t="s">
        <v>1741</v>
      </c>
      <c r="I1803" t="s">
        <v>4001</v>
      </c>
      <c r="J1803" t="s">
        <v>15</v>
      </c>
      <c r="K1803" t="str">
        <f>VLOOKUP(tblSalaries[[#This Row],[Where do you work]],tblCountries[[Actual]:[Mapping]],2,FALSE)</f>
        <v>USA</v>
      </c>
      <c r="L1803" t="s">
        <v>9</v>
      </c>
      <c r="M1803">
        <v>6</v>
      </c>
    </row>
    <row r="1804" spans="2:13" ht="15" hidden="1" customHeight="1" x14ac:dyDescent="0.25">
      <c r="B1804" t="s">
        <v>3807</v>
      </c>
      <c r="C1804" s="1">
        <v>41074.589560185188</v>
      </c>
      <c r="D1804" s="4">
        <v>5000</v>
      </c>
      <c r="E1804">
        <v>60000</v>
      </c>
      <c r="F1804" t="s">
        <v>6</v>
      </c>
      <c r="G1804">
        <f>tblSalaries[[#This Row],[clean Salary (in local currency)]]*VLOOKUP(tblSalaries[[#This Row],[Currency]],tblXrate[],2,FALSE)</f>
        <v>60000</v>
      </c>
      <c r="H1804" t="s">
        <v>20</v>
      </c>
      <c r="I1804" t="s">
        <v>20</v>
      </c>
      <c r="J1804" t="s">
        <v>179</v>
      </c>
      <c r="K1804" t="str">
        <f>VLOOKUP(tblSalaries[[#This Row],[Where do you work]],tblCountries[[Actual]:[Mapping]],2,FALSE)</f>
        <v>UAE</v>
      </c>
      <c r="L1804" t="s">
        <v>9</v>
      </c>
      <c r="M1804">
        <v>5</v>
      </c>
    </row>
    <row r="1805" spans="2:13" ht="15" hidden="1" customHeight="1" x14ac:dyDescent="0.25">
      <c r="B1805" t="s">
        <v>3808</v>
      </c>
      <c r="C1805" s="1">
        <v>41074.768796296295</v>
      </c>
      <c r="D1805" s="4">
        <v>560</v>
      </c>
      <c r="E1805">
        <v>6720</v>
      </c>
      <c r="F1805" t="s">
        <v>6</v>
      </c>
      <c r="G1805">
        <f>tblSalaries[[#This Row],[clean Salary (in local currency)]]*VLOOKUP(tblSalaries[[#This Row],[Currency]],tblXrate[],2,FALSE)</f>
        <v>6720</v>
      </c>
      <c r="H1805" t="s">
        <v>1942</v>
      </c>
      <c r="I1805" t="s">
        <v>310</v>
      </c>
      <c r="J1805" t="s">
        <v>8</v>
      </c>
      <c r="K1805" t="str">
        <f>VLOOKUP(tblSalaries[[#This Row],[Where do you work]],tblCountries[[Actual]:[Mapping]],2,FALSE)</f>
        <v>India</v>
      </c>
      <c r="L1805" t="s">
        <v>9</v>
      </c>
      <c r="M1805">
        <v>5</v>
      </c>
    </row>
    <row r="1806" spans="2:13" ht="15" hidden="1" customHeight="1" x14ac:dyDescent="0.25">
      <c r="B1806" t="s">
        <v>3809</v>
      </c>
      <c r="C1806" s="1">
        <v>41074.918807870374</v>
      </c>
      <c r="D1806" s="4">
        <v>1720</v>
      </c>
      <c r="E1806">
        <v>20640</v>
      </c>
      <c r="F1806" t="s">
        <v>6</v>
      </c>
      <c r="G1806">
        <f>tblSalaries[[#This Row],[clean Salary (in local currency)]]*VLOOKUP(tblSalaries[[#This Row],[Currency]],tblXrate[],2,FALSE)</f>
        <v>20640</v>
      </c>
      <c r="H1806" t="s">
        <v>1943</v>
      </c>
      <c r="I1806" t="s">
        <v>52</v>
      </c>
      <c r="J1806" t="s">
        <v>171</v>
      </c>
      <c r="K1806" t="str">
        <f>VLOOKUP(tblSalaries[[#This Row],[Where do you work]],tblCountries[[Actual]:[Mapping]],2,FALSE)</f>
        <v>Singapore</v>
      </c>
      <c r="L1806" t="s">
        <v>9</v>
      </c>
      <c r="M1806">
        <v>3</v>
      </c>
    </row>
    <row r="1807" spans="2:13" ht="15" hidden="1" customHeight="1" x14ac:dyDescent="0.25">
      <c r="B1807" t="s">
        <v>3810</v>
      </c>
      <c r="C1807" s="1">
        <v>41075.024826388886</v>
      </c>
      <c r="D1807" s="4">
        <v>50000</v>
      </c>
      <c r="E1807">
        <v>50000</v>
      </c>
      <c r="F1807" t="s">
        <v>6</v>
      </c>
      <c r="G1807">
        <f>tblSalaries[[#This Row],[clean Salary (in local currency)]]*VLOOKUP(tblSalaries[[#This Row],[Currency]],tblXrate[],2,FALSE)</f>
        <v>50000</v>
      </c>
      <c r="H1807" t="s">
        <v>1944</v>
      </c>
      <c r="I1807" t="s">
        <v>20</v>
      </c>
      <c r="J1807" t="s">
        <v>15</v>
      </c>
      <c r="K1807" t="str">
        <f>VLOOKUP(tblSalaries[[#This Row],[Where do you work]],tblCountries[[Actual]:[Mapping]],2,FALSE)</f>
        <v>USA</v>
      </c>
      <c r="L1807" t="s">
        <v>13</v>
      </c>
      <c r="M1807">
        <v>15</v>
      </c>
    </row>
    <row r="1808" spans="2:13" ht="15" hidden="1" customHeight="1" x14ac:dyDescent="0.25">
      <c r="B1808" t="s">
        <v>3811</v>
      </c>
      <c r="C1808" s="1">
        <v>41075.036550925928</v>
      </c>
      <c r="D1808" s="4">
        <v>2000</v>
      </c>
      <c r="E1808">
        <v>24000</v>
      </c>
      <c r="F1808" t="s">
        <v>6</v>
      </c>
      <c r="G1808">
        <f>tblSalaries[[#This Row],[clean Salary (in local currency)]]*VLOOKUP(tblSalaries[[#This Row],[Currency]],tblXrate[],2,FALSE)</f>
        <v>24000</v>
      </c>
      <c r="H1808" t="s">
        <v>380</v>
      </c>
      <c r="I1808" t="s">
        <v>488</v>
      </c>
      <c r="J1808" t="s">
        <v>65</v>
      </c>
      <c r="K1808" t="str">
        <f>VLOOKUP(tblSalaries[[#This Row],[Where do you work]],tblCountries[[Actual]:[Mapping]],2,FALSE)</f>
        <v>Russia</v>
      </c>
      <c r="L1808" t="s">
        <v>13</v>
      </c>
      <c r="M1808">
        <v>23</v>
      </c>
    </row>
    <row r="1809" spans="2:13" ht="15" hidden="1" customHeight="1" x14ac:dyDescent="0.25">
      <c r="B1809" t="s">
        <v>3812</v>
      </c>
      <c r="C1809" s="1">
        <v>41075.043611111112</v>
      </c>
      <c r="D1809" s="4">
        <v>60000</v>
      </c>
      <c r="E1809">
        <v>60000</v>
      </c>
      <c r="F1809" t="s">
        <v>6</v>
      </c>
      <c r="G1809">
        <f>tblSalaries[[#This Row],[clean Salary (in local currency)]]*VLOOKUP(tblSalaries[[#This Row],[Currency]],tblXrate[],2,FALSE)</f>
        <v>60000</v>
      </c>
      <c r="H1809" t="s">
        <v>207</v>
      </c>
      <c r="I1809" t="s">
        <v>20</v>
      </c>
      <c r="J1809" t="s">
        <v>15</v>
      </c>
      <c r="K1809" t="str">
        <f>VLOOKUP(tblSalaries[[#This Row],[Where do you work]],tblCountries[[Actual]:[Mapping]],2,FALSE)</f>
        <v>USA</v>
      </c>
      <c r="L1809" t="s">
        <v>18</v>
      </c>
      <c r="M1809">
        <v>3</v>
      </c>
    </row>
    <row r="1810" spans="2:13" ht="15" hidden="1" customHeight="1" x14ac:dyDescent="0.25">
      <c r="B1810" t="s">
        <v>3813</v>
      </c>
      <c r="C1810" s="1">
        <v>41075.048715277779</v>
      </c>
      <c r="D1810" s="4">
        <v>37500</v>
      </c>
      <c r="E1810">
        <v>37500</v>
      </c>
      <c r="F1810" t="s">
        <v>6</v>
      </c>
      <c r="G1810">
        <f>tblSalaries[[#This Row],[clean Salary (in local currency)]]*VLOOKUP(tblSalaries[[#This Row],[Currency]],tblXrate[],2,FALSE)</f>
        <v>37500</v>
      </c>
      <c r="H1810" t="s">
        <v>83</v>
      </c>
      <c r="I1810" t="s">
        <v>356</v>
      </c>
      <c r="J1810" t="s">
        <v>8</v>
      </c>
      <c r="K1810" t="str">
        <f>VLOOKUP(tblSalaries[[#This Row],[Where do you work]],tblCountries[[Actual]:[Mapping]],2,FALSE)</f>
        <v>India</v>
      </c>
      <c r="L1810" t="s">
        <v>13</v>
      </c>
      <c r="M1810">
        <v>0</v>
      </c>
    </row>
    <row r="1811" spans="2:13" ht="15" hidden="1" customHeight="1" x14ac:dyDescent="0.25">
      <c r="B1811" t="s">
        <v>3814</v>
      </c>
      <c r="C1811" s="1">
        <v>41075.10050925926</v>
      </c>
      <c r="D1811" s="4">
        <v>40000</v>
      </c>
      <c r="E1811">
        <v>40000</v>
      </c>
      <c r="F1811" t="s">
        <v>6</v>
      </c>
      <c r="G1811">
        <f>tblSalaries[[#This Row],[clean Salary (in local currency)]]*VLOOKUP(tblSalaries[[#This Row],[Currency]],tblXrate[],2,FALSE)</f>
        <v>40000</v>
      </c>
      <c r="H1811" t="s">
        <v>1945</v>
      </c>
      <c r="I1811" t="s">
        <v>67</v>
      </c>
      <c r="J1811" t="s">
        <v>15</v>
      </c>
      <c r="K1811" t="str">
        <f>VLOOKUP(tblSalaries[[#This Row],[Where do you work]],tblCountries[[Actual]:[Mapping]],2,FALSE)</f>
        <v>USA</v>
      </c>
      <c r="L1811" t="s">
        <v>9</v>
      </c>
      <c r="M1811">
        <v>1</v>
      </c>
    </row>
    <row r="1812" spans="2:13" ht="15" hidden="1" customHeight="1" x14ac:dyDescent="0.25">
      <c r="B1812" t="s">
        <v>3815</v>
      </c>
      <c r="C1812" s="1">
        <v>41075.10429398148</v>
      </c>
      <c r="D1812" s="4" t="s">
        <v>1946</v>
      </c>
      <c r="E1812">
        <v>85000</v>
      </c>
      <c r="F1812" t="s">
        <v>6</v>
      </c>
      <c r="G1812">
        <f>tblSalaries[[#This Row],[clean Salary (in local currency)]]*VLOOKUP(tblSalaries[[#This Row],[Currency]],tblXrate[],2,FALSE)</f>
        <v>85000</v>
      </c>
      <c r="H1812" t="s">
        <v>1947</v>
      </c>
      <c r="I1812" t="s">
        <v>4001</v>
      </c>
      <c r="J1812" t="s">
        <v>15</v>
      </c>
      <c r="K1812" t="str">
        <f>VLOOKUP(tblSalaries[[#This Row],[Where do you work]],tblCountries[[Actual]:[Mapping]],2,FALSE)</f>
        <v>USA</v>
      </c>
      <c r="L1812" t="s">
        <v>18</v>
      </c>
      <c r="M1812">
        <v>15</v>
      </c>
    </row>
    <row r="1813" spans="2:13" ht="15" hidden="1" customHeight="1" x14ac:dyDescent="0.25">
      <c r="B1813" t="s">
        <v>3816</v>
      </c>
      <c r="C1813" s="1">
        <v>41075.1250462963</v>
      </c>
      <c r="D1813" s="4">
        <v>30000</v>
      </c>
      <c r="E1813">
        <v>30000</v>
      </c>
      <c r="F1813" t="s">
        <v>6</v>
      </c>
      <c r="G1813">
        <f>tblSalaries[[#This Row],[clean Salary (in local currency)]]*VLOOKUP(tblSalaries[[#This Row],[Currency]],tblXrate[],2,FALSE)</f>
        <v>30000</v>
      </c>
      <c r="H1813" t="s">
        <v>1664</v>
      </c>
      <c r="I1813" t="s">
        <v>20</v>
      </c>
      <c r="J1813" t="s">
        <v>143</v>
      </c>
      <c r="K1813" t="str">
        <f>VLOOKUP(tblSalaries[[#This Row],[Where do you work]],tblCountries[[Actual]:[Mapping]],2,FALSE)</f>
        <v>Brazil</v>
      </c>
      <c r="L1813" t="s">
        <v>18</v>
      </c>
      <c r="M1813">
        <v>1</v>
      </c>
    </row>
    <row r="1814" spans="2:13" ht="15" hidden="1" customHeight="1" x14ac:dyDescent="0.25">
      <c r="B1814" t="s">
        <v>3817</v>
      </c>
      <c r="C1814" s="1">
        <v>41075.160995370374</v>
      </c>
      <c r="D1814" s="4" t="s">
        <v>1948</v>
      </c>
      <c r="E1814">
        <v>33500</v>
      </c>
      <c r="F1814" t="s">
        <v>69</v>
      </c>
      <c r="G1814">
        <f>tblSalaries[[#This Row],[clean Salary (in local currency)]]*VLOOKUP(tblSalaries[[#This Row],[Currency]],tblXrate[],2,FALSE)</f>
        <v>52801.972114254015</v>
      </c>
      <c r="H1814" t="s">
        <v>1949</v>
      </c>
      <c r="I1814" t="s">
        <v>279</v>
      </c>
      <c r="J1814" t="s">
        <v>71</v>
      </c>
      <c r="K1814" t="str">
        <f>VLOOKUP(tblSalaries[[#This Row],[Where do you work]],tblCountries[[Actual]:[Mapping]],2,FALSE)</f>
        <v>UK</v>
      </c>
      <c r="L1814" t="s">
        <v>18</v>
      </c>
      <c r="M1814">
        <v>7</v>
      </c>
    </row>
    <row r="1815" spans="2:13" ht="15" hidden="1" customHeight="1" x14ac:dyDescent="0.25">
      <c r="B1815" t="s">
        <v>3818</v>
      </c>
      <c r="C1815" s="1">
        <v>41075.239236111112</v>
      </c>
      <c r="D1815" s="4">
        <v>29000</v>
      </c>
      <c r="E1815">
        <v>29000</v>
      </c>
      <c r="F1815" t="s">
        <v>6</v>
      </c>
      <c r="G1815">
        <f>tblSalaries[[#This Row],[clean Salary (in local currency)]]*VLOOKUP(tblSalaries[[#This Row],[Currency]],tblXrate[],2,FALSE)</f>
        <v>29000</v>
      </c>
      <c r="H1815" t="s">
        <v>1950</v>
      </c>
      <c r="I1815" t="s">
        <v>279</v>
      </c>
      <c r="J1815" t="s">
        <v>15</v>
      </c>
      <c r="K1815" t="str">
        <f>VLOOKUP(tblSalaries[[#This Row],[Where do you work]],tblCountries[[Actual]:[Mapping]],2,FALSE)</f>
        <v>USA</v>
      </c>
      <c r="L1815" t="s">
        <v>13</v>
      </c>
      <c r="M1815">
        <v>1</v>
      </c>
    </row>
    <row r="1816" spans="2:13" ht="15" hidden="1" customHeight="1" x14ac:dyDescent="0.25">
      <c r="B1816" t="s">
        <v>3819</v>
      </c>
      <c r="C1816" s="1">
        <v>41075.375092592592</v>
      </c>
      <c r="D1816" s="4">
        <v>48000</v>
      </c>
      <c r="E1816">
        <v>48000</v>
      </c>
      <c r="F1816" t="s">
        <v>6</v>
      </c>
      <c r="G1816">
        <f>tblSalaries[[#This Row],[clean Salary (in local currency)]]*VLOOKUP(tblSalaries[[#This Row],[Currency]],tblXrate[],2,FALSE)</f>
        <v>48000</v>
      </c>
      <c r="H1816" t="s">
        <v>310</v>
      </c>
      <c r="I1816" t="s">
        <v>310</v>
      </c>
      <c r="J1816" t="s">
        <v>15</v>
      </c>
      <c r="K1816" t="str">
        <f>VLOOKUP(tblSalaries[[#This Row],[Where do you work]],tblCountries[[Actual]:[Mapping]],2,FALSE)</f>
        <v>USA</v>
      </c>
      <c r="L1816" t="s">
        <v>9</v>
      </c>
      <c r="M1816">
        <v>1</v>
      </c>
    </row>
    <row r="1817" spans="2:13" ht="15" hidden="1" customHeight="1" x14ac:dyDescent="0.25">
      <c r="B1817" t="s">
        <v>3820</v>
      </c>
      <c r="C1817" s="1">
        <v>41075.375960648147</v>
      </c>
      <c r="D1817" s="4">
        <v>48000</v>
      </c>
      <c r="E1817">
        <v>48000</v>
      </c>
      <c r="F1817" t="s">
        <v>6</v>
      </c>
      <c r="G1817">
        <f>tblSalaries[[#This Row],[clean Salary (in local currency)]]*VLOOKUP(tblSalaries[[#This Row],[Currency]],tblXrate[],2,FALSE)</f>
        <v>48000</v>
      </c>
      <c r="H1817" t="s">
        <v>310</v>
      </c>
      <c r="I1817" t="s">
        <v>310</v>
      </c>
      <c r="J1817" t="s">
        <v>15</v>
      </c>
      <c r="K1817" t="str">
        <f>VLOOKUP(tblSalaries[[#This Row],[Where do you work]],tblCountries[[Actual]:[Mapping]],2,FALSE)</f>
        <v>USA</v>
      </c>
      <c r="L1817" t="s">
        <v>9</v>
      </c>
      <c r="M1817">
        <v>1</v>
      </c>
    </row>
    <row r="1818" spans="2:13" ht="15" hidden="1" customHeight="1" x14ac:dyDescent="0.25">
      <c r="B1818" t="s">
        <v>3821</v>
      </c>
      <c r="C1818" s="1">
        <v>41075.629988425928</v>
      </c>
      <c r="D1818" s="4">
        <v>700</v>
      </c>
      <c r="E1818">
        <v>8400</v>
      </c>
      <c r="F1818" t="s">
        <v>6</v>
      </c>
      <c r="G1818">
        <f>tblSalaries[[#This Row],[clean Salary (in local currency)]]*VLOOKUP(tblSalaries[[#This Row],[Currency]],tblXrate[],2,FALSE)</f>
        <v>8400</v>
      </c>
      <c r="H1818" t="s">
        <v>20</v>
      </c>
      <c r="I1818" t="s">
        <v>20</v>
      </c>
      <c r="J1818" t="s">
        <v>1951</v>
      </c>
      <c r="K1818" t="str">
        <f>VLOOKUP(tblSalaries[[#This Row],[Where do you work]],tblCountries[[Actual]:[Mapping]],2,FALSE)</f>
        <v>Baltic</v>
      </c>
      <c r="L1818" t="s">
        <v>13</v>
      </c>
      <c r="M1818">
        <v>0.3</v>
      </c>
    </row>
    <row r="1819" spans="2:13" ht="15" hidden="1" customHeight="1" x14ac:dyDescent="0.25">
      <c r="B1819" t="s">
        <v>3822</v>
      </c>
      <c r="C1819" s="1">
        <v>41075.655347222222</v>
      </c>
      <c r="D1819" s="4">
        <v>270000</v>
      </c>
      <c r="E1819">
        <v>270000</v>
      </c>
      <c r="F1819" t="s">
        <v>40</v>
      </c>
      <c r="G1819">
        <f>tblSalaries[[#This Row],[clean Salary (in local currency)]]*VLOOKUP(tblSalaries[[#This Row],[Currency]],tblXrate[],2,FALSE)</f>
        <v>4808.137505609493</v>
      </c>
      <c r="H1819" t="s">
        <v>91</v>
      </c>
      <c r="I1819" t="s">
        <v>52</v>
      </c>
      <c r="J1819" t="s">
        <v>8</v>
      </c>
      <c r="K1819" t="str">
        <f>VLOOKUP(tblSalaries[[#This Row],[Where do you work]],tblCountries[[Actual]:[Mapping]],2,FALSE)</f>
        <v>India</v>
      </c>
      <c r="L1819" t="s">
        <v>18</v>
      </c>
      <c r="M1819">
        <v>5</v>
      </c>
    </row>
    <row r="1820" spans="2:13" ht="15" hidden="1" customHeight="1" x14ac:dyDescent="0.25">
      <c r="B1820" t="s">
        <v>3823</v>
      </c>
      <c r="C1820" s="1">
        <v>41075.692210648151</v>
      </c>
      <c r="D1820" s="4">
        <v>1400000</v>
      </c>
      <c r="E1820">
        <v>1400000</v>
      </c>
      <c r="F1820" t="s">
        <v>40</v>
      </c>
      <c r="G1820">
        <f>tblSalaries[[#This Row],[clean Salary (in local currency)]]*VLOOKUP(tblSalaries[[#This Row],[Currency]],tblXrate[],2,FALSE)</f>
        <v>24931.083362419595</v>
      </c>
      <c r="H1820" t="s">
        <v>1952</v>
      </c>
      <c r="I1820" t="s">
        <v>52</v>
      </c>
      <c r="J1820" t="s">
        <v>8</v>
      </c>
      <c r="K1820" t="str">
        <f>VLOOKUP(tblSalaries[[#This Row],[Where do you work]],tblCountries[[Actual]:[Mapping]],2,FALSE)</f>
        <v>India</v>
      </c>
      <c r="L1820" t="s">
        <v>9</v>
      </c>
      <c r="M1820">
        <v>10</v>
      </c>
    </row>
    <row r="1821" spans="2:13" ht="15" hidden="1" customHeight="1" x14ac:dyDescent="0.25">
      <c r="B1821" t="s">
        <v>3824</v>
      </c>
      <c r="C1821" s="1">
        <v>41075.719664351855</v>
      </c>
      <c r="D1821" s="4" t="s">
        <v>873</v>
      </c>
      <c r="E1821">
        <v>700000</v>
      </c>
      <c r="F1821" t="s">
        <v>40</v>
      </c>
      <c r="G1821">
        <f>tblSalaries[[#This Row],[clean Salary (in local currency)]]*VLOOKUP(tblSalaries[[#This Row],[Currency]],tblXrate[],2,FALSE)</f>
        <v>12465.541681209797</v>
      </c>
      <c r="H1821" t="s">
        <v>1953</v>
      </c>
      <c r="I1821" t="s">
        <v>20</v>
      </c>
      <c r="J1821" t="s">
        <v>8</v>
      </c>
      <c r="K1821" t="str">
        <f>VLOOKUP(tblSalaries[[#This Row],[Where do you work]],tblCountries[[Actual]:[Mapping]],2,FALSE)</f>
        <v>India</v>
      </c>
      <c r="L1821" t="s">
        <v>18</v>
      </c>
      <c r="M1821">
        <v>4</v>
      </c>
    </row>
    <row r="1822" spans="2:13" ht="15" hidden="1" customHeight="1" x14ac:dyDescent="0.25">
      <c r="B1822" t="s">
        <v>3825</v>
      </c>
      <c r="C1822" s="1">
        <v>41075.73300925926</v>
      </c>
      <c r="D1822" s="4">
        <v>20000</v>
      </c>
      <c r="E1822">
        <v>20000</v>
      </c>
      <c r="F1822" t="s">
        <v>69</v>
      </c>
      <c r="G1822">
        <f>tblSalaries[[#This Row],[clean Salary (in local currency)]]*VLOOKUP(tblSalaries[[#This Row],[Currency]],tblXrate[],2,FALSE)</f>
        <v>31523.565441345683</v>
      </c>
      <c r="H1822" t="s">
        <v>310</v>
      </c>
      <c r="I1822" t="s">
        <v>310</v>
      </c>
      <c r="J1822" t="s">
        <v>71</v>
      </c>
      <c r="K1822" t="str">
        <f>VLOOKUP(tblSalaries[[#This Row],[Where do you work]],tblCountries[[Actual]:[Mapping]],2,FALSE)</f>
        <v>UK</v>
      </c>
      <c r="L1822" t="s">
        <v>18</v>
      </c>
      <c r="M1822">
        <v>10</v>
      </c>
    </row>
    <row r="1823" spans="2:13" ht="15" hidden="1" customHeight="1" x14ac:dyDescent="0.25">
      <c r="B1823" t="s">
        <v>3826</v>
      </c>
      <c r="C1823" s="1">
        <v>41075.733449074076</v>
      </c>
      <c r="D1823" s="4" t="s">
        <v>395</v>
      </c>
      <c r="E1823">
        <v>1000000</v>
      </c>
      <c r="F1823" t="s">
        <v>40</v>
      </c>
      <c r="G1823">
        <f>tblSalaries[[#This Row],[clean Salary (in local currency)]]*VLOOKUP(tblSalaries[[#This Row],[Currency]],tblXrate[],2,FALSE)</f>
        <v>17807.916687442568</v>
      </c>
      <c r="H1823" t="s">
        <v>1954</v>
      </c>
      <c r="I1823" t="s">
        <v>52</v>
      </c>
      <c r="J1823" t="s">
        <v>8</v>
      </c>
      <c r="K1823" t="str">
        <f>VLOOKUP(tblSalaries[[#This Row],[Where do you work]],tblCountries[[Actual]:[Mapping]],2,FALSE)</f>
        <v>India</v>
      </c>
      <c r="L1823" t="s">
        <v>13</v>
      </c>
      <c r="M1823">
        <v>10</v>
      </c>
    </row>
    <row r="1824" spans="2:13" ht="15" hidden="1" customHeight="1" x14ac:dyDescent="0.25">
      <c r="B1824" t="s">
        <v>3827</v>
      </c>
      <c r="C1824" s="1">
        <v>41075.759166666663</v>
      </c>
      <c r="D1824" s="4">
        <v>112000</v>
      </c>
      <c r="E1824">
        <v>112000</v>
      </c>
      <c r="F1824" t="s">
        <v>6</v>
      </c>
      <c r="G1824">
        <f>tblSalaries[[#This Row],[clean Salary (in local currency)]]*VLOOKUP(tblSalaries[[#This Row],[Currency]],tblXrate[],2,FALSE)</f>
        <v>112000</v>
      </c>
      <c r="H1824" t="s">
        <v>635</v>
      </c>
      <c r="I1824" t="s">
        <v>52</v>
      </c>
      <c r="J1824" t="s">
        <v>15</v>
      </c>
      <c r="K1824" t="str">
        <f>VLOOKUP(tblSalaries[[#This Row],[Where do you work]],tblCountries[[Actual]:[Mapping]],2,FALSE)</f>
        <v>USA</v>
      </c>
      <c r="L1824" t="s">
        <v>18</v>
      </c>
      <c r="M1824">
        <v>8</v>
      </c>
    </row>
    <row r="1825" spans="2:13" ht="15" hidden="1" customHeight="1" x14ac:dyDescent="0.25">
      <c r="B1825" t="s">
        <v>3828</v>
      </c>
      <c r="C1825" s="1">
        <v>41075.833634259259</v>
      </c>
      <c r="D1825" s="4">
        <v>11000</v>
      </c>
      <c r="E1825">
        <v>11000</v>
      </c>
      <c r="F1825" t="s">
        <v>6</v>
      </c>
      <c r="G1825">
        <f>tblSalaries[[#This Row],[clean Salary (in local currency)]]*VLOOKUP(tblSalaries[[#This Row],[Currency]],tblXrate[],2,FALSE)</f>
        <v>11000</v>
      </c>
      <c r="H1825" t="s">
        <v>1939</v>
      </c>
      <c r="I1825" t="s">
        <v>52</v>
      </c>
      <c r="J1825" t="s">
        <v>8</v>
      </c>
      <c r="K1825" t="str">
        <f>VLOOKUP(tblSalaries[[#This Row],[Where do you work]],tblCountries[[Actual]:[Mapping]],2,FALSE)</f>
        <v>India</v>
      </c>
      <c r="L1825" t="s">
        <v>13</v>
      </c>
      <c r="M1825">
        <v>8</v>
      </c>
    </row>
    <row r="1826" spans="2:13" ht="15" hidden="1" customHeight="1" x14ac:dyDescent="0.25">
      <c r="B1826" t="s">
        <v>3829</v>
      </c>
      <c r="C1826" s="1">
        <v>41075.868622685186</v>
      </c>
      <c r="D1826" s="4" t="s">
        <v>1955</v>
      </c>
      <c r="E1826">
        <v>90000</v>
      </c>
      <c r="F1826" t="s">
        <v>22</v>
      </c>
      <c r="G1826">
        <f>tblSalaries[[#This Row],[clean Salary (in local currency)]]*VLOOKUP(tblSalaries[[#This Row],[Currency]],tblXrate[],2,FALSE)</f>
        <v>114335.9495092447</v>
      </c>
      <c r="H1826" t="s">
        <v>488</v>
      </c>
      <c r="I1826" t="s">
        <v>488</v>
      </c>
      <c r="J1826" t="s">
        <v>1956</v>
      </c>
      <c r="K1826" t="str">
        <f>VLOOKUP(tblSalaries[[#This Row],[Where do you work]],tblCountries[[Actual]:[Mapping]],2,FALSE)</f>
        <v>Europe</v>
      </c>
      <c r="L1826" t="s">
        <v>18</v>
      </c>
      <c r="M1826">
        <v>20</v>
      </c>
    </row>
    <row r="1827" spans="2:13" ht="15" hidden="1" customHeight="1" x14ac:dyDescent="0.25">
      <c r="B1827" t="s">
        <v>3830</v>
      </c>
      <c r="C1827" s="1">
        <v>41075.897407407407</v>
      </c>
      <c r="D1827" s="4" t="s">
        <v>1957</v>
      </c>
      <c r="E1827">
        <v>16110</v>
      </c>
      <c r="F1827" t="s">
        <v>6</v>
      </c>
      <c r="G1827">
        <f>tblSalaries[[#This Row],[clean Salary (in local currency)]]*VLOOKUP(tblSalaries[[#This Row],[Currency]],tblXrate[],2,FALSE)</f>
        <v>16110</v>
      </c>
      <c r="H1827" t="s">
        <v>1958</v>
      </c>
      <c r="I1827" t="s">
        <v>20</v>
      </c>
      <c r="J1827" t="s">
        <v>1959</v>
      </c>
      <c r="K1827" t="str">
        <f>VLOOKUP(tblSalaries[[#This Row],[Where do you work]],tblCountries[[Actual]:[Mapping]],2,FALSE)</f>
        <v>Colombia</v>
      </c>
      <c r="L1827" t="s">
        <v>13</v>
      </c>
      <c r="M1827">
        <v>10</v>
      </c>
    </row>
    <row r="1828" spans="2:13" ht="15" hidden="1" customHeight="1" x14ac:dyDescent="0.25">
      <c r="B1828" t="s">
        <v>3831</v>
      </c>
      <c r="C1828" s="1">
        <v>41075.942187499997</v>
      </c>
      <c r="D1828" s="4">
        <v>72000</v>
      </c>
      <c r="E1828">
        <v>72000</v>
      </c>
      <c r="F1828" t="s">
        <v>6</v>
      </c>
      <c r="G1828">
        <f>tblSalaries[[#This Row],[clean Salary (in local currency)]]*VLOOKUP(tblSalaries[[#This Row],[Currency]],tblXrate[],2,FALSE)</f>
        <v>72000</v>
      </c>
      <c r="H1828" t="s">
        <v>1960</v>
      </c>
      <c r="I1828" t="s">
        <v>52</v>
      </c>
      <c r="J1828" t="s">
        <v>15</v>
      </c>
      <c r="K1828" t="str">
        <f>VLOOKUP(tblSalaries[[#This Row],[Where do you work]],tblCountries[[Actual]:[Mapping]],2,FALSE)</f>
        <v>USA</v>
      </c>
      <c r="L1828" t="s">
        <v>9</v>
      </c>
      <c r="M1828">
        <v>10</v>
      </c>
    </row>
    <row r="1829" spans="2:13" ht="15" hidden="1" customHeight="1" x14ac:dyDescent="0.25">
      <c r="B1829" t="s">
        <v>3832</v>
      </c>
      <c r="C1829" s="1">
        <v>41075.972916666666</v>
      </c>
      <c r="D1829" s="4">
        <v>60000</v>
      </c>
      <c r="E1829">
        <v>60000</v>
      </c>
      <c r="F1829" t="s">
        <v>6</v>
      </c>
      <c r="G1829">
        <f>tblSalaries[[#This Row],[clean Salary (in local currency)]]*VLOOKUP(tblSalaries[[#This Row],[Currency]],tblXrate[],2,FALSE)</f>
        <v>60000</v>
      </c>
      <c r="H1829" t="s">
        <v>1961</v>
      </c>
      <c r="I1829" t="s">
        <v>20</v>
      </c>
      <c r="J1829" t="s">
        <v>15</v>
      </c>
      <c r="K1829" t="str">
        <f>VLOOKUP(tblSalaries[[#This Row],[Where do you work]],tblCountries[[Actual]:[Mapping]],2,FALSE)</f>
        <v>USA</v>
      </c>
      <c r="L1829" t="s">
        <v>13</v>
      </c>
      <c r="M1829">
        <v>10</v>
      </c>
    </row>
    <row r="1830" spans="2:13" ht="15" hidden="1" customHeight="1" x14ac:dyDescent="0.25">
      <c r="B1830" t="s">
        <v>3833</v>
      </c>
      <c r="C1830" s="1">
        <v>41075.99318287037</v>
      </c>
      <c r="D1830" s="4">
        <v>67000</v>
      </c>
      <c r="E1830">
        <v>67000</v>
      </c>
      <c r="F1830" t="s">
        <v>6</v>
      </c>
      <c r="G1830">
        <f>tblSalaries[[#This Row],[clean Salary (in local currency)]]*VLOOKUP(tblSalaries[[#This Row],[Currency]],tblXrate[],2,FALSE)</f>
        <v>67000</v>
      </c>
      <c r="H1830" t="s">
        <v>1962</v>
      </c>
      <c r="I1830" t="s">
        <v>20</v>
      </c>
      <c r="J1830" t="s">
        <v>15</v>
      </c>
      <c r="K1830" t="str">
        <f>VLOOKUP(tblSalaries[[#This Row],[Where do you work]],tblCountries[[Actual]:[Mapping]],2,FALSE)</f>
        <v>USA</v>
      </c>
      <c r="L1830" t="s">
        <v>9</v>
      </c>
      <c r="M1830">
        <v>6</v>
      </c>
    </row>
    <row r="1831" spans="2:13" ht="15" hidden="1" customHeight="1" x14ac:dyDescent="0.25">
      <c r="B1831" t="s">
        <v>3834</v>
      </c>
      <c r="C1831" s="1">
        <v>41076.118622685186</v>
      </c>
      <c r="D1831" s="4">
        <v>54000</v>
      </c>
      <c r="E1831">
        <v>54000</v>
      </c>
      <c r="F1831" t="s">
        <v>6</v>
      </c>
      <c r="G1831">
        <f>tblSalaries[[#This Row],[clean Salary (in local currency)]]*VLOOKUP(tblSalaries[[#This Row],[Currency]],tblXrate[],2,FALSE)</f>
        <v>54000</v>
      </c>
      <c r="H1831" t="s">
        <v>1963</v>
      </c>
      <c r="I1831" t="s">
        <v>20</v>
      </c>
      <c r="J1831" t="s">
        <v>15</v>
      </c>
      <c r="K1831" t="str">
        <f>VLOOKUP(tblSalaries[[#This Row],[Where do you work]],tblCountries[[Actual]:[Mapping]],2,FALSE)</f>
        <v>USA</v>
      </c>
      <c r="L1831" t="s">
        <v>9</v>
      </c>
      <c r="M1831">
        <v>18</v>
      </c>
    </row>
    <row r="1832" spans="2:13" ht="15" hidden="1" customHeight="1" x14ac:dyDescent="0.25">
      <c r="B1832" t="s">
        <v>3835</v>
      </c>
      <c r="C1832" s="1">
        <v>41076.224340277775</v>
      </c>
      <c r="D1832" s="4">
        <v>38666</v>
      </c>
      <c r="E1832">
        <v>38666</v>
      </c>
      <c r="F1832" t="s">
        <v>6</v>
      </c>
      <c r="G1832">
        <f>tblSalaries[[#This Row],[clean Salary (in local currency)]]*VLOOKUP(tblSalaries[[#This Row],[Currency]],tblXrate[],2,FALSE)</f>
        <v>38666</v>
      </c>
      <c r="H1832" t="s">
        <v>1964</v>
      </c>
      <c r="I1832" t="s">
        <v>67</v>
      </c>
      <c r="J1832" t="s">
        <v>48</v>
      </c>
      <c r="K1832" t="str">
        <f>VLOOKUP(tblSalaries[[#This Row],[Where do you work]],tblCountries[[Actual]:[Mapping]],2,FALSE)</f>
        <v>South Africa</v>
      </c>
      <c r="L1832" t="s">
        <v>13</v>
      </c>
      <c r="M1832">
        <v>10</v>
      </c>
    </row>
    <row r="1833" spans="2:13" ht="15" hidden="1" customHeight="1" x14ac:dyDescent="0.25">
      <c r="B1833" t="s">
        <v>3836</v>
      </c>
      <c r="C1833" s="1">
        <v>41076.262418981481</v>
      </c>
      <c r="D1833" s="4">
        <v>63000</v>
      </c>
      <c r="E1833">
        <v>63000</v>
      </c>
      <c r="F1833" t="s">
        <v>6</v>
      </c>
      <c r="G1833">
        <f>tblSalaries[[#This Row],[clean Salary (in local currency)]]*VLOOKUP(tblSalaries[[#This Row],[Currency]],tblXrate[],2,FALSE)</f>
        <v>63000</v>
      </c>
      <c r="H1833" t="s">
        <v>1965</v>
      </c>
      <c r="I1833" t="s">
        <v>20</v>
      </c>
      <c r="J1833" t="s">
        <v>15</v>
      </c>
      <c r="K1833" t="str">
        <f>VLOOKUP(tblSalaries[[#This Row],[Where do you work]],tblCountries[[Actual]:[Mapping]],2,FALSE)</f>
        <v>USA</v>
      </c>
      <c r="L1833" t="s">
        <v>9</v>
      </c>
      <c r="M1833">
        <v>6</v>
      </c>
    </row>
    <row r="1834" spans="2:13" ht="15" hidden="1" customHeight="1" x14ac:dyDescent="0.25">
      <c r="B1834" t="s">
        <v>3837</v>
      </c>
      <c r="C1834" s="1">
        <v>41076.340960648151</v>
      </c>
      <c r="D1834" s="4" t="s">
        <v>423</v>
      </c>
      <c r="E1834">
        <v>63000</v>
      </c>
      <c r="F1834" t="s">
        <v>6</v>
      </c>
      <c r="G1834">
        <f>tblSalaries[[#This Row],[clean Salary (in local currency)]]*VLOOKUP(tblSalaries[[#This Row],[Currency]],tblXrate[],2,FALSE)</f>
        <v>63000</v>
      </c>
      <c r="H1834" t="s">
        <v>14</v>
      </c>
      <c r="I1834" t="s">
        <v>20</v>
      </c>
      <c r="J1834" t="s">
        <v>15</v>
      </c>
      <c r="K1834" t="str">
        <f>VLOOKUP(tblSalaries[[#This Row],[Where do you work]],tblCountries[[Actual]:[Mapping]],2,FALSE)</f>
        <v>USA</v>
      </c>
      <c r="L1834" t="s">
        <v>13</v>
      </c>
      <c r="M1834">
        <v>1</v>
      </c>
    </row>
    <row r="1835" spans="2:13" ht="15" hidden="1" customHeight="1" x14ac:dyDescent="0.25">
      <c r="B1835" t="s">
        <v>3838</v>
      </c>
      <c r="C1835" s="1">
        <v>41076.590868055559</v>
      </c>
      <c r="D1835" s="4" t="s">
        <v>1966</v>
      </c>
      <c r="E1835">
        <v>360000</v>
      </c>
      <c r="F1835" t="s">
        <v>40</v>
      </c>
      <c r="G1835">
        <f>tblSalaries[[#This Row],[clean Salary (in local currency)]]*VLOOKUP(tblSalaries[[#This Row],[Currency]],tblXrate[],2,FALSE)</f>
        <v>6410.8500074793246</v>
      </c>
      <c r="H1835" t="s">
        <v>20</v>
      </c>
      <c r="I1835" t="s">
        <v>20</v>
      </c>
      <c r="J1835" t="s">
        <v>8</v>
      </c>
      <c r="K1835" t="str">
        <f>VLOOKUP(tblSalaries[[#This Row],[Where do you work]],tblCountries[[Actual]:[Mapping]],2,FALSE)</f>
        <v>India</v>
      </c>
      <c r="L1835" t="s">
        <v>13</v>
      </c>
      <c r="M1835">
        <v>2</v>
      </c>
    </row>
    <row r="1836" spans="2:13" ht="15" hidden="1" customHeight="1" x14ac:dyDescent="0.25">
      <c r="B1836" t="s">
        <v>3839</v>
      </c>
      <c r="C1836" s="1">
        <v>41076.71371527778</v>
      </c>
      <c r="D1836" s="4" t="s">
        <v>1967</v>
      </c>
      <c r="E1836">
        <v>600000</v>
      </c>
      <c r="F1836" t="s">
        <v>40</v>
      </c>
      <c r="G1836">
        <f>tblSalaries[[#This Row],[clean Salary (in local currency)]]*VLOOKUP(tblSalaries[[#This Row],[Currency]],tblXrate[],2,FALSE)</f>
        <v>10684.750012465542</v>
      </c>
      <c r="H1836" t="s">
        <v>1968</v>
      </c>
      <c r="I1836" t="s">
        <v>52</v>
      </c>
      <c r="J1836" t="s">
        <v>8</v>
      </c>
      <c r="K1836" t="str">
        <f>VLOOKUP(tblSalaries[[#This Row],[Where do you work]],tblCountries[[Actual]:[Mapping]],2,FALSE)</f>
        <v>India</v>
      </c>
      <c r="L1836" t="s">
        <v>9</v>
      </c>
      <c r="M1836">
        <v>12</v>
      </c>
    </row>
    <row r="1837" spans="2:13" ht="15" hidden="1" customHeight="1" x14ac:dyDescent="0.25">
      <c r="B1837" t="s">
        <v>3840</v>
      </c>
      <c r="C1837" s="1">
        <v>41076.718090277776</v>
      </c>
      <c r="D1837" s="4">
        <v>40000</v>
      </c>
      <c r="E1837">
        <v>40000</v>
      </c>
      <c r="F1837" t="s">
        <v>6</v>
      </c>
      <c r="G1837">
        <f>tblSalaries[[#This Row],[clean Salary (in local currency)]]*VLOOKUP(tblSalaries[[#This Row],[Currency]],tblXrate[],2,FALSE)</f>
        <v>40000</v>
      </c>
      <c r="H1837" t="s">
        <v>1022</v>
      </c>
      <c r="I1837" t="s">
        <v>52</v>
      </c>
      <c r="J1837" t="s">
        <v>8</v>
      </c>
      <c r="K1837" t="str">
        <f>VLOOKUP(tblSalaries[[#This Row],[Where do you work]],tblCountries[[Actual]:[Mapping]],2,FALSE)</f>
        <v>India</v>
      </c>
      <c r="L1837" t="s">
        <v>9</v>
      </c>
      <c r="M1837">
        <v>5</v>
      </c>
    </row>
    <row r="1838" spans="2:13" ht="15" hidden="1" customHeight="1" x14ac:dyDescent="0.25">
      <c r="B1838" t="s">
        <v>3841</v>
      </c>
      <c r="C1838" s="1">
        <v>41076.742673611108</v>
      </c>
      <c r="D1838" s="4" t="s">
        <v>1969</v>
      </c>
      <c r="E1838">
        <v>350000</v>
      </c>
      <c r="F1838" t="s">
        <v>40</v>
      </c>
      <c r="G1838">
        <f>tblSalaries[[#This Row],[clean Salary (in local currency)]]*VLOOKUP(tblSalaries[[#This Row],[Currency]],tblXrate[],2,FALSE)</f>
        <v>6232.7708406048987</v>
      </c>
      <c r="H1838" t="s">
        <v>20</v>
      </c>
      <c r="I1838" t="s">
        <v>20</v>
      </c>
      <c r="J1838" t="s">
        <v>8</v>
      </c>
      <c r="K1838" t="str">
        <f>VLOOKUP(tblSalaries[[#This Row],[Where do you work]],tblCountries[[Actual]:[Mapping]],2,FALSE)</f>
        <v>India</v>
      </c>
      <c r="L1838" t="s">
        <v>9</v>
      </c>
      <c r="M1838">
        <v>6</v>
      </c>
    </row>
    <row r="1839" spans="2:13" ht="15" hidden="1" customHeight="1" x14ac:dyDescent="0.25">
      <c r="B1839" t="s">
        <v>3842</v>
      </c>
      <c r="C1839" s="1">
        <v>41076.772210648145</v>
      </c>
      <c r="D1839" s="4">
        <v>2342342</v>
      </c>
      <c r="E1839">
        <v>2342342</v>
      </c>
      <c r="F1839" t="s">
        <v>40</v>
      </c>
      <c r="G1839">
        <f>tblSalaries[[#This Row],[clean Salary (in local currency)]]*VLOOKUP(tblSalaries[[#This Row],[Currency]],tblXrate[],2,FALSE)</f>
        <v>41712.231189497601</v>
      </c>
      <c r="H1839" t="s">
        <v>1970</v>
      </c>
      <c r="I1839" t="s">
        <v>4000</v>
      </c>
      <c r="J1839" t="s">
        <v>8</v>
      </c>
      <c r="K1839" t="str">
        <f>VLOOKUP(tblSalaries[[#This Row],[Where do you work]],tblCountries[[Actual]:[Mapping]],2,FALSE)</f>
        <v>India</v>
      </c>
      <c r="L1839" t="s">
        <v>18</v>
      </c>
      <c r="M1839">
        <v>12</v>
      </c>
    </row>
    <row r="1840" spans="2:13" ht="15" hidden="1" customHeight="1" x14ac:dyDescent="0.25">
      <c r="B1840" t="s">
        <v>3843</v>
      </c>
      <c r="C1840" s="1">
        <v>41076.773206018515</v>
      </c>
      <c r="D1840" s="4" t="s">
        <v>1186</v>
      </c>
      <c r="E1840">
        <v>700000</v>
      </c>
      <c r="F1840" t="s">
        <v>40</v>
      </c>
      <c r="G1840">
        <f>tblSalaries[[#This Row],[clean Salary (in local currency)]]*VLOOKUP(tblSalaries[[#This Row],[Currency]],tblXrate[],2,FALSE)</f>
        <v>12465.541681209797</v>
      </c>
      <c r="H1840" t="s">
        <v>1971</v>
      </c>
      <c r="I1840" t="s">
        <v>52</v>
      </c>
      <c r="J1840" t="s">
        <v>8</v>
      </c>
      <c r="K1840" t="str">
        <f>VLOOKUP(tblSalaries[[#This Row],[Where do you work]],tblCountries[[Actual]:[Mapping]],2,FALSE)</f>
        <v>India</v>
      </c>
      <c r="L1840" t="s">
        <v>18</v>
      </c>
      <c r="M1840">
        <v>9</v>
      </c>
    </row>
    <row r="1841" spans="2:13" ht="15" hidden="1" customHeight="1" x14ac:dyDescent="0.25">
      <c r="B1841" t="s">
        <v>3844</v>
      </c>
      <c r="C1841" s="1">
        <v>41076.933680555558</v>
      </c>
      <c r="D1841" s="4">
        <v>20500</v>
      </c>
      <c r="E1841">
        <v>20500</v>
      </c>
      <c r="F1841" t="s">
        <v>69</v>
      </c>
      <c r="G1841">
        <f>tblSalaries[[#This Row],[clean Salary (in local currency)]]*VLOOKUP(tblSalaries[[#This Row],[Currency]],tblXrate[],2,FALSE)</f>
        <v>32311.654577379326</v>
      </c>
      <c r="H1841" t="s">
        <v>256</v>
      </c>
      <c r="I1841" t="s">
        <v>20</v>
      </c>
      <c r="J1841" t="s">
        <v>71</v>
      </c>
      <c r="K1841" t="str">
        <f>VLOOKUP(tblSalaries[[#This Row],[Where do you work]],tblCountries[[Actual]:[Mapping]],2,FALSE)</f>
        <v>UK</v>
      </c>
      <c r="L1841" t="s">
        <v>9</v>
      </c>
      <c r="M1841">
        <v>20</v>
      </c>
    </row>
    <row r="1842" spans="2:13" ht="15" hidden="1" customHeight="1" x14ac:dyDescent="0.25">
      <c r="B1842" t="s">
        <v>3845</v>
      </c>
      <c r="C1842" s="1">
        <v>41077.065810185188</v>
      </c>
      <c r="D1842" s="4" t="s">
        <v>694</v>
      </c>
      <c r="E1842">
        <v>400000</v>
      </c>
      <c r="F1842" t="s">
        <v>40</v>
      </c>
      <c r="G1842">
        <f>tblSalaries[[#This Row],[clean Salary (in local currency)]]*VLOOKUP(tblSalaries[[#This Row],[Currency]],tblXrate[],2,FALSE)</f>
        <v>7123.1666749770275</v>
      </c>
      <c r="H1842" t="s">
        <v>1972</v>
      </c>
      <c r="I1842" t="s">
        <v>20</v>
      </c>
      <c r="J1842" t="s">
        <v>8</v>
      </c>
      <c r="K1842" t="str">
        <f>VLOOKUP(tblSalaries[[#This Row],[Where do you work]],tblCountries[[Actual]:[Mapping]],2,FALSE)</f>
        <v>India</v>
      </c>
      <c r="L1842" t="s">
        <v>25</v>
      </c>
      <c r="M1842">
        <v>2</v>
      </c>
    </row>
    <row r="1843" spans="2:13" ht="15" hidden="1" customHeight="1" x14ac:dyDescent="0.25">
      <c r="B1843" t="s">
        <v>3846</v>
      </c>
      <c r="C1843" s="1">
        <v>41077.168055555558</v>
      </c>
      <c r="D1843" s="4" t="s">
        <v>1973</v>
      </c>
      <c r="E1843">
        <v>100000</v>
      </c>
      <c r="F1843" t="s">
        <v>6</v>
      </c>
      <c r="G1843">
        <f>tblSalaries[[#This Row],[clean Salary (in local currency)]]*VLOOKUP(tblSalaries[[#This Row],[Currency]],tblXrate[],2,FALSE)</f>
        <v>100000</v>
      </c>
      <c r="H1843" t="s">
        <v>1974</v>
      </c>
      <c r="I1843" t="s">
        <v>52</v>
      </c>
      <c r="J1843" t="s">
        <v>179</v>
      </c>
      <c r="K1843" t="str">
        <f>VLOOKUP(tblSalaries[[#This Row],[Where do you work]],tblCountries[[Actual]:[Mapping]],2,FALSE)</f>
        <v>UAE</v>
      </c>
      <c r="L1843" t="s">
        <v>13</v>
      </c>
      <c r="M1843">
        <v>15</v>
      </c>
    </row>
    <row r="1844" spans="2:13" ht="15" hidden="1" customHeight="1" x14ac:dyDescent="0.25">
      <c r="B1844" t="s">
        <v>3847</v>
      </c>
      <c r="C1844" s="1">
        <v>41077.485335648147</v>
      </c>
      <c r="D1844" s="4">
        <v>75000</v>
      </c>
      <c r="E1844">
        <v>75000</v>
      </c>
      <c r="F1844" t="s">
        <v>670</v>
      </c>
      <c r="G1844">
        <f>tblSalaries[[#This Row],[clean Salary (in local currency)]]*VLOOKUP(tblSalaries[[#This Row],[Currency]],tblXrate[],2,FALSE)</f>
        <v>59819.107020370408</v>
      </c>
      <c r="H1844" t="s">
        <v>557</v>
      </c>
      <c r="I1844" t="s">
        <v>310</v>
      </c>
      <c r="J1844" t="s">
        <v>672</v>
      </c>
      <c r="K1844" t="str">
        <f>VLOOKUP(tblSalaries[[#This Row],[Where do you work]],tblCountries[[Actual]:[Mapping]],2,FALSE)</f>
        <v>New Zealand</v>
      </c>
      <c r="L1844" t="s">
        <v>9</v>
      </c>
      <c r="M1844">
        <v>4</v>
      </c>
    </row>
    <row r="1845" spans="2:13" ht="15" hidden="1" customHeight="1" x14ac:dyDescent="0.25">
      <c r="B1845" t="s">
        <v>3848</v>
      </c>
      <c r="C1845" s="1">
        <v>41077.500659722224</v>
      </c>
      <c r="D1845" s="4">
        <v>25000</v>
      </c>
      <c r="E1845">
        <v>25000</v>
      </c>
      <c r="F1845" t="s">
        <v>6</v>
      </c>
      <c r="G1845">
        <f>tblSalaries[[#This Row],[clean Salary (in local currency)]]*VLOOKUP(tblSalaries[[#This Row],[Currency]],tblXrate[],2,FALSE)</f>
        <v>25000</v>
      </c>
      <c r="H1845" t="s">
        <v>153</v>
      </c>
      <c r="I1845" t="s">
        <v>20</v>
      </c>
      <c r="J1845" t="s">
        <v>8</v>
      </c>
      <c r="K1845" t="str">
        <f>VLOOKUP(tblSalaries[[#This Row],[Where do you work]],tblCountries[[Actual]:[Mapping]],2,FALSE)</f>
        <v>India</v>
      </c>
      <c r="L1845" t="s">
        <v>13</v>
      </c>
      <c r="M1845">
        <v>1.5</v>
      </c>
    </row>
    <row r="1846" spans="2:13" ht="15" hidden="1" customHeight="1" x14ac:dyDescent="0.25">
      <c r="B1846" t="s">
        <v>3849</v>
      </c>
      <c r="C1846" s="1">
        <v>41077.533935185187</v>
      </c>
      <c r="D1846" s="4">
        <v>5000</v>
      </c>
      <c r="E1846">
        <v>5000</v>
      </c>
      <c r="F1846" t="s">
        <v>6</v>
      </c>
      <c r="G1846">
        <f>tblSalaries[[#This Row],[clean Salary (in local currency)]]*VLOOKUP(tblSalaries[[#This Row],[Currency]],tblXrate[],2,FALSE)</f>
        <v>5000</v>
      </c>
      <c r="H1846" t="s">
        <v>1112</v>
      </c>
      <c r="I1846" t="s">
        <v>20</v>
      </c>
      <c r="J1846" t="s">
        <v>8</v>
      </c>
      <c r="K1846" t="str">
        <f>VLOOKUP(tblSalaries[[#This Row],[Where do you work]],tblCountries[[Actual]:[Mapping]],2,FALSE)</f>
        <v>India</v>
      </c>
      <c r="L1846" t="s">
        <v>18</v>
      </c>
      <c r="M1846">
        <v>10</v>
      </c>
    </row>
    <row r="1847" spans="2:13" ht="15" hidden="1" customHeight="1" x14ac:dyDescent="0.25">
      <c r="B1847" t="s">
        <v>3850</v>
      </c>
      <c r="C1847" s="1">
        <v>41077.560162037036</v>
      </c>
      <c r="D1847" s="4" t="s">
        <v>1975</v>
      </c>
      <c r="E1847">
        <v>63000</v>
      </c>
      <c r="F1847" t="s">
        <v>82</v>
      </c>
      <c r="G1847">
        <f>tblSalaries[[#This Row],[clean Salary (in local currency)]]*VLOOKUP(tblSalaries[[#This Row],[Currency]],tblXrate[],2,FALSE)</f>
        <v>64254.308353366054</v>
      </c>
      <c r="H1847" t="s">
        <v>1976</v>
      </c>
      <c r="I1847" t="s">
        <v>310</v>
      </c>
      <c r="J1847" t="s">
        <v>84</v>
      </c>
      <c r="K1847" t="str">
        <f>VLOOKUP(tblSalaries[[#This Row],[Where do you work]],tblCountries[[Actual]:[Mapping]],2,FALSE)</f>
        <v>Australia</v>
      </c>
      <c r="L1847" t="s">
        <v>13</v>
      </c>
      <c r="M1847">
        <v>3</v>
      </c>
    </row>
    <row r="1848" spans="2:13" ht="15" hidden="1" customHeight="1" x14ac:dyDescent="0.25">
      <c r="B1848" t="s">
        <v>3851</v>
      </c>
      <c r="C1848" s="1">
        <v>41077.667939814812</v>
      </c>
      <c r="D1848" s="4">
        <v>60000</v>
      </c>
      <c r="E1848">
        <v>60000</v>
      </c>
      <c r="F1848" t="s">
        <v>22</v>
      </c>
      <c r="G1848">
        <f>tblSalaries[[#This Row],[clean Salary (in local currency)]]*VLOOKUP(tblSalaries[[#This Row],[Currency]],tblXrate[],2,FALSE)</f>
        <v>76223.966339496474</v>
      </c>
      <c r="H1848" t="s">
        <v>1977</v>
      </c>
      <c r="I1848" t="s">
        <v>52</v>
      </c>
      <c r="J1848" t="s">
        <v>24</v>
      </c>
      <c r="K1848" t="str">
        <f>VLOOKUP(tblSalaries[[#This Row],[Where do you work]],tblCountries[[Actual]:[Mapping]],2,FALSE)</f>
        <v>Germany</v>
      </c>
      <c r="L1848" t="s">
        <v>9</v>
      </c>
      <c r="M1848">
        <v>6</v>
      </c>
    </row>
    <row r="1849" spans="2:13" ht="15" hidden="1" customHeight="1" x14ac:dyDescent="0.25">
      <c r="B1849" t="s">
        <v>3852</v>
      </c>
      <c r="C1849" s="1">
        <v>41078.237708333334</v>
      </c>
      <c r="D1849" s="4">
        <v>600000</v>
      </c>
      <c r="E1849">
        <v>600000</v>
      </c>
      <c r="F1849" t="s">
        <v>1362</v>
      </c>
      <c r="G1849">
        <f>tblSalaries[[#This Row],[clean Salary (in local currency)]]*VLOOKUP(tblSalaries[[#This Row],[Currency]],tblXrate[],2,FALSE)</f>
        <v>102542.54233725216</v>
      </c>
      <c r="H1849" t="s">
        <v>279</v>
      </c>
      <c r="I1849" t="s">
        <v>279</v>
      </c>
      <c r="J1849" t="s">
        <v>1978</v>
      </c>
      <c r="K1849" t="str">
        <f>VLOOKUP(tblSalaries[[#This Row],[Where do you work]],tblCountries[[Actual]:[Mapping]],2,FALSE)</f>
        <v>Denmark</v>
      </c>
      <c r="L1849" t="s">
        <v>18</v>
      </c>
      <c r="M1849">
        <v>20</v>
      </c>
    </row>
    <row r="1850" spans="2:13" ht="15" hidden="1" customHeight="1" x14ac:dyDescent="0.25">
      <c r="B1850" t="s">
        <v>3853</v>
      </c>
      <c r="C1850" s="1">
        <v>41078.260127314818</v>
      </c>
      <c r="D1850" s="4">
        <v>46000</v>
      </c>
      <c r="E1850">
        <v>46000</v>
      </c>
      <c r="F1850" t="s">
        <v>6</v>
      </c>
      <c r="G1850">
        <f>tblSalaries[[#This Row],[clean Salary (in local currency)]]*VLOOKUP(tblSalaries[[#This Row],[Currency]],tblXrate[],2,FALSE)</f>
        <v>46000</v>
      </c>
      <c r="H1850" t="s">
        <v>1979</v>
      </c>
      <c r="I1850" t="s">
        <v>20</v>
      </c>
      <c r="J1850" t="s">
        <v>15</v>
      </c>
      <c r="K1850" t="str">
        <f>VLOOKUP(tblSalaries[[#This Row],[Where do you work]],tblCountries[[Actual]:[Mapping]],2,FALSE)</f>
        <v>USA</v>
      </c>
      <c r="L1850" t="s">
        <v>13</v>
      </c>
      <c r="M1850">
        <v>1</v>
      </c>
    </row>
    <row r="1851" spans="2:13" ht="15" hidden="1" customHeight="1" x14ac:dyDescent="0.25">
      <c r="B1851" t="s">
        <v>3854</v>
      </c>
      <c r="C1851" s="1">
        <v>41078.346539351849</v>
      </c>
      <c r="D1851" s="4">
        <v>5000</v>
      </c>
      <c r="E1851">
        <v>5000</v>
      </c>
      <c r="F1851" t="s">
        <v>6</v>
      </c>
      <c r="G1851">
        <f>tblSalaries[[#This Row],[clean Salary (in local currency)]]*VLOOKUP(tblSalaries[[#This Row],[Currency]],tblXrate[],2,FALSE)</f>
        <v>5000</v>
      </c>
      <c r="H1851" t="s">
        <v>1980</v>
      </c>
      <c r="I1851" t="s">
        <v>20</v>
      </c>
      <c r="J1851" t="s">
        <v>8</v>
      </c>
      <c r="K1851" t="str">
        <f>VLOOKUP(tblSalaries[[#This Row],[Where do you work]],tblCountries[[Actual]:[Mapping]],2,FALSE)</f>
        <v>India</v>
      </c>
      <c r="L1851" t="s">
        <v>13</v>
      </c>
      <c r="M1851">
        <v>2</v>
      </c>
    </row>
    <row r="1852" spans="2:13" ht="15" hidden="1" customHeight="1" x14ac:dyDescent="0.25">
      <c r="B1852" t="s">
        <v>3855</v>
      </c>
      <c r="C1852" s="1">
        <v>41078.602766203701</v>
      </c>
      <c r="D1852" s="4" t="s">
        <v>1981</v>
      </c>
      <c r="E1852">
        <v>76300</v>
      </c>
      <c r="F1852" t="s">
        <v>82</v>
      </c>
      <c r="G1852">
        <f>tblSalaries[[#This Row],[clean Salary (in local currency)]]*VLOOKUP(tblSalaries[[#This Row],[Currency]],tblXrate[],2,FALSE)</f>
        <v>77819.106783521114</v>
      </c>
      <c r="H1852" t="s">
        <v>386</v>
      </c>
      <c r="I1852" t="s">
        <v>20</v>
      </c>
      <c r="J1852" t="s">
        <v>84</v>
      </c>
      <c r="K1852" t="str">
        <f>VLOOKUP(tblSalaries[[#This Row],[Where do you work]],tblCountries[[Actual]:[Mapping]],2,FALSE)</f>
        <v>Australia</v>
      </c>
      <c r="L1852" t="s">
        <v>13</v>
      </c>
      <c r="M1852">
        <v>3</v>
      </c>
    </row>
    <row r="1853" spans="2:13" ht="15" hidden="1" customHeight="1" x14ac:dyDescent="0.25">
      <c r="B1853" t="s">
        <v>3856</v>
      </c>
      <c r="C1853" s="1">
        <v>41078.744351851848</v>
      </c>
      <c r="D1853" s="4" t="s">
        <v>1326</v>
      </c>
      <c r="E1853">
        <v>350000</v>
      </c>
      <c r="F1853" t="s">
        <v>40</v>
      </c>
      <c r="G1853">
        <f>tblSalaries[[#This Row],[clean Salary (in local currency)]]*VLOOKUP(tblSalaries[[#This Row],[Currency]],tblXrate[],2,FALSE)</f>
        <v>6232.7708406048987</v>
      </c>
      <c r="H1853" t="s">
        <v>1982</v>
      </c>
      <c r="I1853" t="s">
        <v>52</v>
      </c>
      <c r="J1853" t="s">
        <v>8</v>
      </c>
      <c r="K1853" t="str">
        <f>VLOOKUP(tblSalaries[[#This Row],[Where do you work]],tblCountries[[Actual]:[Mapping]],2,FALSE)</f>
        <v>India</v>
      </c>
      <c r="L1853" t="s">
        <v>18</v>
      </c>
      <c r="M1853">
        <v>27</v>
      </c>
    </row>
    <row r="1854" spans="2:13" ht="15" customHeight="1" x14ac:dyDescent="0.25">
      <c r="B1854" t="s">
        <v>3857</v>
      </c>
      <c r="C1854" s="1">
        <v>41078.768599537034</v>
      </c>
      <c r="D1854" s="4" t="s">
        <v>68</v>
      </c>
      <c r="E1854">
        <v>35000</v>
      </c>
      <c r="F1854" t="s">
        <v>69</v>
      </c>
      <c r="G1854">
        <f>tblSalaries[[#This Row],[clean Salary (in local currency)]]*VLOOKUP(tblSalaries[[#This Row],[Currency]],tblXrate[],2,FALSE)</f>
        <v>55166.239522354947</v>
      </c>
      <c r="H1854" t="s">
        <v>1983</v>
      </c>
      <c r="I1854" t="s">
        <v>20</v>
      </c>
      <c r="J1854" t="s">
        <v>71</v>
      </c>
      <c r="K1854" t="str">
        <f>VLOOKUP(tblSalaries[[#This Row],[Where do you work]],tblCountries[[Actual]:[Mapping]],2,FALSE)</f>
        <v>UK</v>
      </c>
      <c r="L1854" t="s">
        <v>13</v>
      </c>
      <c r="M1854">
        <v>34</v>
      </c>
    </row>
    <row r="1855" spans="2:13" ht="15" hidden="1" customHeight="1" x14ac:dyDescent="0.25">
      <c r="B1855" t="s">
        <v>3858</v>
      </c>
      <c r="C1855" s="1">
        <v>41079.016250000001</v>
      </c>
      <c r="D1855" s="4">
        <v>45000</v>
      </c>
      <c r="E1855">
        <v>45000</v>
      </c>
      <c r="F1855" t="s">
        <v>6</v>
      </c>
      <c r="G1855">
        <f>tblSalaries[[#This Row],[clean Salary (in local currency)]]*VLOOKUP(tblSalaries[[#This Row],[Currency]],tblXrate[],2,FALSE)</f>
        <v>45000</v>
      </c>
      <c r="H1855" t="s">
        <v>89</v>
      </c>
      <c r="I1855" t="s">
        <v>310</v>
      </c>
      <c r="J1855" t="s">
        <v>15</v>
      </c>
      <c r="K1855" t="str">
        <f>VLOOKUP(tblSalaries[[#This Row],[Where do you work]],tblCountries[[Actual]:[Mapping]],2,FALSE)</f>
        <v>USA</v>
      </c>
      <c r="L1855" t="s">
        <v>18</v>
      </c>
      <c r="M1855">
        <v>5</v>
      </c>
    </row>
    <row r="1856" spans="2:13" ht="15" hidden="1" customHeight="1" x14ac:dyDescent="0.25">
      <c r="B1856" t="s">
        <v>3859</v>
      </c>
      <c r="C1856" s="1">
        <v>41079.076261574075</v>
      </c>
      <c r="D1856" s="4" t="s">
        <v>1984</v>
      </c>
      <c r="E1856">
        <v>60000</v>
      </c>
      <c r="F1856" t="s">
        <v>6</v>
      </c>
      <c r="G1856">
        <f>tblSalaries[[#This Row],[clean Salary (in local currency)]]*VLOOKUP(tblSalaries[[#This Row],[Currency]],tblXrate[],2,FALSE)</f>
        <v>60000</v>
      </c>
      <c r="H1856" t="s">
        <v>1985</v>
      </c>
      <c r="I1856" t="s">
        <v>52</v>
      </c>
      <c r="J1856" t="s">
        <v>88</v>
      </c>
      <c r="K1856" t="str">
        <f>VLOOKUP(tblSalaries[[#This Row],[Where do you work]],tblCountries[[Actual]:[Mapping]],2,FALSE)</f>
        <v>Canada</v>
      </c>
      <c r="L1856" t="s">
        <v>18</v>
      </c>
      <c r="M1856">
        <v>10</v>
      </c>
    </row>
    <row r="1857" spans="2:13" ht="15" hidden="1" customHeight="1" x14ac:dyDescent="0.25">
      <c r="B1857" t="s">
        <v>3860</v>
      </c>
      <c r="C1857" s="1">
        <v>41079.142754629633</v>
      </c>
      <c r="D1857" s="4">
        <v>43000</v>
      </c>
      <c r="E1857">
        <v>43000</v>
      </c>
      <c r="F1857" t="s">
        <v>6</v>
      </c>
      <c r="G1857">
        <f>tblSalaries[[#This Row],[clean Salary (in local currency)]]*VLOOKUP(tblSalaries[[#This Row],[Currency]],tblXrate[],2,FALSE)</f>
        <v>43000</v>
      </c>
      <c r="H1857" t="s">
        <v>687</v>
      </c>
      <c r="I1857" t="s">
        <v>20</v>
      </c>
      <c r="J1857" t="s">
        <v>15</v>
      </c>
      <c r="K1857" t="str">
        <f>VLOOKUP(tblSalaries[[#This Row],[Where do you work]],tblCountries[[Actual]:[Mapping]],2,FALSE)</f>
        <v>USA</v>
      </c>
      <c r="L1857" t="s">
        <v>9</v>
      </c>
      <c r="M1857">
        <v>5</v>
      </c>
    </row>
    <row r="1858" spans="2:13" ht="15" hidden="1" customHeight="1" x14ac:dyDescent="0.25">
      <c r="B1858" t="s">
        <v>3861</v>
      </c>
      <c r="C1858" s="1">
        <v>41079.204930555556</v>
      </c>
      <c r="D1858" s="4">
        <v>28000</v>
      </c>
      <c r="E1858">
        <v>28000</v>
      </c>
      <c r="F1858" t="s">
        <v>22</v>
      </c>
      <c r="G1858">
        <f>tblSalaries[[#This Row],[clean Salary (in local currency)]]*VLOOKUP(tblSalaries[[#This Row],[Currency]],tblXrate[],2,FALSE)</f>
        <v>35571.184291765021</v>
      </c>
      <c r="H1858" t="s">
        <v>270</v>
      </c>
      <c r="I1858" t="s">
        <v>488</v>
      </c>
      <c r="J1858" t="s">
        <v>608</v>
      </c>
      <c r="K1858" t="str">
        <f>VLOOKUP(tblSalaries[[#This Row],[Where do you work]],tblCountries[[Actual]:[Mapping]],2,FALSE)</f>
        <v>Spain</v>
      </c>
      <c r="L1858" t="s">
        <v>9</v>
      </c>
      <c r="M1858">
        <v>8</v>
      </c>
    </row>
    <row r="1859" spans="2:13" ht="15" hidden="1" customHeight="1" x14ac:dyDescent="0.25">
      <c r="B1859" t="s">
        <v>3862</v>
      </c>
      <c r="C1859" s="1">
        <v>41079.285266203704</v>
      </c>
      <c r="D1859" s="4">
        <v>48000</v>
      </c>
      <c r="E1859">
        <v>48000</v>
      </c>
      <c r="F1859" t="s">
        <v>6</v>
      </c>
      <c r="G1859">
        <f>tblSalaries[[#This Row],[clean Salary (in local currency)]]*VLOOKUP(tblSalaries[[#This Row],[Currency]],tblXrate[],2,FALSE)</f>
        <v>48000</v>
      </c>
      <c r="H1859" t="s">
        <v>1986</v>
      </c>
      <c r="I1859" t="s">
        <v>20</v>
      </c>
      <c r="J1859" t="s">
        <v>15</v>
      </c>
      <c r="K1859" t="str">
        <f>VLOOKUP(tblSalaries[[#This Row],[Where do you work]],tblCountries[[Actual]:[Mapping]],2,FALSE)</f>
        <v>USA</v>
      </c>
      <c r="L1859" t="s">
        <v>9</v>
      </c>
      <c r="M1859">
        <v>12</v>
      </c>
    </row>
    <row r="1860" spans="2:13" ht="15" hidden="1" customHeight="1" x14ac:dyDescent="0.25">
      <c r="B1860" t="s">
        <v>3863</v>
      </c>
      <c r="C1860" s="1">
        <v>41079.332638888889</v>
      </c>
      <c r="D1860" s="4">
        <v>120000</v>
      </c>
      <c r="E1860">
        <v>120000</v>
      </c>
      <c r="F1860" t="s">
        <v>82</v>
      </c>
      <c r="G1860">
        <f>tblSalaries[[#This Row],[clean Salary (in local currency)]]*VLOOKUP(tblSalaries[[#This Row],[Currency]],tblXrate[],2,FALSE)</f>
        <v>122389.15876831629</v>
      </c>
      <c r="H1860" t="s">
        <v>52</v>
      </c>
      <c r="I1860" t="s">
        <v>52</v>
      </c>
      <c r="J1860" t="s">
        <v>84</v>
      </c>
      <c r="K1860" t="str">
        <f>VLOOKUP(tblSalaries[[#This Row],[Where do you work]],tblCountries[[Actual]:[Mapping]],2,FALSE)</f>
        <v>Australia</v>
      </c>
      <c r="L1860" t="s">
        <v>25</v>
      </c>
      <c r="M1860">
        <v>8</v>
      </c>
    </row>
    <row r="1861" spans="2:13" ht="15" hidden="1" customHeight="1" x14ac:dyDescent="0.25">
      <c r="B1861" t="s">
        <v>3864</v>
      </c>
      <c r="C1861" s="1">
        <v>41079.527268518519</v>
      </c>
      <c r="D1861" s="4">
        <v>4000</v>
      </c>
      <c r="E1861">
        <v>4000</v>
      </c>
      <c r="F1861" t="s">
        <v>6</v>
      </c>
      <c r="G1861">
        <f>tblSalaries[[#This Row],[clean Salary (in local currency)]]*VLOOKUP(tblSalaries[[#This Row],[Currency]],tblXrate[],2,FALSE)</f>
        <v>4000</v>
      </c>
      <c r="H1861" t="s">
        <v>1987</v>
      </c>
      <c r="I1861" t="s">
        <v>20</v>
      </c>
      <c r="J1861" t="s">
        <v>8</v>
      </c>
      <c r="K1861" t="str">
        <f>VLOOKUP(tblSalaries[[#This Row],[Where do you work]],tblCountries[[Actual]:[Mapping]],2,FALSE)</f>
        <v>India</v>
      </c>
      <c r="L1861" t="s">
        <v>18</v>
      </c>
      <c r="M1861">
        <v>4</v>
      </c>
    </row>
    <row r="1862" spans="2:13" ht="15" hidden="1" customHeight="1" x14ac:dyDescent="0.25">
      <c r="B1862" t="s">
        <v>3865</v>
      </c>
      <c r="C1862" s="1">
        <v>41079.63585648148</v>
      </c>
      <c r="D1862" s="4">
        <v>250000</v>
      </c>
      <c r="E1862">
        <v>250000</v>
      </c>
      <c r="F1862" t="s">
        <v>40</v>
      </c>
      <c r="G1862">
        <f>tblSalaries[[#This Row],[clean Salary (in local currency)]]*VLOOKUP(tblSalaries[[#This Row],[Currency]],tblXrate[],2,FALSE)</f>
        <v>4451.9791718606421</v>
      </c>
      <c r="H1862" t="s">
        <v>765</v>
      </c>
      <c r="I1862" t="s">
        <v>3999</v>
      </c>
      <c r="J1862" t="s">
        <v>8</v>
      </c>
      <c r="K1862" t="str">
        <f>VLOOKUP(tblSalaries[[#This Row],[Where do you work]],tblCountries[[Actual]:[Mapping]],2,FALSE)</f>
        <v>India</v>
      </c>
      <c r="L1862" t="s">
        <v>9</v>
      </c>
      <c r="M1862">
        <v>3</v>
      </c>
    </row>
    <row r="1863" spans="2:13" ht="15" hidden="1" customHeight="1" x14ac:dyDescent="0.25">
      <c r="B1863" t="s">
        <v>3866</v>
      </c>
      <c r="C1863" s="1">
        <v>41079.709467592591</v>
      </c>
      <c r="D1863" s="4" t="s">
        <v>1988</v>
      </c>
      <c r="E1863">
        <v>52224</v>
      </c>
      <c r="F1863" t="s">
        <v>1989</v>
      </c>
      <c r="G1863">
        <f>tblSalaries[[#This Row],[clean Salary (in local currency)]]*VLOOKUP(tblSalaries[[#This Row],[Currency]],tblXrate[],2,FALSE)</f>
        <v>2953.8461538461538</v>
      </c>
      <c r="H1863" t="s">
        <v>1990</v>
      </c>
      <c r="I1863" t="s">
        <v>3999</v>
      </c>
      <c r="J1863" t="s">
        <v>1991</v>
      </c>
      <c r="K1863" t="str">
        <f>VLOOKUP(tblSalaries[[#This Row],[Where do you work]],tblCountries[[Actual]:[Mapping]],2,FALSE)</f>
        <v>Ethiopia</v>
      </c>
      <c r="L1863" t="s">
        <v>9</v>
      </c>
      <c r="M1863">
        <v>3</v>
      </c>
    </row>
    <row r="1864" spans="2:13" ht="15" hidden="1" customHeight="1" x14ac:dyDescent="0.25">
      <c r="B1864" t="s">
        <v>3867</v>
      </c>
      <c r="C1864" s="1">
        <v>41079.762291666666</v>
      </c>
      <c r="D1864" s="4">
        <v>25000</v>
      </c>
      <c r="E1864">
        <v>25000</v>
      </c>
      <c r="F1864" t="s">
        <v>69</v>
      </c>
      <c r="G1864">
        <f>tblSalaries[[#This Row],[clean Salary (in local currency)]]*VLOOKUP(tblSalaries[[#This Row],[Currency]],tblXrate[],2,FALSE)</f>
        <v>39404.456801682099</v>
      </c>
      <c r="H1864" t="s">
        <v>153</v>
      </c>
      <c r="I1864" t="s">
        <v>20</v>
      </c>
      <c r="J1864" t="s">
        <v>71</v>
      </c>
      <c r="K1864" t="str">
        <f>VLOOKUP(tblSalaries[[#This Row],[Where do you work]],tblCountries[[Actual]:[Mapping]],2,FALSE)</f>
        <v>UK</v>
      </c>
      <c r="L1864" t="s">
        <v>9</v>
      </c>
      <c r="M1864">
        <v>3</v>
      </c>
    </row>
    <row r="1865" spans="2:13" ht="15" hidden="1" customHeight="1" x14ac:dyDescent="0.25">
      <c r="B1865" t="s">
        <v>3868</v>
      </c>
      <c r="C1865" s="1">
        <v>41079.814872685187</v>
      </c>
      <c r="D1865" s="4">
        <v>74000</v>
      </c>
      <c r="E1865">
        <v>74000</v>
      </c>
      <c r="F1865" t="s">
        <v>82</v>
      </c>
      <c r="G1865">
        <f>tblSalaries[[#This Row],[clean Salary (in local currency)]]*VLOOKUP(tblSalaries[[#This Row],[Currency]],tblXrate[],2,FALSE)</f>
        <v>75473.31457379504</v>
      </c>
      <c r="H1865" t="s">
        <v>1241</v>
      </c>
      <c r="I1865" t="s">
        <v>20</v>
      </c>
      <c r="J1865" t="s">
        <v>84</v>
      </c>
      <c r="K1865" t="str">
        <f>VLOOKUP(tblSalaries[[#This Row],[Where do you work]],tblCountries[[Actual]:[Mapping]],2,FALSE)</f>
        <v>Australia</v>
      </c>
      <c r="L1865" t="s">
        <v>9</v>
      </c>
      <c r="M1865">
        <v>8</v>
      </c>
    </row>
    <row r="1866" spans="2:13" ht="15" hidden="1" customHeight="1" x14ac:dyDescent="0.25">
      <c r="B1866" t="s">
        <v>3869</v>
      </c>
      <c r="C1866" s="1">
        <v>41079.84479166667</v>
      </c>
      <c r="D1866" s="4">
        <v>750000</v>
      </c>
      <c r="E1866">
        <v>750000</v>
      </c>
      <c r="F1866" t="s">
        <v>40</v>
      </c>
      <c r="G1866">
        <f>tblSalaries[[#This Row],[clean Salary (in local currency)]]*VLOOKUP(tblSalaries[[#This Row],[Currency]],tblXrate[],2,FALSE)</f>
        <v>13355.937515581925</v>
      </c>
      <c r="H1866" t="s">
        <v>20</v>
      </c>
      <c r="I1866" t="s">
        <v>20</v>
      </c>
      <c r="J1866" t="s">
        <v>8</v>
      </c>
      <c r="K1866" t="str">
        <f>VLOOKUP(tblSalaries[[#This Row],[Where do you work]],tblCountries[[Actual]:[Mapping]],2,FALSE)</f>
        <v>India</v>
      </c>
      <c r="L1866" t="s">
        <v>9</v>
      </c>
      <c r="M1866">
        <v>5</v>
      </c>
    </row>
    <row r="1867" spans="2:13" ht="15" hidden="1" customHeight="1" x14ac:dyDescent="0.25">
      <c r="B1867" t="s">
        <v>3870</v>
      </c>
      <c r="C1867" s="1">
        <v>41079.858043981483</v>
      </c>
      <c r="D1867" s="4">
        <v>25000</v>
      </c>
      <c r="E1867">
        <v>25000</v>
      </c>
      <c r="F1867" t="s">
        <v>6</v>
      </c>
      <c r="G1867">
        <f>tblSalaries[[#This Row],[clean Salary (in local currency)]]*VLOOKUP(tblSalaries[[#This Row],[Currency]],tblXrate[],2,FALSE)</f>
        <v>25000</v>
      </c>
      <c r="H1867" t="s">
        <v>91</v>
      </c>
      <c r="I1867" t="s">
        <v>52</v>
      </c>
      <c r="J1867" t="s">
        <v>8</v>
      </c>
      <c r="K1867" t="str">
        <f>VLOOKUP(tblSalaries[[#This Row],[Where do you work]],tblCountries[[Actual]:[Mapping]],2,FALSE)</f>
        <v>India</v>
      </c>
      <c r="L1867" t="s">
        <v>9</v>
      </c>
      <c r="M1867">
        <v>10</v>
      </c>
    </row>
    <row r="1868" spans="2:13" ht="15" hidden="1" customHeight="1" x14ac:dyDescent="0.25">
      <c r="B1868" t="s">
        <v>3871</v>
      </c>
      <c r="C1868" s="1">
        <v>41079.875937500001</v>
      </c>
      <c r="D1868" s="4">
        <v>420000</v>
      </c>
      <c r="E1868">
        <v>420000</v>
      </c>
      <c r="F1868" t="s">
        <v>40</v>
      </c>
      <c r="G1868">
        <f>tblSalaries[[#This Row],[clean Salary (in local currency)]]*VLOOKUP(tblSalaries[[#This Row],[Currency]],tblXrate[],2,FALSE)</f>
        <v>7479.3250087258784</v>
      </c>
      <c r="H1868" t="s">
        <v>20</v>
      </c>
      <c r="I1868" t="s">
        <v>20</v>
      </c>
      <c r="J1868" t="s">
        <v>8</v>
      </c>
      <c r="K1868" t="str">
        <f>VLOOKUP(tblSalaries[[#This Row],[Where do you work]],tblCountries[[Actual]:[Mapping]],2,FALSE)</f>
        <v>India</v>
      </c>
      <c r="L1868" t="s">
        <v>9</v>
      </c>
      <c r="M1868">
        <v>2</v>
      </c>
    </row>
    <row r="1869" spans="2:13" ht="15" hidden="1" customHeight="1" x14ac:dyDescent="0.25">
      <c r="B1869" t="s">
        <v>3872</v>
      </c>
      <c r="C1869" s="1">
        <v>41079.879351851851</v>
      </c>
      <c r="D1869" s="4">
        <v>62000</v>
      </c>
      <c r="E1869">
        <v>62000</v>
      </c>
      <c r="F1869" t="s">
        <v>6</v>
      </c>
      <c r="G1869">
        <f>tblSalaries[[#This Row],[clean Salary (in local currency)]]*VLOOKUP(tblSalaries[[#This Row],[Currency]],tblXrate[],2,FALSE)</f>
        <v>62000</v>
      </c>
      <c r="H1869" t="s">
        <v>20</v>
      </c>
      <c r="I1869" t="s">
        <v>20</v>
      </c>
      <c r="J1869" t="s">
        <v>15</v>
      </c>
      <c r="K1869" t="str">
        <f>VLOOKUP(tblSalaries[[#This Row],[Where do you work]],tblCountries[[Actual]:[Mapping]],2,FALSE)</f>
        <v>USA</v>
      </c>
      <c r="L1869" t="s">
        <v>9</v>
      </c>
      <c r="M1869">
        <v>4</v>
      </c>
    </row>
    <row r="1870" spans="2:13" ht="15" hidden="1" customHeight="1" x14ac:dyDescent="0.25">
      <c r="B1870" t="s">
        <v>3873</v>
      </c>
      <c r="C1870" s="1">
        <v>41079.897638888891</v>
      </c>
      <c r="D1870" s="4">
        <v>48000</v>
      </c>
      <c r="E1870">
        <v>48000</v>
      </c>
      <c r="F1870" t="s">
        <v>6</v>
      </c>
      <c r="G1870">
        <f>tblSalaries[[#This Row],[clean Salary (in local currency)]]*VLOOKUP(tblSalaries[[#This Row],[Currency]],tblXrate[],2,FALSE)</f>
        <v>48000</v>
      </c>
      <c r="H1870" t="s">
        <v>1992</v>
      </c>
      <c r="I1870" t="s">
        <v>20</v>
      </c>
      <c r="J1870" t="s">
        <v>15</v>
      </c>
      <c r="K1870" t="str">
        <f>VLOOKUP(tblSalaries[[#This Row],[Where do you work]],tblCountries[[Actual]:[Mapping]],2,FALSE)</f>
        <v>USA</v>
      </c>
      <c r="L1870" t="s">
        <v>9</v>
      </c>
      <c r="M1870">
        <v>1</v>
      </c>
    </row>
    <row r="1871" spans="2:13" ht="15" hidden="1" customHeight="1" x14ac:dyDescent="0.25">
      <c r="B1871" t="s">
        <v>3874</v>
      </c>
      <c r="C1871" s="1">
        <v>41079.946469907409</v>
      </c>
      <c r="D1871" s="4">
        <v>5000</v>
      </c>
      <c r="E1871">
        <v>5000</v>
      </c>
      <c r="F1871" t="s">
        <v>6</v>
      </c>
      <c r="G1871">
        <f>tblSalaries[[#This Row],[clean Salary (in local currency)]]*VLOOKUP(tblSalaries[[#This Row],[Currency]],tblXrate[],2,FALSE)</f>
        <v>5000</v>
      </c>
      <c r="H1871" t="s">
        <v>1993</v>
      </c>
      <c r="I1871" t="s">
        <v>4000</v>
      </c>
      <c r="J1871" t="s">
        <v>8</v>
      </c>
      <c r="K1871" t="str">
        <f>VLOOKUP(tblSalaries[[#This Row],[Where do you work]],tblCountries[[Actual]:[Mapping]],2,FALSE)</f>
        <v>India</v>
      </c>
      <c r="L1871" t="s">
        <v>9</v>
      </c>
      <c r="M1871">
        <v>3</v>
      </c>
    </row>
    <row r="1872" spans="2:13" ht="15" hidden="1" customHeight="1" x14ac:dyDescent="0.25">
      <c r="B1872" t="s">
        <v>3875</v>
      </c>
      <c r="C1872" s="1">
        <v>41080.019375000003</v>
      </c>
      <c r="D1872" s="4" t="s">
        <v>1994</v>
      </c>
      <c r="E1872">
        <v>276000</v>
      </c>
      <c r="F1872" t="s">
        <v>40</v>
      </c>
      <c r="G1872">
        <f>tblSalaries[[#This Row],[clean Salary (in local currency)]]*VLOOKUP(tblSalaries[[#This Row],[Currency]],tblXrate[],2,FALSE)</f>
        <v>4914.9850057341491</v>
      </c>
      <c r="H1872" t="s">
        <v>1995</v>
      </c>
      <c r="I1872" t="s">
        <v>3999</v>
      </c>
      <c r="J1872" t="s">
        <v>8</v>
      </c>
      <c r="K1872" t="str">
        <f>VLOOKUP(tblSalaries[[#This Row],[Where do you work]],tblCountries[[Actual]:[Mapping]],2,FALSE)</f>
        <v>India</v>
      </c>
      <c r="L1872" t="s">
        <v>13</v>
      </c>
      <c r="M1872">
        <v>6</v>
      </c>
    </row>
    <row r="1873" spans="2:13" ht="15" hidden="1" customHeight="1" x14ac:dyDescent="0.25">
      <c r="B1873" t="s">
        <v>3876</v>
      </c>
      <c r="C1873" s="1">
        <v>41080.038518518515</v>
      </c>
      <c r="D1873" s="4">
        <v>75000</v>
      </c>
      <c r="E1873">
        <v>75000</v>
      </c>
      <c r="F1873" t="s">
        <v>6</v>
      </c>
      <c r="G1873">
        <f>tblSalaries[[#This Row],[clean Salary (in local currency)]]*VLOOKUP(tblSalaries[[#This Row],[Currency]],tblXrate[],2,FALSE)</f>
        <v>75000</v>
      </c>
      <c r="H1873" t="s">
        <v>153</v>
      </c>
      <c r="I1873" t="s">
        <v>20</v>
      </c>
      <c r="J1873" t="s">
        <v>15</v>
      </c>
      <c r="K1873" t="str">
        <f>VLOOKUP(tblSalaries[[#This Row],[Where do you work]],tblCountries[[Actual]:[Mapping]],2,FALSE)</f>
        <v>USA</v>
      </c>
      <c r="L1873" t="s">
        <v>25</v>
      </c>
      <c r="M1873">
        <v>3</v>
      </c>
    </row>
    <row r="1874" spans="2:13" ht="15" hidden="1" customHeight="1" x14ac:dyDescent="0.25">
      <c r="B1874" t="s">
        <v>3877</v>
      </c>
      <c r="C1874" s="1">
        <v>41080.056122685186</v>
      </c>
      <c r="D1874" s="4">
        <v>250000</v>
      </c>
      <c r="E1874">
        <v>250000</v>
      </c>
      <c r="F1874" t="s">
        <v>40</v>
      </c>
      <c r="G1874">
        <f>tblSalaries[[#This Row],[clean Salary (in local currency)]]*VLOOKUP(tblSalaries[[#This Row],[Currency]],tblXrate[],2,FALSE)</f>
        <v>4451.9791718606421</v>
      </c>
      <c r="H1874" t="s">
        <v>1996</v>
      </c>
      <c r="I1874" t="s">
        <v>20</v>
      </c>
      <c r="J1874" t="s">
        <v>8</v>
      </c>
      <c r="K1874" t="str">
        <f>VLOOKUP(tblSalaries[[#This Row],[Where do you work]],tblCountries[[Actual]:[Mapping]],2,FALSE)</f>
        <v>India</v>
      </c>
      <c r="L1874" t="s">
        <v>186</v>
      </c>
      <c r="M1874">
        <v>1.6</v>
      </c>
    </row>
    <row r="1875" spans="2:13" ht="15" hidden="1" customHeight="1" x14ac:dyDescent="0.25">
      <c r="B1875" t="s">
        <v>3878</v>
      </c>
      <c r="C1875" s="1">
        <v>41080.071666666663</v>
      </c>
      <c r="D1875" s="4">
        <v>700</v>
      </c>
      <c r="E1875">
        <v>8400</v>
      </c>
      <c r="F1875" t="s">
        <v>6</v>
      </c>
      <c r="G1875">
        <f>tblSalaries[[#This Row],[clean Salary (in local currency)]]*VLOOKUP(tblSalaries[[#This Row],[Currency]],tblXrate[],2,FALSE)</f>
        <v>8400</v>
      </c>
      <c r="H1875" t="s">
        <v>931</v>
      </c>
      <c r="I1875" t="s">
        <v>3999</v>
      </c>
      <c r="J1875" t="s">
        <v>8</v>
      </c>
      <c r="K1875" t="str">
        <f>VLOOKUP(tblSalaries[[#This Row],[Where do you work]],tblCountries[[Actual]:[Mapping]],2,FALSE)</f>
        <v>India</v>
      </c>
      <c r="L1875" t="s">
        <v>13</v>
      </c>
      <c r="M1875">
        <v>6</v>
      </c>
    </row>
    <row r="1876" spans="2:13" ht="15" hidden="1" customHeight="1" x14ac:dyDescent="0.25">
      <c r="B1876" t="s">
        <v>3879</v>
      </c>
      <c r="C1876" s="1">
        <v>41080.079282407409</v>
      </c>
      <c r="D1876" s="4">
        <v>20000</v>
      </c>
      <c r="E1876">
        <v>20000</v>
      </c>
      <c r="F1876" t="s">
        <v>6</v>
      </c>
      <c r="G1876">
        <f>tblSalaries[[#This Row],[clean Salary (in local currency)]]*VLOOKUP(tblSalaries[[#This Row],[Currency]],tblXrate[],2,FALSE)</f>
        <v>20000</v>
      </c>
      <c r="H1876" t="s">
        <v>1997</v>
      </c>
      <c r="I1876" t="s">
        <v>52</v>
      </c>
      <c r="J1876" t="s">
        <v>8</v>
      </c>
      <c r="K1876" t="str">
        <f>VLOOKUP(tblSalaries[[#This Row],[Where do you work]],tblCountries[[Actual]:[Mapping]],2,FALSE)</f>
        <v>India</v>
      </c>
      <c r="L1876" t="s">
        <v>18</v>
      </c>
      <c r="M1876">
        <v>5</v>
      </c>
    </row>
    <row r="1877" spans="2:13" ht="15" hidden="1" customHeight="1" x14ac:dyDescent="0.25">
      <c r="B1877" t="s">
        <v>3880</v>
      </c>
      <c r="C1877" s="1">
        <v>41080.105462962965</v>
      </c>
      <c r="D1877" s="4">
        <v>110000</v>
      </c>
      <c r="E1877">
        <v>110000</v>
      </c>
      <c r="F1877" t="s">
        <v>6</v>
      </c>
      <c r="G1877">
        <f>tblSalaries[[#This Row],[clean Salary (in local currency)]]*VLOOKUP(tblSalaries[[#This Row],[Currency]],tblXrate[],2,FALSE)</f>
        <v>110000</v>
      </c>
      <c r="H1877" t="s">
        <v>1998</v>
      </c>
      <c r="I1877" t="s">
        <v>4001</v>
      </c>
      <c r="J1877" t="s">
        <v>15</v>
      </c>
      <c r="K1877" t="str">
        <f>VLOOKUP(tblSalaries[[#This Row],[Where do you work]],tblCountries[[Actual]:[Mapping]],2,FALSE)</f>
        <v>USA</v>
      </c>
      <c r="L1877" t="s">
        <v>9</v>
      </c>
      <c r="M1877">
        <v>10</v>
      </c>
    </row>
    <row r="1878" spans="2:13" ht="15" hidden="1" customHeight="1" x14ac:dyDescent="0.25">
      <c r="B1878" t="s">
        <v>3881</v>
      </c>
      <c r="C1878" s="1">
        <v>41080.161574074074</v>
      </c>
      <c r="D1878" s="4">
        <v>50000</v>
      </c>
      <c r="E1878">
        <v>50000</v>
      </c>
      <c r="F1878" t="s">
        <v>6</v>
      </c>
      <c r="G1878">
        <f>tblSalaries[[#This Row],[clean Salary (in local currency)]]*VLOOKUP(tblSalaries[[#This Row],[Currency]],tblXrate[],2,FALSE)</f>
        <v>50000</v>
      </c>
      <c r="H1878" t="s">
        <v>1999</v>
      </c>
      <c r="I1878" t="s">
        <v>20</v>
      </c>
      <c r="J1878" t="s">
        <v>15</v>
      </c>
      <c r="K1878" t="str">
        <f>VLOOKUP(tblSalaries[[#This Row],[Where do you work]],tblCountries[[Actual]:[Mapping]],2,FALSE)</f>
        <v>USA</v>
      </c>
      <c r="L1878" t="s">
        <v>13</v>
      </c>
      <c r="M1878">
        <v>3.5</v>
      </c>
    </row>
    <row r="1879" spans="2:13" ht="15" hidden="1" customHeight="1" x14ac:dyDescent="0.25">
      <c r="B1879" t="s">
        <v>3882</v>
      </c>
      <c r="C1879" s="1">
        <v>41080.163831018515</v>
      </c>
      <c r="D1879" s="4">
        <v>46000</v>
      </c>
      <c r="E1879">
        <v>46000</v>
      </c>
      <c r="F1879" t="s">
        <v>6</v>
      </c>
      <c r="G1879">
        <f>tblSalaries[[#This Row],[clean Salary (in local currency)]]*VLOOKUP(tblSalaries[[#This Row],[Currency]],tblXrate[],2,FALSE)</f>
        <v>46000</v>
      </c>
      <c r="H1879" t="s">
        <v>2000</v>
      </c>
      <c r="I1879" t="s">
        <v>20</v>
      </c>
      <c r="J1879" t="s">
        <v>15</v>
      </c>
      <c r="K1879" t="str">
        <f>VLOOKUP(tblSalaries[[#This Row],[Where do you work]],tblCountries[[Actual]:[Mapping]],2,FALSE)</f>
        <v>USA</v>
      </c>
      <c r="L1879" t="s">
        <v>9</v>
      </c>
      <c r="M1879">
        <v>8</v>
      </c>
    </row>
    <row r="1880" spans="2:13" ht="15" hidden="1" customHeight="1" x14ac:dyDescent="0.25">
      <c r="B1880" t="s">
        <v>3883</v>
      </c>
      <c r="C1880" s="1">
        <v>41080.210925925923</v>
      </c>
      <c r="D1880" s="4">
        <v>115000</v>
      </c>
      <c r="E1880">
        <v>115000</v>
      </c>
      <c r="F1880" t="s">
        <v>6</v>
      </c>
      <c r="G1880">
        <f>tblSalaries[[#This Row],[clean Salary (in local currency)]]*VLOOKUP(tblSalaries[[#This Row],[Currency]],tblXrate[],2,FALSE)</f>
        <v>115000</v>
      </c>
      <c r="H1880" t="s">
        <v>207</v>
      </c>
      <c r="I1880" t="s">
        <v>20</v>
      </c>
      <c r="J1880" t="s">
        <v>15</v>
      </c>
      <c r="K1880" t="str">
        <f>VLOOKUP(tblSalaries[[#This Row],[Where do you work]],tblCountries[[Actual]:[Mapping]],2,FALSE)</f>
        <v>USA</v>
      </c>
      <c r="L1880" t="s">
        <v>13</v>
      </c>
      <c r="M1880">
        <v>15</v>
      </c>
    </row>
    <row r="1881" spans="2:13" ht="15" hidden="1" customHeight="1" x14ac:dyDescent="0.25">
      <c r="B1881" t="s">
        <v>3884</v>
      </c>
      <c r="C1881" s="1">
        <v>41080.537453703706</v>
      </c>
      <c r="D1881" s="4">
        <v>180000</v>
      </c>
      <c r="E1881">
        <v>180000</v>
      </c>
      <c r="F1881" t="s">
        <v>40</v>
      </c>
      <c r="G1881">
        <f>tblSalaries[[#This Row],[clean Salary (in local currency)]]*VLOOKUP(tblSalaries[[#This Row],[Currency]],tblXrate[],2,FALSE)</f>
        <v>3205.4250037396623</v>
      </c>
      <c r="H1881" t="s">
        <v>2001</v>
      </c>
      <c r="I1881" t="s">
        <v>20</v>
      </c>
      <c r="J1881" t="s">
        <v>8</v>
      </c>
      <c r="K1881" t="str">
        <f>VLOOKUP(tblSalaries[[#This Row],[Where do you work]],tblCountries[[Actual]:[Mapping]],2,FALSE)</f>
        <v>India</v>
      </c>
      <c r="L1881" t="s">
        <v>9</v>
      </c>
      <c r="M1881">
        <v>3</v>
      </c>
    </row>
    <row r="1882" spans="2:13" ht="15" hidden="1" customHeight="1" x14ac:dyDescent="0.25">
      <c r="B1882" t="s">
        <v>3885</v>
      </c>
      <c r="C1882" s="1">
        <v>41080.545335648145</v>
      </c>
      <c r="D1882" s="4" t="s">
        <v>1704</v>
      </c>
      <c r="E1882">
        <v>60000</v>
      </c>
      <c r="F1882" t="s">
        <v>22</v>
      </c>
      <c r="G1882">
        <f>tblSalaries[[#This Row],[clean Salary (in local currency)]]*VLOOKUP(tblSalaries[[#This Row],[Currency]],tblXrate[],2,FALSE)</f>
        <v>76223.966339496474</v>
      </c>
      <c r="H1882" t="s">
        <v>201</v>
      </c>
      <c r="I1882" t="s">
        <v>52</v>
      </c>
      <c r="J1882" t="s">
        <v>983</v>
      </c>
      <c r="K1882" t="str">
        <f>VLOOKUP(tblSalaries[[#This Row],[Where do you work]],tblCountries[[Actual]:[Mapping]],2,FALSE)</f>
        <v>Europe</v>
      </c>
      <c r="L1882" t="s">
        <v>18</v>
      </c>
      <c r="M1882">
        <v>20</v>
      </c>
    </row>
    <row r="1883" spans="2:13" ht="15" hidden="1" customHeight="1" x14ac:dyDescent="0.25">
      <c r="B1883" t="s">
        <v>3886</v>
      </c>
      <c r="C1883" s="1">
        <v>41080.589479166665</v>
      </c>
      <c r="D1883" s="4">
        <v>52500</v>
      </c>
      <c r="E1883">
        <v>52500</v>
      </c>
      <c r="F1883" t="s">
        <v>6</v>
      </c>
      <c r="G1883">
        <f>tblSalaries[[#This Row],[clean Salary (in local currency)]]*VLOOKUP(tblSalaries[[#This Row],[Currency]],tblXrate[],2,FALSE)</f>
        <v>52500</v>
      </c>
      <c r="H1883" t="s">
        <v>2002</v>
      </c>
      <c r="I1883" t="s">
        <v>20</v>
      </c>
      <c r="J1883" t="s">
        <v>2003</v>
      </c>
      <c r="K1883" t="str">
        <f>VLOOKUP(tblSalaries[[#This Row],[Where do you work]],tblCountries[[Actual]:[Mapping]],2,FALSE)</f>
        <v>South Africa</v>
      </c>
      <c r="L1883" t="s">
        <v>9</v>
      </c>
      <c r="M1883">
        <v>21</v>
      </c>
    </row>
    <row r="1884" spans="2:13" ht="15" hidden="1" customHeight="1" x14ac:dyDescent="0.25">
      <c r="B1884" t="s">
        <v>3887</v>
      </c>
      <c r="C1884" s="1">
        <v>41080.873877314814</v>
      </c>
      <c r="D1884" s="4">
        <v>8400</v>
      </c>
      <c r="E1884">
        <v>100800</v>
      </c>
      <c r="F1884" t="s">
        <v>6</v>
      </c>
      <c r="G1884">
        <f>tblSalaries[[#This Row],[clean Salary (in local currency)]]*VLOOKUP(tblSalaries[[#This Row],[Currency]],tblXrate[],2,FALSE)</f>
        <v>100800</v>
      </c>
      <c r="H1884" t="s">
        <v>1741</v>
      </c>
      <c r="I1884" t="s">
        <v>4001</v>
      </c>
      <c r="J1884" t="s">
        <v>2004</v>
      </c>
      <c r="K1884" t="str">
        <f>VLOOKUP(tblSalaries[[#This Row],[Where do you work]],tblCountries[[Actual]:[Mapping]],2,FALSE)</f>
        <v>Oman</v>
      </c>
      <c r="L1884" t="s">
        <v>9</v>
      </c>
      <c r="M1884">
        <v>4</v>
      </c>
    </row>
    <row r="1885" spans="2:13" ht="15" hidden="1" customHeight="1" x14ac:dyDescent="0.25">
      <c r="B1885" t="s">
        <v>3888</v>
      </c>
      <c r="C1885" s="1">
        <v>41081.157210648147</v>
      </c>
      <c r="D1885" s="4">
        <v>21000</v>
      </c>
      <c r="E1885">
        <v>21000</v>
      </c>
      <c r="F1885" t="s">
        <v>6</v>
      </c>
      <c r="G1885">
        <f>tblSalaries[[#This Row],[clean Salary (in local currency)]]*VLOOKUP(tblSalaries[[#This Row],[Currency]],tblXrate[],2,FALSE)</f>
        <v>21000</v>
      </c>
      <c r="H1885" t="s">
        <v>2005</v>
      </c>
      <c r="I1885" t="s">
        <v>4000</v>
      </c>
      <c r="J1885" t="s">
        <v>8</v>
      </c>
      <c r="K1885" t="str">
        <f>VLOOKUP(tblSalaries[[#This Row],[Where do you work]],tblCountries[[Actual]:[Mapping]],2,FALSE)</f>
        <v>India</v>
      </c>
      <c r="L1885" t="s">
        <v>13</v>
      </c>
      <c r="M1885">
        <v>5</v>
      </c>
    </row>
    <row r="1886" spans="2:13" ht="15" hidden="1" customHeight="1" x14ac:dyDescent="0.25">
      <c r="B1886" t="s">
        <v>3889</v>
      </c>
      <c r="C1886" s="1">
        <v>41081.171006944445</v>
      </c>
      <c r="D1886" s="4">
        <v>40000</v>
      </c>
      <c r="E1886">
        <v>40000</v>
      </c>
      <c r="F1886" t="s">
        <v>6</v>
      </c>
      <c r="G1886">
        <f>tblSalaries[[#This Row],[clean Salary (in local currency)]]*VLOOKUP(tblSalaries[[#This Row],[Currency]],tblXrate[],2,FALSE)</f>
        <v>40000</v>
      </c>
      <c r="H1886" t="s">
        <v>2006</v>
      </c>
      <c r="I1886" t="s">
        <v>20</v>
      </c>
      <c r="J1886" t="s">
        <v>15</v>
      </c>
      <c r="K1886" t="str">
        <f>VLOOKUP(tblSalaries[[#This Row],[Where do you work]],tblCountries[[Actual]:[Mapping]],2,FALSE)</f>
        <v>USA</v>
      </c>
      <c r="L1886" t="s">
        <v>25</v>
      </c>
      <c r="M1886">
        <v>3</v>
      </c>
    </row>
    <row r="1887" spans="2:13" ht="15" hidden="1" customHeight="1" x14ac:dyDescent="0.25">
      <c r="B1887" t="s">
        <v>3890</v>
      </c>
      <c r="C1887" s="1">
        <v>41081.197453703702</v>
      </c>
      <c r="D1887" s="4">
        <v>46359</v>
      </c>
      <c r="E1887">
        <v>46359</v>
      </c>
      <c r="F1887" t="s">
        <v>6</v>
      </c>
      <c r="G1887">
        <f>tblSalaries[[#This Row],[clean Salary (in local currency)]]*VLOOKUP(tblSalaries[[#This Row],[Currency]],tblXrate[],2,FALSE)</f>
        <v>46359</v>
      </c>
      <c r="H1887" t="s">
        <v>153</v>
      </c>
      <c r="I1887" t="s">
        <v>20</v>
      </c>
      <c r="J1887" t="s">
        <v>15</v>
      </c>
      <c r="K1887" t="str">
        <f>VLOOKUP(tblSalaries[[#This Row],[Where do you work]],tblCountries[[Actual]:[Mapping]],2,FALSE)</f>
        <v>USA</v>
      </c>
      <c r="L1887" t="s">
        <v>13</v>
      </c>
      <c r="M1887">
        <v>5</v>
      </c>
    </row>
    <row r="1888" spans="2:13" ht="15" hidden="1" customHeight="1" x14ac:dyDescent="0.25">
      <c r="B1888" t="s">
        <v>3891</v>
      </c>
      <c r="C1888" s="1">
        <v>41081.198888888888</v>
      </c>
      <c r="D1888" s="4">
        <v>70000</v>
      </c>
      <c r="E1888">
        <v>70000</v>
      </c>
      <c r="F1888" t="s">
        <v>6</v>
      </c>
      <c r="G1888">
        <f>tblSalaries[[#This Row],[clean Salary (in local currency)]]*VLOOKUP(tblSalaries[[#This Row],[Currency]],tblXrate[],2,FALSE)</f>
        <v>70000</v>
      </c>
      <c r="H1888" t="s">
        <v>2007</v>
      </c>
      <c r="I1888" t="s">
        <v>20</v>
      </c>
      <c r="J1888" t="s">
        <v>15</v>
      </c>
      <c r="K1888" t="str">
        <f>VLOOKUP(tblSalaries[[#This Row],[Where do you work]],tblCountries[[Actual]:[Mapping]],2,FALSE)</f>
        <v>USA</v>
      </c>
      <c r="L1888" t="s">
        <v>9</v>
      </c>
      <c r="M1888">
        <v>10</v>
      </c>
    </row>
  </sheetData>
  <mergeCells count="1">
    <mergeCell ref="B1:E1"/>
  </mergeCells>
  <conditionalFormatting sqref="B6:M6 B1777:M1888 B1776:D1776 F1776:M1776 B1715:M1775 B1714:D1714 F1714:M1714 B1707:M1713 B1706:D1706 F1706:M1706 B1648:M1705 B1647:D1647 F1647:M1647 B1303:M1646 B1302:D1302 F1302:M1302 B1091:M1301 B1090:D1090 F1090:M1090 B1079:M1089 B1078:D1078 F1078:M1078 B1050:M1077 B1049:D1049 F1049:M1049 B874:M1048 B873:D873 F873:M873 B808:M872 B807:D807 F807:M807 B804:M806 B803:D803 F803:M803 B787:M802 B786:D786 F786:M786 B751:M785 B750:D750 F750:M750 B714:M749 B713:D713 F713:M713 B710:M712 B709:D709 F709:M709 B699:M708 B698:D698 F698:M698 B692:M697 B691:D691 F691:M691 B660:M690 B659:D659 F659:M659 B636:M658 B635:D635 F635:M635 B597:M634 B596:D596 F596:M596 B425:M595 B424:D424 F424:M424 B39:M44 B7:D38 F7:M38 B47:M47 B45:D46 F45:M46 B49:M52 B48:D48 F48:M48 B55:M59 B53:D54 F53:M54 B61:M61 B60:D60 F60:M60 B63:M79 B62:D62 F62:M62 B81:M91 B80:D80 F80:M80 B93:M101 B92:D92 F92:M92 B103:M103 B102:D102 F102:M102 B105:M139 B104:D104 F104:M104 B141:M154 B140:D140 F140:M140 B156:M158 B155:D155 F155:M155 B160:M215 B159:D159 F159:M159 B217:M241 B216:D216 F216:M216 B243:M277 B242:D242 F242:M242 B279:M309 B278:D278 F278:M278 B311:M423 B310:D310 F310:M310">
    <cfRule type="expression" dxfId="276" priority="1">
      <formula>$F6="ERR"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2008"/>
  <sheetViews>
    <sheetView topLeftCell="A1915" zoomScaleNormal="100" workbookViewId="0">
      <selection activeCell="L1933" sqref="L1933"/>
    </sheetView>
  </sheetViews>
  <sheetFormatPr defaultRowHeight="15" x14ac:dyDescent="0.25"/>
  <cols>
    <col min="1" max="1" width="3.140625" customWidth="1"/>
    <col min="2" max="2" width="6.85546875" style="19" customWidth="1"/>
    <col min="3" max="8" width="8.7109375" style="13" customWidth="1"/>
    <col min="9" max="9" width="15.7109375" style="32" customWidth="1"/>
    <col min="10" max="10" width="15.5703125" customWidth="1"/>
    <col min="11" max="17" width="20.7109375" customWidth="1"/>
    <col min="18" max="18" width="16.42578125" customWidth="1"/>
    <col min="19" max="19" width="20.28515625" style="53" customWidth="1"/>
    <col min="20" max="20" width="36.5703125" customWidth="1"/>
    <col min="21" max="22" width="15.7109375" customWidth="1"/>
    <col min="23" max="23" width="15.7109375" style="19" customWidth="1"/>
    <col min="24" max="30" width="15.7109375" customWidth="1"/>
    <col min="31" max="31" width="12.140625" customWidth="1"/>
  </cols>
  <sheetData>
    <row r="1" spans="2:27" s="36" customFormat="1" ht="33.75" customHeight="1" x14ac:dyDescent="0.25">
      <c r="B1" s="38" t="s">
        <v>1788</v>
      </c>
      <c r="C1" s="148" t="s">
        <v>4107</v>
      </c>
      <c r="D1" s="148"/>
      <c r="E1" s="148"/>
      <c r="F1" s="148"/>
      <c r="G1" s="148"/>
      <c r="H1" s="148"/>
      <c r="I1" s="41" t="s">
        <v>4111</v>
      </c>
      <c r="J1" s="37" t="s">
        <v>4112</v>
      </c>
      <c r="K1" s="37" t="s">
        <v>4004</v>
      </c>
      <c r="L1" s="38" t="s">
        <v>983</v>
      </c>
      <c r="M1" s="38" t="s">
        <v>4021</v>
      </c>
      <c r="N1" s="38" t="s">
        <v>4022</v>
      </c>
      <c r="O1" s="38" t="s">
        <v>4023</v>
      </c>
      <c r="P1" s="38" t="s">
        <v>1126</v>
      </c>
      <c r="Q1" s="38" t="s">
        <v>4106</v>
      </c>
      <c r="R1" s="46" t="s">
        <v>4113</v>
      </c>
      <c r="S1" s="50" t="s">
        <v>4118</v>
      </c>
      <c r="T1" s="46" t="s">
        <v>4120</v>
      </c>
      <c r="U1" s="46" t="s">
        <v>4119</v>
      </c>
      <c r="V1" s="54" t="s">
        <v>4121</v>
      </c>
      <c r="W1" s="57" t="s">
        <v>4122</v>
      </c>
      <c r="X1" s="58"/>
      <c r="Y1" s="58"/>
      <c r="Z1" s="59"/>
      <c r="AA1" s="59"/>
    </row>
    <row r="2" spans="2:27" x14ac:dyDescent="0.25">
      <c r="B2" s="18">
        <v>1</v>
      </c>
      <c r="C2" s="17" t="str">
        <f>IF(ISNUMBER(MATCH($K2,L$2:L$65,0)),"Europe","")</f>
        <v/>
      </c>
      <c r="D2" s="17" t="str">
        <f t="shared" ref="D2:D65" si="0">IF(ISNUMBER(MATCH($K2,M$2:M$65,0)),"North America","")</f>
        <v/>
      </c>
      <c r="E2" s="17" t="str">
        <f t="shared" ref="E2:E65" si="1">IF(ISNUMBER(MATCH($K2,N$2:N$65,0)),"South America","")</f>
        <v/>
      </c>
      <c r="F2" s="17" t="str">
        <f t="shared" ref="F2:F65" si="2">IF(ISNUMBER(MATCH($K2,O$2:O$63,0)),"Africa","")</f>
        <v/>
      </c>
      <c r="G2" s="17" t="str">
        <f t="shared" ref="G2:G65" si="3">IF(ISNUMBER(MATCH($K2,P$2:P$65,0)),"Asia","")</f>
        <v>Asia</v>
      </c>
      <c r="H2" s="17" t="str">
        <f t="shared" ref="H2:H65" si="4">IF(ISNUMBER(MATCH($K2,Q$2:Q$65,0)),"Oceania","")</f>
        <v/>
      </c>
      <c r="I2" s="35" t="str">
        <f>CONCATENATE(C2,D2,E2,F2,G2,H2)</f>
        <v>Asia</v>
      </c>
      <c r="J2" t="str">
        <f>IF(ISNUMBER(MATCH(K2,K$1:K1,0)),"Double","1st See ")</f>
        <v xml:space="preserve">1st See </v>
      </c>
      <c r="K2" t="s">
        <v>8</v>
      </c>
      <c r="L2" s="11" t="s">
        <v>1074</v>
      </c>
      <c r="M2" t="s">
        <v>4024</v>
      </c>
      <c r="N2" t="s">
        <v>1331</v>
      </c>
      <c r="O2" t="s">
        <v>4046</v>
      </c>
      <c r="P2" t="s">
        <v>4085</v>
      </c>
      <c r="Q2" t="s">
        <v>84</v>
      </c>
      <c r="R2" s="8" t="s">
        <v>48</v>
      </c>
      <c r="S2" s="51">
        <v>45000</v>
      </c>
      <c r="T2" s="48" t="s">
        <v>47</v>
      </c>
      <c r="U2" s="47" t="s">
        <v>3999</v>
      </c>
      <c r="V2" s="53">
        <f>AVERAGE(S2:S20)</f>
        <v>49555.624994016209</v>
      </c>
      <c r="W2" s="60" t="str">
        <f>IF(ISNUMBER(MATCH(U2,U$1:U1,0)),"2","1")</f>
        <v>1</v>
      </c>
    </row>
    <row r="3" spans="2:27" x14ac:dyDescent="0.25">
      <c r="B3" s="18">
        <v>2</v>
      </c>
      <c r="C3" s="17" t="str">
        <f t="shared" ref="C3:C65" si="5">IF(ISNUMBER(MATCH($K3,L$2:L$65,0)),"Europe","")</f>
        <v>Europe</v>
      </c>
      <c r="D3" s="17" t="str">
        <f t="shared" si="0"/>
        <v/>
      </c>
      <c r="E3" s="17" t="str">
        <f t="shared" si="1"/>
        <v/>
      </c>
      <c r="F3" s="17" t="str">
        <f t="shared" si="2"/>
        <v/>
      </c>
      <c r="G3" s="17" t="str">
        <f t="shared" si="3"/>
        <v/>
      </c>
      <c r="H3" s="17" t="str">
        <f t="shared" si="4"/>
        <v/>
      </c>
      <c r="I3" s="35" t="str">
        <f t="shared" ref="I3:I66" si="6">CONCATENATE(C3,D3,E3,F3,G3,H3)</f>
        <v>Europe</v>
      </c>
      <c r="J3" t="str">
        <f>IF(ISNUMBER(MATCH(K3,K$1:K2,0)),"Double","1st See ")</f>
        <v xml:space="preserve">1st See </v>
      </c>
      <c r="K3" t="s">
        <v>935</v>
      </c>
      <c r="L3" s="9" t="s">
        <v>4008</v>
      </c>
      <c r="M3" t="s">
        <v>4025</v>
      </c>
      <c r="N3" t="s">
        <v>1671</v>
      </c>
      <c r="O3" t="s">
        <v>4047</v>
      </c>
      <c r="P3" t="s">
        <v>1860</v>
      </c>
      <c r="Q3" t="s">
        <v>672</v>
      </c>
      <c r="R3" s="8" t="s">
        <v>48</v>
      </c>
      <c r="S3" s="51">
        <v>100000</v>
      </c>
      <c r="T3" s="48" t="s">
        <v>119</v>
      </c>
      <c r="U3" s="47" t="s">
        <v>52</v>
      </c>
      <c r="W3" s="60" t="str">
        <f>IF(ISNUMBER(MATCH(U3,U$1:U2,0)),"2","1")</f>
        <v>1</v>
      </c>
    </row>
    <row r="4" spans="2:27" ht="15.75" x14ac:dyDescent="0.25">
      <c r="B4" s="18">
        <v>3</v>
      </c>
      <c r="C4" s="17" t="str">
        <f t="shared" si="5"/>
        <v/>
      </c>
      <c r="D4" s="17" t="str">
        <f t="shared" si="0"/>
        <v>North America</v>
      </c>
      <c r="E4" s="17" t="str">
        <f t="shared" si="1"/>
        <v/>
      </c>
      <c r="F4" s="17" t="str">
        <f t="shared" si="2"/>
        <v/>
      </c>
      <c r="G4" s="17" t="str">
        <f t="shared" si="3"/>
        <v/>
      </c>
      <c r="H4" s="17" t="str">
        <f t="shared" si="4"/>
        <v/>
      </c>
      <c r="I4" s="35" t="str">
        <f t="shared" si="6"/>
        <v>North America</v>
      </c>
      <c r="J4" t="str">
        <f>IF(ISNUMBER(MATCH(K4,K$1:K3,0)),"Double","1st See ")</f>
        <v xml:space="preserve">1st See </v>
      </c>
      <c r="K4" t="s">
        <v>15</v>
      </c>
      <c r="L4" s="9" t="s">
        <v>1519</v>
      </c>
      <c r="M4" t="s">
        <v>4026</v>
      </c>
      <c r="N4" t="s">
        <v>143</v>
      </c>
      <c r="O4" t="s">
        <v>4048</v>
      </c>
      <c r="P4" t="s">
        <v>1773</v>
      </c>
      <c r="Q4" s="14" t="s">
        <v>4106</v>
      </c>
      <c r="R4" s="8" t="s">
        <v>48</v>
      </c>
      <c r="S4" s="51">
        <v>12000</v>
      </c>
      <c r="T4" s="48" t="s">
        <v>474</v>
      </c>
      <c r="U4" s="47" t="s">
        <v>3999</v>
      </c>
      <c r="W4" s="60" t="str">
        <f>IF(ISNUMBER(MATCH(U4,U$1:U3,0)),"2","1")</f>
        <v>2</v>
      </c>
    </row>
    <row r="5" spans="2:27" x14ac:dyDescent="0.25">
      <c r="B5" s="18">
        <v>4</v>
      </c>
      <c r="C5" s="17" t="str">
        <f t="shared" si="5"/>
        <v/>
      </c>
      <c r="D5" s="17" t="str">
        <f t="shared" si="0"/>
        <v/>
      </c>
      <c r="E5" s="17" t="str">
        <f t="shared" si="1"/>
        <v/>
      </c>
      <c r="F5" s="17" t="str">
        <f t="shared" si="2"/>
        <v/>
      </c>
      <c r="G5" s="17" t="str">
        <f t="shared" si="3"/>
        <v>Asia</v>
      </c>
      <c r="H5" s="17" t="str">
        <f t="shared" si="4"/>
        <v/>
      </c>
      <c r="I5" s="35" t="str">
        <f t="shared" si="6"/>
        <v>Asia</v>
      </c>
      <c r="J5" t="str">
        <f>IF(ISNUMBER(MATCH(K5,K$1:K4,0)),"Double","1st See ")</f>
        <v xml:space="preserve">1st See </v>
      </c>
      <c r="K5" t="s">
        <v>17</v>
      </c>
      <c r="L5" s="9" t="s">
        <v>4009</v>
      </c>
      <c r="M5" t="s">
        <v>4027</v>
      </c>
      <c r="N5" t="s">
        <v>4041</v>
      </c>
      <c r="O5" t="s">
        <v>4049</v>
      </c>
      <c r="P5" t="s">
        <v>4086</v>
      </c>
      <c r="Q5" t="s">
        <v>992</v>
      </c>
      <c r="R5" s="8" t="s">
        <v>48</v>
      </c>
      <c r="S5" s="51">
        <v>131675.52225194403</v>
      </c>
      <c r="T5" s="48" t="s">
        <v>586</v>
      </c>
      <c r="U5" s="47" t="s">
        <v>52</v>
      </c>
      <c r="W5" s="60" t="str">
        <f>IF(ISNUMBER(MATCH(U5,U$1:U4,0)),"2","1")</f>
        <v>2</v>
      </c>
    </row>
    <row r="6" spans="2:27" x14ac:dyDescent="0.25">
      <c r="B6" s="18">
        <v>5</v>
      </c>
      <c r="C6" s="17" t="str">
        <f t="shared" si="5"/>
        <v/>
      </c>
      <c r="D6" s="17" t="str">
        <f t="shared" si="0"/>
        <v>North America</v>
      </c>
      <c r="E6" s="17" t="str">
        <f t="shared" si="1"/>
        <v/>
      </c>
      <c r="F6" s="17" t="str">
        <f t="shared" si="2"/>
        <v/>
      </c>
      <c r="G6" s="17" t="str">
        <f t="shared" si="3"/>
        <v/>
      </c>
      <c r="H6" s="17" t="str">
        <f t="shared" si="4"/>
        <v/>
      </c>
      <c r="I6" s="35" t="str">
        <f t="shared" si="6"/>
        <v>North America</v>
      </c>
      <c r="J6" t="str">
        <f>IF(ISNUMBER(MATCH(K6,K$1:K5,0)),"Double","1st See ")</f>
        <v>Double</v>
      </c>
      <c r="K6" t="s">
        <v>15</v>
      </c>
      <c r="L6" s="9" t="s">
        <v>59</v>
      </c>
      <c r="M6" t="s">
        <v>88</v>
      </c>
      <c r="N6" t="s">
        <v>184</v>
      </c>
      <c r="O6" t="s">
        <v>4050</v>
      </c>
      <c r="P6" t="s">
        <v>425</v>
      </c>
      <c r="R6" s="8" t="s">
        <v>48</v>
      </c>
      <c r="S6" s="51">
        <v>9600</v>
      </c>
      <c r="T6" s="48" t="s">
        <v>147</v>
      </c>
      <c r="U6" s="47" t="s">
        <v>20</v>
      </c>
      <c r="W6" s="60" t="str">
        <f>IF(ISNUMBER(MATCH(U6,U$1:U5,0)),"2","1")</f>
        <v>1</v>
      </c>
    </row>
    <row r="7" spans="2:27" x14ac:dyDescent="0.25">
      <c r="B7" s="18">
        <v>6</v>
      </c>
      <c r="C7" s="17" t="str">
        <f t="shared" si="5"/>
        <v>Europe</v>
      </c>
      <c r="D7" s="17" t="str">
        <f t="shared" si="0"/>
        <v/>
      </c>
      <c r="E7" s="17" t="str">
        <f t="shared" si="1"/>
        <v/>
      </c>
      <c r="F7" s="17" t="str">
        <f t="shared" si="2"/>
        <v/>
      </c>
      <c r="G7" s="17" t="str">
        <f t="shared" si="3"/>
        <v/>
      </c>
      <c r="H7" s="17" t="str">
        <f t="shared" si="4"/>
        <v/>
      </c>
      <c r="I7" s="35" t="str">
        <f t="shared" si="6"/>
        <v>Europe</v>
      </c>
      <c r="J7" t="str">
        <f>IF(ISNUMBER(MATCH(K7,K$1:K6,0)),"Double","1st See ")</f>
        <v xml:space="preserve">1st See </v>
      </c>
      <c r="K7" t="s">
        <v>21</v>
      </c>
      <c r="L7" s="9" t="s">
        <v>4010</v>
      </c>
      <c r="M7" t="s">
        <v>499</v>
      </c>
      <c r="N7" t="s">
        <v>4042</v>
      </c>
      <c r="O7" t="s">
        <v>4051</v>
      </c>
      <c r="P7" t="s">
        <v>851</v>
      </c>
      <c r="R7" s="8" t="s">
        <v>48</v>
      </c>
      <c r="S7" s="51">
        <v>109729.60187662003</v>
      </c>
      <c r="T7" s="48" t="s">
        <v>207</v>
      </c>
      <c r="U7" s="47" t="s">
        <v>20</v>
      </c>
      <c r="W7" s="60" t="str">
        <f>IF(ISNUMBER(MATCH(U7,U$1:U6,0)),"2","1")</f>
        <v>2</v>
      </c>
    </row>
    <row r="8" spans="2:27" x14ac:dyDescent="0.25">
      <c r="B8" s="18">
        <v>7</v>
      </c>
      <c r="C8" s="17" t="str">
        <f t="shared" si="5"/>
        <v>Europe</v>
      </c>
      <c r="D8" s="17" t="str">
        <f t="shared" si="0"/>
        <v/>
      </c>
      <c r="E8" s="17" t="str">
        <f t="shared" si="1"/>
        <v/>
      </c>
      <c r="F8" s="17" t="str">
        <f t="shared" si="2"/>
        <v/>
      </c>
      <c r="G8" s="17" t="str">
        <f t="shared" si="3"/>
        <v/>
      </c>
      <c r="H8" s="17" t="str">
        <f t="shared" si="4"/>
        <v/>
      </c>
      <c r="I8" s="35" t="str">
        <f t="shared" si="6"/>
        <v>Europe</v>
      </c>
      <c r="J8" t="str">
        <f>IF(ISNUMBER(MATCH(K8,K$1:K7,0)),"Double","1st See ")</f>
        <v xml:space="preserve">1st See </v>
      </c>
      <c r="K8" t="s">
        <v>24</v>
      </c>
      <c r="L8" s="9" t="s">
        <v>1707</v>
      </c>
      <c r="M8" t="s">
        <v>4028</v>
      </c>
      <c r="N8" t="s">
        <v>4043</v>
      </c>
      <c r="O8" t="s">
        <v>4052</v>
      </c>
      <c r="P8" t="s">
        <v>4087</v>
      </c>
      <c r="R8" s="8" t="s">
        <v>48</v>
      </c>
      <c r="S8" s="51">
        <v>16337.518501630093</v>
      </c>
      <c r="T8" s="48" t="s">
        <v>153</v>
      </c>
      <c r="U8" s="47" t="s">
        <v>20</v>
      </c>
      <c r="W8" s="60" t="str">
        <f>IF(ISNUMBER(MATCH(U8,U$1:U7,0)),"2","1")</f>
        <v>2</v>
      </c>
    </row>
    <row r="9" spans="2:27" x14ac:dyDescent="0.25">
      <c r="B9" s="18">
        <v>8</v>
      </c>
      <c r="C9" s="17" t="str">
        <f t="shared" si="5"/>
        <v>Europe</v>
      </c>
      <c r="D9" s="17" t="str">
        <f t="shared" si="0"/>
        <v/>
      </c>
      <c r="E9" s="17" t="str">
        <f t="shared" si="1"/>
        <v/>
      </c>
      <c r="F9" s="17" t="str">
        <f t="shared" si="2"/>
        <v/>
      </c>
      <c r="G9" s="17" t="str">
        <f t="shared" si="3"/>
        <v/>
      </c>
      <c r="H9" s="17" t="str">
        <f t="shared" si="4"/>
        <v/>
      </c>
      <c r="I9" s="35" t="str">
        <f t="shared" si="6"/>
        <v>Europe</v>
      </c>
      <c r="J9" t="str">
        <f>IF(ISNUMBER(MATCH(K9,K$1:K8,0)),"Double","1st See ")</f>
        <v xml:space="preserve">1st See </v>
      </c>
      <c r="K9" t="s">
        <v>27</v>
      </c>
      <c r="L9" s="11" t="s">
        <v>935</v>
      </c>
      <c r="M9" s="13" t="s">
        <v>526</v>
      </c>
      <c r="N9" t="s">
        <v>680</v>
      </c>
      <c r="O9" t="s">
        <v>4053</v>
      </c>
      <c r="P9" t="s">
        <v>4088</v>
      </c>
      <c r="R9" s="8" t="s">
        <v>48</v>
      </c>
      <c r="S9" s="51">
        <v>125000</v>
      </c>
      <c r="T9" s="48" t="s">
        <v>1024</v>
      </c>
      <c r="U9" s="47" t="s">
        <v>4001</v>
      </c>
      <c r="W9" s="60" t="str">
        <f>IF(ISNUMBER(MATCH(U9,U$1:U8,0)),"2","1")</f>
        <v>1</v>
      </c>
    </row>
    <row r="10" spans="2:27" x14ac:dyDescent="0.25">
      <c r="B10" s="18">
        <v>9</v>
      </c>
      <c r="C10" s="17" t="str">
        <f t="shared" si="5"/>
        <v>Europe</v>
      </c>
      <c r="D10" s="17" t="str">
        <f t="shared" si="0"/>
        <v/>
      </c>
      <c r="E10" s="17" t="str">
        <f t="shared" si="1"/>
        <v/>
      </c>
      <c r="F10" s="17" t="str">
        <f t="shared" si="2"/>
        <v/>
      </c>
      <c r="G10" s="17" t="str">
        <f t="shared" si="3"/>
        <v/>
      </c>
      <c r="H10" s="17" t="str">
        <f t="shared" si="4"/>
        <v/>
      </c>
      <c r="I10" s="35" t="str">
        <f t="shared" si="6"/>
        <v>Europe</v>
      </c>
      <c r="J10" t="str">
        <f>IF(ISNUMBER(MATCH(K10,K$1:K9,0)),"Double","1st See ")</f>
        <v xml:space="preserve">1st See </v>
      </c>
      <c r="K10" t="s">
        <v>30</v>
      </c>
      <c r="L10" s="11" t="s">
        <v>4011</v>
      </c>
      <c r="M10" t="s">
        <v>1306</v>
      </c>
      <c r="N10" t="s">
        <v>1156</v>
      </c>
      <c r="O10" t="s">
        <v>4054</v>
      </c>
      <c r="P10" t="s">
        <v>799</v>
      </c>
      <c r="R10" s="8" t="s">
        <v>48</v>
      </c>
      <c r="S10" s="51">
        <v>37612.869087708088</v>
      </c>
      <c r="T10" s="48" t="s">
        <v>1152</v>
      </c>
      <c r="U10" s="47" t="s">
        <v>52</v>
      </c>
      <c r="W10" s="60" t="str">
        <f>IF(ISNUMBER(MATCH(U10,U$1:U9,0)),"2","1")</f>
        <v>2</v>
      </c>
    </row>
    <row r="11" spans="2:27" x14ac:dyDescent="0.25">
      <c r="B11" s="18">
        <v>10</v>
      </c>
      <c r="C11" s="17" t="str">
        <f t="shared" si="5"/>
        <v/>
      </c>
      <c r="D11" s="17" t="str">
        <f t="shared" si="0"/>
        <v/>
      </c>
      <c r="E11" s="17" t="str">
        <f t="shared" si="1"/>
        <v/>
      </c>
      <c r="F11" s="17" t="str">
        <f t="shared" si="2"/>
        <v/>
      </c>
      <c r="G11" s="17" t="str">
        <f t="shared" si="3"/>
        <v>Asia</v>
      </c>
      <c r="H11" s="17" t="str">
        <f t="shared" si="4"/>
        <v/>
      </c>
      <c r="I11" s="35" t="str">
        <f t="shared" si="6"/>
        <v>Asia</v>
      </c>
      <c r="J11" t="str">
        <f>IF(ISNUMBER(MATCH(K11,K$1:K10,0)),"Double","1st See ")</f>
        <v>Double</v>
      </c>
      <c r="K11" t="s">
        <v>17</v>
      </c>
      <c r="L11" s="11" t="s">
        <v>1052</v>
      </c>
      <c r="M11" t="s">
        <v>4029</v>
      </c>
      <c r="N11" t="s">
        <v>1722</v>
      </c>
      <c r="O11" t="s">
        <v>4055</v>
      </c>
      <c r="P11" t="s">
        <v>1123</v>
      </c>
      <c r="R11" s="8" t="s">
        <v>48</v>
      </c>
      <c r="S11" s="51">
        <v>29261.227167098674</v>
      </c>
      <c r="T11" s="48" t="s">
        <v>1196</v>
      </c>
      <c r="U11" s="47" t="s">
        <v>310</v>
      </c>
      <c r="W11" s="60" t="str">
        <f>IF(ISNUMBER(MATCH(U11,U$1:U10,0)),"2","1")</f>
        <v>1</v>
      </c>
    </row>
    <row r="12" spans="2:27" x14ac:dyDescent="0.25">
      <c r="B12" s="18">
        <v>11</v>
      </c>
      <c r="C12" s="17" t="str">
        <f t="shared" si="5"/>
        <v>Europe</v>
      </c>
      <c r="D12" s="17" t="str">
        <f t="shared" si="0"/>
        <v/>
      </c>
      <c r="E12" s="17" t="str">
        <f t="shared" si="1"/>
        <v/>
      </c>
      <c r="F12" s="17" t="str">
        <f t="shared" si="2"/>
        <v/>
      </c>
      <c r="G12" s="17" t="str">
        <f t="shared" si="3"/>
        <v/>
      </c>
      <c r="H12" s="17" t="str">
        <f t="shared" si="4"/>
        <v/>
      </c>
      <c r="I12" s="35" t="str">
        <f t="shared" si="6"/>
        <v>Europe</v>
      </c>
      <c r="J12" t="str">
        <f>IF(ISNUMBER(MATCH(K12,K$1:K11,0)),"Double","1st See ")</f>
        <v xml:space="preserve">1st See </v>
      </c>
      <c r="K12" t="s">
        <v>36</v>
      </c>
      <c r="L12" s="11" t="s">
        <v>877</v>
      </c>
      <c r="M12" t="s">
        <v>4030</v>
      </c>
      <c r="N12" t="s">
        <v>4044</v>
      </c>
      <c r="O12" t="s">
        <v>4056</v>
      </c>
      <c r="P12" t="s">
        <v>359</v>
      </c>
      <c r="R12" s="8" t="s">
        <v>48</v>
      </c>
      <c r="S12" s="51">
        <v>14630.613583549337</v>
      </c>
      <c r="T12" s="48" t="s">
        <v>344</v>
      </c>
      <c r="U12" s="47" t="s">
        <v>4001</v>
      </c>
      <c r="W12" s="60" t="str">
        <f>IF(ISNUMBER(MATCH(U12,U$1:U11,0)),"2","1")</f>
        <v>2</v>
      </c>
    </row>
    <row r="13" spans="2:27" x14ac:dyDescent="0.25">
      <c r="B13" s="18">
        <v>12</v>
      </c>
      <c r="C13" s="17" t="str">
        <f t="shared" si="5"/>
        <v>Europe</v>
      </c>
      <c r="D13" s="17" t="str">
        <f t="shared" si="0"/>
        <v/>
      </c>
      <c r="E13" s="17" t="str">
        <f t="shared" si="1"/>
        <v/>
      </c>
      <c r="F13" s="17" t="str">
        <f t="shared" si="2"/>
        <v/>
      </c>
      <c r="G13" s="17" t="str">
        <f t="shared" si="3"/>
        <v/>
      </c>
      <c r="H13" s="17" t="str">
        <f t="shared" si="4"/>
        <v/>
      </c>
      <c r="I13" s="35" t="str">
        <f t="shared" si="6"/>
        <v>Europe</v>
      </c>
      <c r="J13" t="str">
        <f>IF(ISNUMBER(MATCH(K13,K$1:K12,0)),"Double","1st See ")</f>
        <v xml:space="preserve">1st See </v>
      </c>
      <c r="K13" t="s">
        <v>38</v>
      </c>
      <c r="L13" s="11" t="s">
        <v>574</v>
      </c>
      <c r="M13" t="s">
        <v>4031</v>
      </c>
      <c r="N13" t="s">
        <v>989</v>
      </c>
      <c r="O13" t="s">
        <v>4057</v>
      </c>
      <c r="P13" t="s">
        <v>4089</v>
      </c>
      <c r="R13" s="8" t="s">
        <v>48</v>
      </c>
      <c r="S13" s="51">
        <v>12192.177986291113</v>
      </c>
      <c r="T13" s="48" t="s">
        <v>1248</v>
      </c>
      <c r="U13" s="47" t="s">
        <v>52</v>
      </c>
      <c r="W13" s="60" t="str">
        <f>IF(ISNUMBER(MATCH(U13,U$1:U12,0)),"2","1")</f>
        <v>2</v>
      </c>
    </row>
    <row r="14" spans="2:27" x14ac:dyDescent="0.25">
      <c r="B14" s="18">
        <v>13</v>
      </c>
      <c r="C14" s="17" t="str">
        <f t="shared" si="5"/>
        <v/>
      </c>
      <c r="D14" s="17" t="str">
        <f t="shared" si="0"/>
        <v/>
      </c>
      <c r="E14" s="17" t="str">
        <f t="shared" si="1"/>
        <v/>
      </c>
      <c r="F14" s="17" t="str">
        <f t="shared" si="2"/>
        <v/>
      </c>
      <c r="G14" s="17" t="str">
        <f t="shared" si="3"/>
        <v>Asia</v>
      </c>
      <c r="H14" s="17" t="str">
        <f t="shared" si="4"/>
        <v/>
      </c>
      <c r="I14" s="35" t="str">
        <f t="shared" si="6"/>
        <v>Asia</v>
      </c>
      <c r="J14" t="str">
        <f>IF(ISNUMBER(MATCH(K14,K$1:K13,0)),"Double","1st See ")</f>
        <v>Double</v>
      </c>
      <c r="K14" t="s">
        <v>8</v>
      </c>
      <c r="L14" s="11" t="s">
        <v>515</v>
      </c>
      <c r="M14" t="s">
        <v>4032</v>
      </c>
      <c r="N14" t="s">
        <v>4045</v>
      </c>
      <c r="O14" t="s">
        <v>4058</v>
      </c>
      <c r="P14" t="s">
        <v>1933</v>
      </c>
      <c r="R14" s="8" t="s">
        <v>48</v>
      </c>
      <c r="S14" s="51">
        <v>44654.095718350931</v>
      </c>
      <c r="T14" s="48" t="s">
        <v>310</v>
      </c>
      <c r="U14" s="47" t="s">
        <v>310</v>
      </c>
      <c r="W14" s="60" t="str">
        <f>IF(ISNUMBER(MATCH(U14,U$1:U13,0)),"2","1")</f>
        <v>2</v>
      </c>
    </row>
    <row r="15" spans="2:27" x14ac:dyDescent="0.25">
      <c r="B15" s="18">
        <v>14</v>
      </c>
      <c r="C15" s="17" t="str">
        <f t="shared" si="5"/>
        <v/>
      </c>
      <c r="D15" s="17" t="str">
        <f t="shared" si="0"/>
        <v>North America</v>
      </c>
      <c r="E15" s="17" t="str">
        <f t="shared" si="1"/>
        <v/>
      </c>
      <c r="F15" s="17" t="str">
        <f t="shared" si="2"/>
        <v/>
      </c>
      <c r="G15" s="17" t="str">
        <f t="shared" si="3"/>
        <v/>
      </c>
      <c r="H15" s="17" t="str">
        <f t="shared" si="4"/>
        <v/>
      </c>
      <c r="I15" s="35" t="str">
        <f t="shared" si="6"/>
        <v>North America</v>
      </c>
      <c r="J15" t="str">
        <f>IF(ISNUMBER(MATCH(K15,K$1:K14,0)),"Double","1st See ")</f>
        <v>Double</v>
      </c>
      <c r="K15" t="s">
        <v>15</v>
      </c>
      <c r="L15" s="11" t="s">
        <v>106</v>
      </c>
      <c r="M15" t="s">
        <v>4033</v>
      </c>
      <c r="N15" t="s">
        <v>1371</v>
      </c>
      <c r="O15" t="s">
        <v>4059</v>
      </c>
      <c r="P15" t="s">
        <v>8</v>
      </c>
      <c r="R15" s="8" t="s">
        <v>48</v>
      </c>
      <c r="S15" s="51">
        <v>82000</v>
      </c>
      <c r="T15" s="48" t="s">
        <v>356</v>
      </c>
      <c r="U15" s="47" t="s">
        <v>356</v>
      </c>
      <c r="W15" s="60" t="str">
        <f>IF(ISNUMBER(MATCH(U15,U$1:U14,0)),"2","1")</f>
        <v>1</v>
      </c>
    </row>
    <row r="16" spans="2:27" x14ac:dyDescent="0.25">
      <c r="B16" s="18">
        <v>15</v>
      </c>
      <c r="C16" s="17" t="str">
        <f t="shared" si="5"/>
        <v/>
      </c>
      <c r="D16" s="17" t="str">
        <f t="shared" si="0"/>
        <v>North America</v>
      </c>
      <c r="E16" s="17" t="str">
        <f t="shared" si="1"/>
        <v/>
      </c>
      <c r="F16" s="17" t="str">
        <f t="shared" si="2"/>
        <v/>
      </c>
      <c r="G16" s="17" t="str">
        <f t="shared" si="3"/>
        <v/>
      </c>
      <c r="H16" s="17" t="str">
        <f t="shared" si="4"/>
        <v/>
      </c>
      <c r="I16" s="35" t="str">
        <f t="shared" si="6"/>
        <v>North America</v>
      </c>
      <c r="J16" t="str">
        <f>IF(ISNUMBER(MATCH(K16,K$1:K15,0)),"Double","1st See ")</f>
        <v>Double</v>
      </c>
      <c r="K16" t="s">
        <v>15</v>
      </c>
      <c r="L16" s="11" t="s">
        <v>24</v>
      </c>
      <c r="M16" t="s">
        <v>4034</v>
      </c>
      <c r="N16" t="s">
        <v>639</v>
      </c>
      <c r="O16" t="s">
        <v>4060</v>
      </c>
      <c r="P16" t="s">
        <v>726</v>
      </c>
      <c r="R16" s="8" t="s">
        <v>48</v>
      </c>
      <c r="S16" s="51">
        <v>39000</v>
      </c>
      <c r="T16" s="48" t="s">
        <v>1549</v>
      </c>
      <c r="U16" s="47" t="s">
        <v>52</v>
      </c>
      <c r="W16" s="60" t="str">
        <f>IF(ISNUMBER(MATCH(U16,U$1:U15,0)),"2","1")</f>
        <v>2</v>
      </c>
    </row>
    <row r="17" spans="2:23" x14ac:dyDescent="0.25">
      <c r="B17" s="18">
        <v>16</v>
      </c>
      <c r="C17" s="17" t="str">
        <f t="shared" si="5"/>
        <v/>
      </c>
      <c r="D17" s="17" t="str">
        <f t="shared" si="0"/>
        <v>North America</v>
      </c>
      <c r="E17" s="17" t="str">
        <f t="shared" si="1"/>
        <v/>
      </c>
      <c r="F17" s="17" t="str">
        <f t="shared" si="2"/>
        <v/>
      </c>
      <c r="G17" s="17" t="str">
        <f t="shared" si="3"/>
        <v/>
      </c>
      <c r="H17" s="17" t="str">
        <f t="shared" si="4"/>
        <v/>
      </c>
      <c r="I17" s="35" t="str">
        <f t="shared" si="6"/>
        <v>North America</v>
      </c>
      <c r="J17" t="str">
        <f>IF(ISNUMBER(MATCH(K17,K$1:K16,0)),"Double","1st See ")</f>
        <v>Double</v>
      </c>
      <c r="K17" t="s">
        <v>15</v>
      </c>
      <c r="L17" s="11" t="s">
        <v>169</v>
      </c>
      <c r="M17" t="s">
        <v>4035</v>
      </c>
      <c r="N17" t="s">
        <v>1771</v>
      </c>
      <c r="O17" t="s">
        <v>847</v>
      </c>
      <c r="P17" t="s">
        <v>1078</v>
      </c>
      <c r="R17" s="8" t="s">
        <v>48</v>
      </c>
      <c r="S17" s="51">
        <v>32187.34988380854</v>
      </c>
      <c r="T17" s="48" t="s">
        <v>20</v>
      </c>
      <c r="U17" s="47" t="s">
        <v>20</v>
      </c>
      <c r="W17" s="60" t="str">
        <f>IF(ISNUMBER(MATCH(U17,U$1:U16,0)),"2","1")</f>
        <v>2</v>
      </c>
    </row>
    <row r="18" spans="2:23" x14ac:dyDescent="0.25">
      <c r="B18" s="18">
        <v>17</v>
      </c>
      <c r="C18" s="17" t="str">
        <f t="shared" si="5"/>
        <v>Europe</v>
      </c>
      <c r="D18" s="17" t="str">
        <f t="shared" si="0"/>
        <v/>
      </c>
      <c r="E18" s="17" t="str">
        <f t="shared" si="1"/>
        <v/>
      </c>
      <c r="F18" s="17" t="str">
        <f t="shared" si="2"/>
        <v/>
      </c>
      <c r="G18" s="17" t="str">
        <f t="shared" si="3"/>
        <v/>
      </c>
      <c r="H18" s="17" t="str">
        <f t="shared" si="4"/>
        <v/>
      </c>
      <c r="I18" s="35" t="str">
        <f t="shared" si="6"/>
        <v>Europe</v>
      </c>
      <c r="J18" t="str">
        <f>IF(ISNUMBER(MATCH(K18,K$1:K17,0)),"Double","1st See ")</f>
        <v xml:space="preserve">1st See </v>
      </c>
      <c r="K18" t="s">
        <v>46</v>
      </c>
      <c r="L18" s="11" t="s">
        <v>38</v>
      </c>
      <c r="M18" t="s">
        <v>166</v>
      </c>
      <c r="N18" t="s">
        <v>1731</v>
      </c>
      <c r="O18" t="s">
        <v>4061</v>
      </c>
      <c r="P18" t="s">
        <v>4090</v>
      </c>
      <c r="R18" s="8" t="s">
        <v>48</v>
      </c>
      <c r="S18" s="51">
        <v>9509.8988293070688</v>
      </c>
      <c r="T18" s="48" t="s">
        <v>1630</v>
      </c>
      <c r="U18" s="47" t="s">
        <v>488</v>
      </c>
      <c r="W18" s="60" t="str">
        <f>IF(ISNUMBER(MATCH(U18,U$1:U17,0)),"2","1")</f>
        <v>1</v>
      </c>
    </row>
    <row r="19" spans="2:23" ht="15.75" x14ac:dyDescent="0.25">
      <c r="B19" s="18">
        <v>18</v>
      </c>
      <c r="C19" s="17" t="str">
        <f t="shared" si="5"/>
        <v/>
      </c>
      <c r="D19" s="17" t="str">
        <f t="shared" si="0"/>
        <v/>
      </c>
      <c r="E19" s="17" t="str">
        <f t="shared" si="1"/>
        <v/>
      </c>
      <c r="F19" s="17" t="str">
        <f t="shared" si="2"/>
        <v>Africa</v>
      </c>
      <c r="G19" s="17" t="str">
        <f t="shared" si="3"/>
        <v/>
      </c>
      <c r="H19" s="17" t="str">
        <f t="shared" si="4"/>
        <v/>
      </c>
      <c r="I19" s="35" t="str">
        <f t="shared" si="6"/>
        <v>Africa</v>
      </c>
      <c r="J19" t="str">
        <f>IF(ISNUMBER(MATCH(K19,K$1:K18,0)),"Double","1st See ")</f>
        <v xml:space="preserve">1st See </v>
      </c>
      <c r="K19" t="s">
        <v>48</v>
      </c>
      <c r="L19" s="11" t="s">
        <v>21</v>
      </c>
      <c r="M19" t="s">
        <v>4036</v>
      </c>
      <c r="N19" s="14" t="s">
        <v>4022</v>
      </c>
      <c r="O19" t="s">
        <v>4062</v>
      </c>
      <c r="P19" t="s">
        <v>416</v>
      </c>
      <c r="R19" s="8" t="s">
        <v>48</v>
      </c>
      <c r="S19" s="51">
        <v>38666</v>
      </c>
      <c r="T19" s="48" t="s">
        <v>1964</v>
      </c>
      <c r="U19" s="47" t="s">
        <v>67</v>
      </c>
      <c r="W19" s="60" t="str">
        <f>IF(ISNUMBER(MATCH(U19,U$1:U18,0)),"2","1")</f>
        <v>1</v>
      </c>
    </row>
    <row r="20" spans="2:23" x14ac:dyDescent="0.25">
      <c r="B20" s="18">
        <v>19</v>
      </c>
      <c r="C20" s="17" t="str">
        <f t="shared" si="5"/>
        <v/>
      </c>
      <c r="D20" s="17" t="str">
        <f t="shared" si="0"/>
        <v/>
      </c>
      <c r="E20" s="17" t="str">
        <f t="shared" si="1"/>
        <v/>
      </c>
      <c r="F20" s="17" t="str">
        <f t="shared" si="2"/>
        <v/>
      </c>
      <c r="G20" s="17" t="str">
        <f t="shared" si="3"/>
        <v>Asia</v>
      </c>
      <c r="H20" s="17" t="str">
        <f t="shared" si="4"/>
        <v/>
      </c>
      <c r="I20" s="35" t="str">
        <f t="shared" si="6"/>
        <v>Asia</v>
      </c>
      <c r="J20" t="str">
        <f>IF(ISNUMBER(MATCH(K20,K$1:K19,0)),"Double","1st See ")</f>
        <v>Double</v>
      </c>
      <c r="K20" t="s">
        <v>8</v>
      </c>
      <c r="L20" s="11" t="s">
        <v>36</v>
      </c>
      <c r="M20" t="s">
        <v>136</v>
      </c>
      <c r="O20" t="s">
        <v>1991</v>
      </c>
      <c r="P20" t="s">
        <v>654</v>
      </c>
      <c r="R20" s="8" t="s">
        <v>48</v>
      </c>
      <c r="S20" s="51">
        <v>52500</v>
      </c>
      <c r="T20" s="48" t="s">
        <v>2002</v>
      </c>
      <c r="U20" s="47" t="s">
        <v>20</v>
      </c>
      <c r="W20" s="60" t="str">
        <f>IF(ISNUMBER(MATCH(U20,U$1:U19,0)),"2","1")</f>
        <v>2</v>
      </c>
    </row>
    <row r="21" spans="2:23" x14ac:dyDescent="0.25">
      <c r="B21" s="18">
        <v>20</v>
      </c>
      <c r="C21" s="17" t="str">
        <f t="shared" si="5"/>
        <v/>
      </c>
      <c r="D21" s="17" t="str">
        <f t="shared" si="0"/>
        <v/>
      </c>
      <c r="E21" s="17" t="str">
        <f t="shared" si="1"/>
        <v/>
      </c>
      <c r="F21" s="17" t="str">
        <f t="shared" si="2"/>
        <v/>
      </c>
      <c r="G21" s="17" t="str">
        <f t="shared" si="3"/>
        <v>Asia</v>
      </c>
      <c r="H21" s="17" t="str">
        <f t="shared" si="4"/>
        <v/>
      </c>
      <c r="I21" s="35" t="str">
        <f t="shared" si="6"/>
        <v>Asia</v>
      </c>
      <c r="J21" t="str">
        <f>IF(ISNUMBER(MATCH(K21,K$1:K20,0)),"Double","1st See ")</f>
        <v>Double</v>
      </c>
      <c r="K21" t="s">
        <v>8</v>
      </c>
      <c r="L21" s="11" t="s">
        <v>1351</v>
      </c>
      <c r="M21" t="s">
        <v>4037</v>
      </c>
      <c r="O21" t="s">
        <v>4063</v>
      </c>
      <c r="P21" t="s">
        <v>4091</v>
      </c>
      <c r="R21" s="8" t="s">
        <v>870</v>
      </c>
      <c r="S21" s="51">
        <v>9171.0323574730355</v>
      </c>
      <c r="T21" s="48" t="s">
        <v>869</v>
      </c>
      <c r="U21" s="47" t="s">
        <v>52</v>
      </c>
      <c r="V21" s="53">
        <f>AVERAGE(S21:S23)</f>
        <v>13494.896250642014</v>
      </c>
      <c r="W21" s="60" t="str">
        <f>IF(ISNUMBER(MATCH(U21,U$1:U20,0)),"2","1")</f>
        <v>2</v>
      </c>
    </row>
    <row r="22" spans="2:23" x14ac:dyDescent="0.25">
      <c r="B22" s="18">
        <v>21</v>
      </c>
      <c r="C22" s="17" t="str">
        <f t="shared" si="5"/>
        <v/>
      </c>
      <c r="D22" s="17" t="str">
        <f t="shared" si="0"/>
        <v/>
      </c>
      <c r="E22" s="17" t="str">
        <f t="shared" si="1"/>
        <v/>
      </c>
      <c r="F22" s="17" t="str">
        <f t="shared" si="2"/>
        <v/>
      </c>
      <c r="G22" s="17" t="str">
        <f t="shared" si="3"/>
        <v>Asia</v>
      </c>
      <c r="H22" s="17" t="str">
        <f t="shared" si="4"/>
        <v/>
      </c>
      <c r="I22" s="35" t="str">
        <f t="shared" si="6"/>
        <v>Asia</v>
      </c>
      <c r="J22" t="str">
        <f>IF(ISNUMBER(MATCH(K22,K$1:K21,0)),"Double","1st See ")</f>
        <v>Double</v>
      </c>
      <c r="K22" t="s">
        <v>8</v>
      </c>
      <c r="L22" s="11" t="s">
        <v>4012</v>
      </c>
      <c r="M22" t="s">
        <v>4038</v>
      </c>
      <c r="O22" t="s">
        <v>4064</v>
      </c>
      <c r="P22" t="s">
        <v>4092</v>
      </c>
      <c r="R22" t="s">
        <v>870</v>
      </c>
      <c r="S22" s="51">
        <v>12326.656394453004</v>
      </c>
      <c r="T22" s="48" t="s">
        <v>1094</v>
      </c>
      <c r="U22" s="47" t="s">
        <v>52</v>
      </c>
      <c r="W22" s="60" t="str">
        <f>IF(ISNUMBER(MATCH(U22,U$1:U21,0)),"2","1")</f>
        <v>2</v>
      </c>
    </row>
    <row r="23" spans="2:23" x14ac:dyDescent="0.25">
      <c r="B23" s="18">
        <v>22</v>
      </c>
      <c r="C23" s="17" t="str">
        <f t="shared" si="5"/>
        <v/>
      </c>
      <c r="D23" s="17" t="str">
        <f t="shared" si="0"/>
        <v>North America</v>
      </c>
      <c r="E23" s="17" t="str">
        <f t="shared" si="1"/>
        <v/>
      </c>
      <c r="F23" s="17" t="str">
        <f t="shared" si="2"/>
        <v/>
      </c>
      <c r="G23" s="17" t="str">
        <f t="shared" si="3"/>
        <v/>
      </c>
      <c r="H23" s="17" t="str">
        <f t="shared" si="4"/>
        <v/>
      </c>
      <c r="I23" s="35" t="str">
        <f t="shared" si="6"/>
        <v>North America</v>
      </c>
      <c r="J23" t="str">
        <f>IF(ISNUMBER(MATCH(K23,K$1:K22,0)),"Double","1st See ")</f>
        <v>Double</v>
      </c>
      <c r="K23" t="s">
        <v>15</v>
      </c>
      <c r="L23" s="11" t="s">
        <v>4013</v>
      </c>
      <c r="M23" t="s">
        <v>4039</v>
      </c>
      <c r="O23" t="s">
        <v>1503</v>
      </c>
      <c r="P23" t="s">
        <v>4093</v>
      </c>
      <c r="R23" t="s">
        <v>870</v>
      </c>
      <c r="S23" s="51">
        <v>18987</v>
      </c>
      <c r="T23" s="48" t="s">
        <v>207</v>
      </c>
      <c r="U23" s="47" t="s">
        <v>20</v>
      </c>
      <c r="W23" s="60" t="str">
        <f>IF(ISNUMBER(MATCH(U23,U$1:U22,0)),"2","1")</f>
        <v>2</v>
      </c>
    </row>
    <row r="24" spans="2:23" x14ac:dyDescent="0.25">
      <c r="B24" s="18">
        <v>23</v>
      </c>
      <c r="C24" s="17" t="str">
        <f t="shared" si="5"/>
        <v/>
      </c>
      <c r="D24" s="17" t="str">
        <f t="shared" si="0"/>
        <v/>
      </c>
      <c r="E24" s="17" t="str">
        <f t="shared" si="1"/>
        <v/>
      </c>
      <c r="F24" s="17" t="str">
        <f t="shared" si="2"/>
        <v/>
      </c>
      <c r="G24" s="17" t="str">
        <f t="shared" si="3"/>
        <v>Asia</v>
      </c>
      <c r="H24" s="17" t="str">
        <f t="shared" si="4"/>
        <v/>
      </c>
      <c r="I24" s="35" t="str">
        <f t="shared" si="6"/>
        <v>Asia</v>
      </c>
      <c r="J24" t="str">
        <f>IF(ISNUMBER(MATCH(K24,K$1:K23,0)),"Double","1st See ")</f>
        <v>Double</v>
      </c>
      <c r="K24" t="s">
        <v>8</v>
      </c>
      <c r="L24" s="11" t="s">
        <v>818</v>
      </c>
      <c r="M24" t="s">
        <v>4040</v>
      </c>
      <c r="O24" t="s">
        <v>4065</v>
      </c>
      <c r="P24" t="s">
        <v>4094</v>
      </c>
      <c r="R24" t="s">
        <v>1086</v>
      </c>
      <c r="S24" s="51">
        <v>20000</v>
      </c>
      <c r="T24" s="48" t="s">
        <v>1046</v>
      </c>
      <c r="U24" s="47" t="s">
        <v>310</v>
      </c>
      <c r="V24" s="53">
        <f>AVERAGE(S24:S25)</f>
        <v>13000</v>
      </c>
      <c r="W24" s="60" t="str">
        <f>IF(ISNUMBER(MATCH(U24,U$1:U23,0)),"2","1")</f>
        <v>2</v>
      </c>
    </row>
    <row r="25" spans="2:23" x14ac:dyDescent="0.25">
      <c r="B25" s="18">
        <v>24</v>
      </c>
      <c r="C25" s="17" t="str">
        <f t="shared" si="5"/>
        <v/>
      </c>
      <c r="D25" s="17" t="str">
        <f t="shared" si="0"/>
        <v>North America</v>
      </c>
      <c r="E25" s="17" t="str">
        <f t="shared" si="1"/>
        <v/>
      </c>
      <c r="F25" s="17" t="str">
        <f t="shared" si="2"/>
        <v/>
      </c>
      <c r="G25" s="17" t="str">
        <f t="shared" si="3"/>
        <v/>
      </c>
      <c r="H25" s="17" t="str">
        <f t="shared" si="4"/>
        <v/>
      </c>
      <c r="I25" s="35" t="str">
        <f t="shared" si="6"/>
        <v>North America</v>
      </c>
      <c r="J25" t="str">
        <f>IF(ISNUMBER(MATCH(K25,K$1:K24,0)),"Double","1st See ")</f>
        <v>Double</v>
      </c>
      <c r="K25" t="s">
        <v>15</v>
      </c>
      <c r="L25" s="11" t="s">
        <v>4014</v>
      </c>
      <c r="M25" t="s">
        <v>15</v>
      </c>
      <c r="O25" t="s">
        <v>4066</v>
      </c>
      <c r="P25" t="s">
        <v>1176</v>
      </c>
      <c r="R25" t="s">
        <v>1086</v>
      </c>
      <c r="S25" s="51">
        <v>6000</v>
      </c>
      <c r="T25" s="48" t="s">
        <v>1287</v>
      </c>
      <c r="U25" s="47" t="s">
        <v>310</v>
      </c>
      <c r="W25" s="60" t="str">
        <f>IF(ISNUMBER(MATCH(U25,U$1:U24,0)),"2","1")</f>
        <v>2</v>
      </c>
    </row>
    <row r="26" spans="2:23" ht="15.75" x14ac:dyDescent="0.25">
      <c r="B26" s="18">
        <v>25</v>
      </c>
      <c r="C26" s="17" t="str">
        <f t="shared" si="5"/>
        <v/>
      </c>
      <c r="D26" s="17" t="str">
        <f t="shared" si="0"/>
        <v>North America</v>
      </c>
      <c r="E26" s="17" t="str">
        <f t="shared" si="1"/>
        <v/>
      </c>
      <c r="F26" s="17" t="str">
        <f t="shared" si="2"/>
        <v/>
      </c>
      <c r="G26" s="17" t="str">
        <f t="shared" si="3"/>
        <v/>
      </c>
      <c r="H26" s="17" t="str">
        <f t="shared" si="4"/>
        <v/>
      </c>
      <c r="I26" s="35" t="str">
        <f t="shared" si="6"/>
        <v>North America</v>
      </c>
      <c r="J26" t="str">
        <f>IF(ISNUMBER(MATCH(K26,K$1:K25,0)),"Double","1st See ")</f>
        <v>Double</v>
      </c>
      <c r="K26" t="s">
        <v>15</v>
      </c>
      <c r="L26" s="11" t="s">
        <v>4015</v>
      </c>
      <c r="M26" s="14" t="s">
        <v>4021</v>
      </c>
      <c r="O26" t="s">
        <v>4067</v>
      </c>
      <c r="P26" t="s">
        <v>4095</v>
      </c>
      <c r="R26" t="s">
        <v>548</v>
      </c>
      <c r="S26" s="51">
        <v>78000</v>
      </c>
      <c r="T26" s="48" t="s">
        <v>547</v>
      </c>
      <c r="U26" s="47" t="s">
        <v>52</v>
      </c>
      <c r="V26" s="53">
        <f>AVERAGE(S26)</f>
        <v>78000</v>
      </c>
      <c r="W26" s="60" t="str">
        <f>IF(ISNUMBER(MATCH(U26,U$1:U25,0)),"2","1")</f>
        <v>2</v>
      </c>
    </row>
    <row r="27" spans="2:23" x14ac:dyDescent="0.25">
      <c r="B27" s="18">
        <v>26</v>
      </c>
      <c r="C27" s="17" t="str">
        <f t="shared" si="5"/>
        <v/>
      </c>
      <c r="D27" s="17" t="str">
        <f t="shared" si="0"/>
        <v>North America</v>
      </c>
      <c r="E27" s="17" t="str">
        <f t="shared" si="1"/>
        <v/>
      </c>
      <c r="F27" s="17" t="str">
        <f t="shared" si="2"/>
        <v/>
      </c>
      <c r="G27" s="17" t="str">
        <f t="shared" si="3"/>
        <v/>
      </c>
      <c r="H27" s="17" t="str">
        <f t="shared" si="4"/>
        <v/>
      </c>
      <c r="I27" s="35" t="str">
        <f t="shared" si="6"/>
        <v>North America</v>
      </c>
      <c r="J27" t="str">
        <f>IF(ISNUMBER(MATCH(K27,K$1:K26,0)),"Double","1st See ")</f>
        <v>Double</v>
      </c>
      <c r="K27" t="s">
        <v>15</v>
      </c>
      <c r="L27" s="11" t="s">
        <v>4016</v>
      </c>
      <c r="M27" t="s">
        <v>292</v>
      </c>
      <c r="O27" t="s">
        <v>1344</v>
      </c>
      <c r="P27" t="s">
        <v>4096</v>
      </c>
      <c r="R27" t="s">
        <v>1055</v>
      </c>
      <c r="S27" s="51">
        <v>36400</v>
      </c>
      <c r="T27" s="48" t="s">
        <v>20</v>
      </c>
      <c r="U27" s="47" t="s">
        <v>20</v>
      </c>
      <c r="V27" s="53">
        <f>AVERAGE(S27)</f>
        <v>36400</v>
      </c>
      <c r="W27" s="60" t="str">
        <f>IF(ISNUMBER(MATCH(U27,U$1:U26,0)),"2","1")</f>
        <v>2</v>
      </c>
    </row>
    <row r="28" spans="2:23" x14ac:dyDescent="0.25">
      <c r="B28" s="18">
        <v>27</v>
      </c>
      <c r="C28" s="17" t="str">
        <f t="shared" si="5"/>
        <v>Europe</v>
      </c>
      <c r="D28" s="17" t="str">
        <f t="shared" si="0"/>
        <v/>
      </c>
      <c r="E28" s="17" t="str">
        <f t="shared" si="1"/>
        <v/>
      </c>
      <c r="F28" s="17" t="str">
        <f t="shared" si="2"/>
        <v/>
      </c>
      <c r="G28" s="17" t="str">
        <f t="shared" si="3"/>
        <v/>
      </c>
      <c r="H28" s="17" t="str">
        <f t="shared" si="4"/>
        <v/>
      </c>
      <c r="I28" s="35" t="str">
        <f t="shared" si="6"/>
        <v>Europe</v>
      </c>
      <c r="J28" t="str">
        <f>IF(ISNUMBER(MATCH(K28,K$1:K27,0)),"Double","1st See ")</f>
        <v xml:space="preserve">1st See </v>
      </c>
      <c r="K28" t="s">
        <v>59</v>
      </c>
      <c r="L28" s="11" t="s">
        <v>4017</v>
      </c>
      <c r="O28" t="s">
        <v>1745</v>
      </c>
      <c r="P28" t="s">
        <v>4097</v>
      </c>
      <c r="R28" t="s">
        <v>1344</v>
      </c>
      <c r="S28" s="51">
        <v>51497.005988023957</v>
      </c>
      <c r="T28" s="48" t="s">
        <v>642</v>
      </c>
      <c r="U28" s="47" t="s">
        <v>52</v>
      </c>
      <c r="V28" s="53">
        <f>AVERAGE(S28)</f>
        <v>51497.005988023957</v>
      </c>
      <c r="W28" s="60" t="str">
        <f>IF(ISNUMBER(MATCH(U28,U$1:U27,0)),"2","1")</f>
        <v>2</v>
      </c>
    </row>
    <row r="29" spans="2:23" x14ac:dyDescent="0.25">
      <c r="B29" s="18">
        <v>28</v>
      </c>
      <c r="C29" s="17" t="str">
        <f t="shared" si="5"/>
        <v/>
      </c>
      <c r="D29" s="17" t="str">
        <f t="shared" si="0"/>
        <v/>
      </c>
      <c r="E29" s="17" t="str">
        <f t="shared" si="1"/>
        <v/>
      </c>
      <c r="F29" s="17" t="str">
        <f t="shared" si="2"/>
        <v/>
      </c>
      <c r="G29" s="17" t="str">
        <f t="shared" si="3"/>
        <v>Asia</v>
      </c>
      <c r="H29" s="17" t="str">
        <f t="shared" si="4"/>
        <v/>
      </c>
      <c r="I29" s="35" t="str">
        <f t="shared" si="6"/>
        <v>Asia</v>
      </c>
      <c r="J29" t="str">
        <f>IF(ISNUMBER(MATCH(K29,K$1:K28,0)),"Double","1st See ")</f>
        <v>Double</v>
      </c>
      <c r="K29" t="s">
        <v>8</v>
      </c>
      <c r="L29" s="11" t="s">
        <v>4018</v>
      </c>
      <c r="O29" t="s">
        <v>4068</v>
      </c>
      <c r="P29" t="s">
        <v>1131</v>
      </c>
      <c r="R29" t="s">
        <v>8</v>
      </c>
      <c r="S29" s="51">
        <v>5846</v>
      </c>
      <c r="T29" s="48" t="s">
        <v>7</v>
      </c>
      <c r="U29" s="47" t="s">
        <v>20</v>
      </c>
      <c r="V29" s="53">
        <f>AVERAGE(S29:S593)</f>
        <v>13529.430894182482</v>
      </c>
      <c r="W29" s="60" t="str">
        <f>IF(ISNUMBER(MATCH(U29,U$1:U28,0)),"2","1")</f>
        <v>2</v>
      </c>
    </row>
    <row r="30" spans="2:23" x14ac:dyDescent="0.25">
      <c r="B30" s="18">
        <v>29</v>
      </c>
      <c r="C30" s="17" t="str">
        <f t="shared" si="5"/>
        <v/>
      </c>
      <c r="D30" s="17" t="str">
        <f t="shared" si="0"/>
        <v/>
      </c>
      <c r="E30" s="17" t="str">
        <f t="shared" si="1"/>
        <v/>
      </c>
      <c r="F30" s="17" t="str">
        <f t="shared" si="2"/>
        <v/>
      </c>
      <c r="G30" s="17" t="str">
        <f t="shared" si="3"/>
        <v>Asia</v>
      </c>
      <c r="H30" s="17" t="str">
        <f t="shared" si="4"/>
        <v/>
      </c>
      <c r="I30" s="35" t="str">
        <f t="shared" si="6"/>
        <v>Asia</v>
      </c>
      <c r="J30" t="str">
        <f>IF(ISNUMBER(MATCH(K30,K$1:K29,0)),"Double","1st See ")</f>
        <v>Double</v>
      </c>
      <c r="K30" t="s">
        <v>8</v>
      </c>
      <c r="L30" s="11" t="s">
        <v>628</v>
      </c>
      <c r="O30" t="s">
        <v>1700</v>
      </c>
      <c r="P30" t="s">
        <v>4098</v>
      </c>
      <c r="R30" t="s">
        <v>8</v>
      </c>
      <c r="S30" s="51">
        <v>13338.129598894484</v>
      </c>
      <c r="T30" s="48" t="s">
        <v>41</v>
      </c>
      <c r="U30" s="47" t="s">
        <v>20</v>
      </c>
      <c r="W30" s="60" t="str">
        <f>IF(ISNUMBER(MATCH(U30,U$1:U29,0)),"2","1")</f>
        <v>2</v>
      </c>
    </row>
    <row r="31" spans="2:23" x14ac:dyDescent="0.25">
      <c r="B31" s="18">
        <v>30</v>
      </c>
      <c r="C31" s="17" t="str">
        <f t="shared" si="5"/>
        <v/>
      </c>
      <c r="D31" s="17" t="str">
        <f t="shared" si="0"/>
        <v/>
      </c>
      <c r="E31" s="17" t="str">
        <f t="shared" si="1"/>
        <v/>
      </c>
      <c r="F31" s="17" t="str">
        <f t="shared" si="2"/>
        <v/>
      </c>
      <c r="G31" s="17" t="str">
        <f t="shared" si="3"/>
        <v>Asia</v>
      </c>
      <c r="H31" s="17" t="str">
        <f t="shared" si="4"/>
        <v/>
      </c>
      <c r="I31" s="35" t="str">
        <f t="shared" si="6"/>
        <v>Asia</v>
      </c>
      <c r="J31" t="str">
        <f>IF(ISNUMBER(MATCH(K31,K$1:K30,0)),"Double","1st See ")</f>
        <v xml:space="preserve">1st See </v>
      </c>
      <c r="K31" t="s">
        <v>65</v>
      </c>
      <c r="L31" s="11" t="s">
        <v>583</v>
      </c>
      <c r="O31" t="s">
        <v>4069</v>
      </c>
      <c r="P31" t="s">
        <v>1411</v>
      </c>
      <c r="R31" t="s">
        <v>8</v>
      </c>
      <c r="S31" s="51">
        <v>9794.354178093412</v>
      </c>
      <c r="T31" s="48" t="s">
        <v>49</v>
      </c>
      <c r="U31" s="47" t="s">
        <v>52</v>
      </c>
      <c r="W31" s="60" t="str">
        <f>IF(ISNUMBER(MATCH(U31,U$1:U30,0)),"2","1")</f>
        <v>2</v>
      </c>
    </row>
    <row r="32" spans="2:23" x14ac:dyDescent="0.25">
      <c r="B32" s="18">
        <v>31</v>
      </c>
      <c r="C32" s="17" t="str">
        <f t="shared" si="5"/>
        <v/>
      </c>
      <c r="D32" s="17" t="str">
        <f t="shared" si="0"/>
        <v/>
      </c>
      <c r="E32" s="17" t="str">
        <f t="shared" si="1"/>
        <v/>
      </c>
      <c r="F32" s="17" t="str">
        <f t="shared" si="2"/>
        <v/>
      </c>
      <c r="G32" s="17" t="str">
        <f t="shared" si="3"/>
        <v>Asia</v>
      </c>
      <c r="H32" s="17" t="str">
        <f t="shared" si="4"/>
        <v/>
      </c>
      <c r="I32" s="35" t="str">
        <f t="shared" si="6"/>
        <v>Asia</v>
      </c>
      <c r="J32" t="str">
        <f>IF(ISNUMBER(MATCH(K32,K$1:K31,0)),"Double","1st See ")</f>
        <v>Double</v>
      </c>
      <c r="K32" t="s">
        <v>8</v>
      </c>
      <c r="L32" s="11" t="s">
        <v>75</v>
      </c>
      <c r="O32" t="s">
        <v>4070</v>
      </c>
      <c r="P32" t="s">
        <v>1444</v>
      </c>
      <c r="R32" t="s">
        <v>8</v>
      </c>
      <c r="S32" s="51">
        <v>50000</v>
      </c>
      <c r="T32" s="48" t="s">
        <v>50</v>
      </c>
      <c r="U32" s="47" t="s">
        <v>52</v>
      </c>
      <c r="W32" s="60" t="str">
        <f>IF(ISNUMBER(MATCH(U32,U$1:U31,0)),"2","1")</f>
        <v>2</v>
      </c>
    </row>
    <row r="33" spans="2:23" x14ac:dyDescent="0.25">
      <c r="B33" s="18">
        <v>32</v>
      </c>
      <c r="C33" s="17" t="str">
        <f t="shared" si="5"/>
        <v>Europe</v>
      </c>
      <c r="D33" s="17" t="str">
        <f t="shared" si="0"/>
        <v/>
      </c>
      <c r="E33" s="17" t="str">
        <f t="shared" si="1"/>
        <v/>
      </c>
      <c r="F33" s="17" t="str">
        <f t="shared" si="2"/>
        <v/>
      </c>
      <c r="G33" s="17" t="str">
        <f t="shared" si="3"/>
        <v/>
      </c>
      <c r="H33" s="17" t="str">
        <f t="shared" si="4"/>
        <v/>
      </c>
      <c r="I33" s="35" t="str">
        <f t="shared" si="6"/>
        <v>Europe</v>
      </c>
      <c r="J33" t="str">
        <f>IF(ISNUMBER(MATCH(K33,K$1:K32,0)),"Double","1st See ")</f>
        <v xml:space="preserve">1st See </v>
      </c>
      <c r="K33" t="s">
        <v>71</v>
      </c>
      <c r="L33" s="11" t="s">
        <v>30</v>
      </c>
      <c r="O33" t="s">
        <v>4071</v>
      </c>
      <c r="P33" t="s">
        <v>4099</v>
      </c>
      <c r="R33" t="s">
        <v>8</v>
      </c>
      <c r="S33" s="51">
        <v>13500</v>
      </c>
      <c r="T33" s="48" t="s">
        <v>51</v>
      </c>
      <c r="U33" s="47" t="s">
        <v>52</v>
      </c>
      <c r="W33" s="60" t="str">
        <f>IF(ISNUMBER(MATCH(U33,U$1:U32,0)),"2","1")</f>
        <v>2</v>
      </c>
    </row>
    <row r="34" spans="2:23" x14ac:dyDescent="0.25">
      <c r="B34" s="18">
        <v>33</v>
      </c>
      <c r="C34" s="17" t="str">
        <f t="shared" si="5"/>
        <v>Europe</v>
      </c>
      <c r="D34" s="17" t="str">
        <f t="shared" si="0"/>
        <v/>
      </c>
      <c r="E34" s="17" t="str">
        <f t="shared" si="1"/>
        <v/>
      </c>
      <c r="F34" s="17" t="str">
        <f t="shared" si="2"/>
        <v/>
      </c>
      <c r="G34" s="17" t="str">
        <f t="shared" si="3"/>
        <v/>
      </c>
      <c r="H34" s="17" t="str">
        <f t="shared" si="4"/>
        <v/>
      </c>
      <c r="I34" s="35" t="str">
        <f t="shared" si="6"/>
        <v>Europe</v>
      </c>
      <c r="J34" t="str">
        <f>IF(ISNUMBER(MATCH(K34,K$1:K33,0)),"Double","1st See ")</f>
        <v xml:space="preserve">1st See </v>
      </c>
      <c r="K34" t="s">
        <v>75</v>
      </c>
      <c r="L34" s="11" t="s">
        <v>73</v>
      </c>
      <c r="O34" t="s">
        <v>4072</v>
      </c>
      <c r="P34" t="s">
        <v>2004</v>
      </c>
      <c r="R34" t="s">
        <v>8</v>
      </c>
      <c r="S34" s="51">
        <v>17807.916687442568</v>
      </c>
      <c r="T34" s="48" t="s">
        <v>52</v>
      </c>
      <c r="U34" s="47" t="s">
        <v>52</v>
      </c>
      <c r="W34" s="60" t="str">
        <f>IF(ISNUMBER(MATCH(U34,U$1:U33,0)),"2","1")</f>
        <v>2</v>
      </c>
    </row>
    <row r="35" spans="2:23" ht="15.75" x14ac:dyDescent="0.25">
      <c r="B35" s="18">
        <v>34</v>
      </c>
      <c r="C35" s="17" t="str">
        <f t="shared" si="5"/>
        <v/>
      </c>
      <c r="D35" s="17" t="str">
        <f t="shared" si="0"/>
        <v/>
      </c>
      <c r="E35" s="17" t="str">
        <f t="shared" si="1"/>
        <v/>
      </c>
      <c r="F35" s="17" t="str">
        <f t="shared" si="2"/>
        <v/>
      </c>
      <c r="G35" s="17" t="str">
        <f t="shared" si="3"/>
        <v>Asia</v>
      </c>
      <c r="H35" s="17" t="str">
        <f t="shared" si="4"/>
        <v/>
      </c>
      <c r="I35" s="35" t="str">
        <f t="shared" si="6"/>
        <v>Asia</v>
      </c>
      <c r="J35" t="str">
        <f>IF(ISNUMBER(MATCH(K35,K$1:K34,0)),"Double","1st See ")</f>
        <v>Double</v>
      </c>
      <c r="K35" t="s">
        <v>8</v>
      </c>
      <c r="L35" s="11" t="s">
        <v>4020</v>
      </c>
      <c r="O35" t="s">
        <v>4073</v>
      </c>
      <c r="P35" s="14" t="s">
        <v>1126</v>
      </c>
      <c r="R35" t="s">
        <v>8</v>
      </c>
      <c r="S35" s="51">
        <v>16027.125018698311</v>
      </c>
      <c r="T35" s="48" t="s">
        <v>61</v>
      </c>
      <c r="U35" s="47" t="s">
        <v>279</v>
      </c>
      <c r="W35" s="60" t="str">
        <f>IF(ISNUMBER(MATCH(U35,U$1:U34,0)),"2","1")</f>
        <v>1</v>
      </c>
    </row>
    <row r="36" spans="2:23" x14ac:dyDescent="0.25">
      <c r="B36" s="18">
        <v>35</v>
      </c>
      <c r="C36" s="17" t="str">
        <f t="shared" si="5"/>
        <v/>
      </c>
      <c r="D36" s="17" t="str">
        <f t="shared" si="0"/>
        <v>North America</v>
      </c>
      <c r="E36" s="17" t="str">
        <f t="shared" si="1"/>
        <v/>
      </c>
      <c r="F36" s="17" t="str">
        <f t="shared" si="2"/>
        <v/>
      </c>
      <c r="G36" s="17" t="str">
        <f t="shared" si="3"/>
        <v/>
      </c>
      <c r="H36" s="17" t="str">
        <f t="shared" si="4"/>
        <v/>
      </c>
      <c r="I36" s="35" t="str">
        <f t="shared" si="6"/>
        <v>North America</v>
      </c>
      <c r="J36" t="str">
        <f>IF(ISNUMBER(MATCH(K36,K$1:K35,0)),"Double","1st See ")</f>
        <v>Double</v>
      </c>
      <c r="K36" t="s">
        <v>15</v>
      </c>
      <c r="L36" s="12" t="s">
        <v>1804</v>
      </c>
      <c r="O36" t="s">
        <v>4074</v>
      </c>
      <c r="P36" t="s">
        <v>1011</v>
      </c>
      <c r="R36" t="s">
        <v>8</v>
      </c>
      <c r="S36" s="51">
        <v>10684.750012465542</v>
      </c>
      <c r="T36" s="48" t="s">
        <v>63</v>
      </c>
      <c r="U36" s="47" t="s">
        <v>52</v>
      </c>
      <c r="W36" s="60" t="str">
        <f>IF(ISNUMBER(MATCH(U36,U$1:U35,0)),"2","1")</f>
        <v>2</v>
      </c>
    </row>
    <row r="37" spans="2:23" x14ac:dyDescent="0.25">
      <c r="B37" s="18">
        <v>36</v>
      </c>
      <c r="C37" s="17" t="str">
        <f t="shared" si="5"/>
        <v/>
      </c>
      <c r="D37" s="17" t="str">
        <f t="shared" si="0"/>
        <v>North America</v>
      </c>
      <c r="E37" s="17" t="str">
        <f t="shared" si="1"/>
        <v/>
      </c>
      <c r="F37" s="17" t="str">
        <f t="shared" si="2"/>
        <v/>
      </c>
      <c r="G37" s="17" t="str">
        <f t="shared" si="3"/>
        <v/>
      </c>
      <c r="H37" s="17" t="str">
        <f t="shared" si="4"/>
        <v/>
      </c>
      <c r="I37" s="35" t="str">
        <f t="shared" si="6"/>
        <v>North America</v>
      </c>
      <c r="J37" t="str">
        <f>IF(ISNUMBER(MATCH(K37,K$1:K36,0)),"Double","1st See ")</f>
        <v>Double</v>
      </c>
      <c r="K37" t="s">
        <v>15</v>
      </c>
      <c r="L37" s="11" t="s">
        <v>1066</v>
      </c>
      <c r="O37" t="s">
        <v>4075</v>
      </c>
      <c r="P37" t="s">
        <v>65</v>
      </c>
      <c r="R37" t="s">
        <v>8</v>
      </c>
      <c r="S37" s="51">
        <v>6410.8500074793246</v>
      </c>
      <c r="T37" s="48" t="s">
        <v>67</v>
      </c>
      <c r="U37" s="47" t="s">
        <v>67</v>
      </c>
      <c r="W37" s="60" t="str">
        <f>IF(ISNUMBER(MATCH(U37,U$1:U36,0)),"2","1")</f>
        <v>2</v>
      </c>
    </row>
    <row r="38" spans="2:23" x14ac:dyDescent="0.25">
      <c r="B38" s="18">
        <v>37</v>
      </c>
      <c r="C38" s="17" t="str">
        <f t="shared" si="5"/>
        <v/>
      </c>
      <c r="D38" s="17" t="str">
        <f t="shared" si="0"/>
        <v>North America</v>
      </c>
      <c r="E38" s="17" t="str">
        <f t="shared" si="1"/>
        <v/>
      </c>
      <c r="F38" s="17" t="str">
        <f t="shared" si="2"/>
        <v/>
      </c>
      <c r="G38" s="17" t="str">
        <f t="shared" si="3"/>
        <v/>
      </c>
      <c r="H38" s="17" t="str">
        <f t="shared" si="4"/>
        <v/>
      </c>
      <c r="I38" s="35" t="str">
        <f t="shared" si="6"/>
        <v>North America</v>
      </c>
      <c r="J38" t="str">
        <f>IF(ISNUMBER(MATCH(K38,K$1:K37,0)),"Double","1st See ")</f>
        <v>Double</v>
      </c>
      <c r="K38" t="s">
        <v>15</v>
      </c>
      <c r="L38" s="11" t="s">
        <v>608</v>
      </c>
      <c r="O38" t="s">
        <v>870</v>
      </c>
      <c r="P38" t="s">
        <v>133</v>
      </c>
      <c r="R38" t="s">
        <v>8</v>
      </c>
      <c r="S38" s="51">
        <v>8903.9583437212841</v>
      </c>
      <c r="T38" s="48" t="s">
        <v>76</v>
      </c>
      <c r="U38" s="47" t="s">
        <v>356</v>
      </c>
      <c r="W38" s="60" t="str">
        <f>IF(ISNUMBER(MATCH(U38,U$1:U37,0)),"2","1")</f>
        <v>2</v>
      </c>
    </row>
    <row r="39" spans="2:23" x14ac:dyDescent="0.25">
      <c r="B39" s="18">
        <v>38</v>
      </c>
      <c r="C39" s="17" t="str">
        <f t="shared" si="5"/>
        <v/>
      </c>
      <c r="D39" s="17" t="str">
        <f t="shared" si="0"/>
        <v/>
      </c>
      <c r="E39" s="17" t="str">
        <f t="shared" si="1"/>
        <v/>
      </c>
      <c r="F39" s="17" t="str">
        <f t="shared" si="2"/>
        <v/>
      </c>
      <c r="G39" s="17" t="str">
        <f t="shared" si="3"/>
        <v>Asia</v>
      </c>
      <c r="H39" s="17" t="str">
        <f t="shared" si="4"/>
        <v/>
      </c>
      <c r="I39" s="35" t="str">
        <f t="shared" si="6"/>
        <v>Asia</v>
      </c>
      <c r="J39" t="str">
        <f>IF(ISNUMBER(MATCH(K39,K$1:K38,0)),"Double","1st See ")</f>
        <v>Double</v>
      </c>
      <c r="K39" t="s">
        <v>8</v>
      </c>
      <c r="L39" s="11" t="s">
        <v>447</v>
      </c>
      <c r="O39" t="s">
        <v>4076</v>
      </c>
      <c r="P39" t="s">
        <v>171</v>
      </c>
      <c r="R39" t="s">
        <v>8</v>
      </c>
      <c r="S39" s="51">
        <v>7123.1666749770275</v>
      </c>
      <c r="T39" s="48" t="s">
        <v>81</v>
      </c>
      <c r="U39" s="47" t="s">
        <v>52</v>
      </c>
      <c r="W39" s="60" t="str">
        <f>IF(ISNUMBER(MATCH(U39,U$1:U38,0)),"2","1")</f>
        <v>2</v>
      </c>
    </row>
    <row r="40" spans="2:23" x14ac:dyDescent="0.25">
      <c r="B40" s="18">
        <v>39</v>
      </c>
      <c r="C40" s="17" t="str">
        <f t="shared" si="5"/>
        <v/>
      </c>
      <c r="D40" s="17" t="str">
        <f t="shared" si="0"/>
        <v/>
      </c>
      <c r="E40" s="17" t="str">
        <f t="shared" si="1"/>
        <v/>
      </c>
      <c r="F40" s="17" t="str">
        <f t="shared" si="2"/>
        <v/>
      </c>
      <c r="G40" s="17" t="str">
        <f t="shared" si="3"/>
        <v/>
      </c>
      <c r="H40" s="17" t="str">
        <f t="shared" si="4"/>
        <v>Oceania</v>
      </c>
      <c r="I40" s="35" t="str">
        <f t="shared" si="6"/>
        <v>Oceania</v>
      </c>
      <c r="J40" t="str">
        <f>IF(ISNUMBER(MATCH(K40,K$1:K39,0)),"Double","1st See ")</f>
        <v xml:space="preserve">1st See </v>
      </c>
      <c r="K40" t="s">
        <v>84</v>
      </c>
      <c r="L40" s="11" t="s">
        <v>46</v>
      </c>
      <c r="O40" t="s">
        <v>4077</v>
      </c>
      <c r="P40" t="s">
        <v>716</v>
      </c>
      <c r="R40" t="s">
        <v>8</v>
      </c>
      <c r="S40" s="51">
        <v>14500</v>
      </c>
      <c r="T40" s="48" t="s">
        <v>85</v>
      </c>
      <c r="U40" s="47" t="s">
        <v>20</v>
      </c>
      <c r="W40" s="60" t="str">
        <f>IF(ISNUMBER(MATCH(U40,U$1:U39,0)),"2","1")</f>
        <v>2</v>
      </c>
    </row>
    <row r="41" spans="2:23" x14ac:dyDescent="0.25">
      <c r="B41" s="18">
        <v>40</v>
      </c>
      <c r="C41" s="17" t="str">
        <f t="shared" si="5"/>
        <v/>
      </c>
      <c r="D41" s="17" t="str">
        <f t="shared" si="0"/>
        <v/>
      </c>
      <c r="E41" s="17" t="str">
        <f t="shared" si="1"/>
        <v/>
      </c>
      <c r="F41" s="17" t="str">
        <f t="shared" si="2"/>
        <v/>
      </c>
      <c r="G41" s="17" t="str">
        <f t="shared" si="3"/>
        <v>Asia</v>
      </c>
      <c r="H41" s="17" t="str">
        <f t="shared" si="4"/>
        <v/>
      </c>
      <c r="I41" s="35" t="str">
        <f t="shared" si="6"/>
        <v>Asia</v>
      </c>
      <c r="J41" t="str">
        <f>IF(ISNUMBER(MATCH(K41,K$1:K40,0)),"Double","1st See ")</f>
        <v>Double</v>
      </c>
      <c r="K41" t="s">
        <v>8</v>
      </c>
      <c r="L41" s="11" t="s">
        <v>27</v>
      </c>
      <c r="O41" t="s">
        <v>4078</v>
      </c>
      <c r="P41" t="s">
        <v>4100</v>
      </c>
      <c r="R41" t="s">
        <v>8</v>
      </c>
      <c r="S41" s="51">
        <v>14246.333349954055</v>
      </c>
      <c r="T41" s="48" t="s">
        <v>91</v>
      </c>
      <c r="U41" s="47" t="s">
        <v>52</v>
      </c>
      <c r="W41" s="60" t="str">
        <f>IF(ISNUMBER(MATCH(U41,U$1:U40,0)),"2","1")</f>
        <v>2</v>
      </c>
    </row>
    <row r="42" spans="2:23" x14ac:dyDescent="0.25">
      <c r="B42" s="18">
        <v>41</v>
      </c>
      <c r="C42" s="17" t="str">
        <f t="shared" si="5"/>
        <v/>
      </c>
      <c r="D42" s="17" t="str">
        <f t="shared" si="0"/>
        <v>North America</v>
      </c>
      <c r="E42" s="17" t="str">
        <f t="shared" si="1"/>
        <v/>
      </c>
      <c r="F42" s="17" t="str">
        <f t="shared" si="2"/>
        <v/>
      </c>
      <c r="G42" s="17" t="str">
        <f t="shared" si="3"/>
        <v/>
      </c>
      <c r="H42" s="17" t="str">
        <f t="shared" si="4"/>
        <v/>
      </c>
      <c r="I42" s="35" t="str">
        <f t="shared" si="6"/>
        <v>North America</v>
      </c>
      <c r="J42" t="str">
        <f>IF(ISNUMBER(MATCH(K42,K$1:K41,0)),"Double","1st See ")</f>
        <v xml:space="preserve">1st See </v>
      </c>
      <c r="K42" t="s">
        <v>88</v>
      </c>
      <c r="L42" s="12" t="s">
        <v>71</v>
      </c>
      <c r="O42" t="s">
        <v>4079</v>
      </c>
      <c r="P42" t="s">
        <v>4101</v>
      </c>
      <c r="R42" t="s">
        <v>8</v>
      </c>
      <c r="S42" s="51">
        <v>4320</v>
      </c>
      <c r="T42" s="48" t="s">
        <v>102</v>
      </c>
      <c r="U42" s="47" t="s">
        <v>310</v>
      </c>
      <c r="W42" s="60" t="str">
        <f>IF(ISNUMBER(MATCH(U42,U$1:U41,0)),"2","1")</f>
        <v>2</v>
      </c>
    </row>
    <row r="43" spans="2:23" x14ac:dyDescent="0.25">
      <c r="B43" s="18">
        <v>42</v>
      </c>
      <c r="C43" s="17" t="str">
        <f t="shared" si="5"/>
        <v/>
      </c>
      <c r="D43" s="17" t="str">
        <f t="shared" si="0"/>
        <v>North America</v>
      </c>
      <c r="E43" s="17" t="str">
        <f t="shared" si="1"/>
        <v/>
      </c>
      <c r="F43" s="17" t="str">
        <f t="shared" si="2"/>
        <v/>
      </c>
      <c r="G43" s="17" t="str">
        <f t="shared" si="3"/>
        <v/>
      </c>
      <c r="H43" s="17" t="str">
        <f t="shared" si="4"/>
        <v/>
      </c>
      <c r="I43" s="35" t="str">
        <f t="shared" si="6"/>
        <v>North America</v>
      </c>
      <c r="J43" t="str">
        <f>IF(ISNUMBER(MATCH(K43,K$1:K42,0)),"Double","1st See ")</f>
        <v>Double</v>
      </c>
      <c r="K43" t="s">
        <v>15</v>
      </c>
      <c r="L43" t="s">
        <v>983</v>
      </c>
      <c r="O43" t="s">
        <v>4080</v>
      </c>
      <c r="P43" t="s">
        <v>4102</v>
      </c>
      <c r="R43" t="s">
        <v>8</v>
      </c>
      <c r="S43" s="51">
        <v>7500</v>
      </c>
      <c r="T43" s="48" t="s">
        <v>20</v>
      </c>
      <c r="U43" s="47" t="s">
        <v>20</v>
      </c>
      <c r="W43" s="60" t="str">
        <f>IF(ISNUMBER(MATCH(U43,U$1:U42,0)),"2","1")</f>
        <v>2</v>
      </c>
    </row>
    <row r="44" spans="2:23" x14ac:dyDescent="0.25">
      <c r="B44" s="18">
        <v>43</v>
      </c>
      <c r="C44" s="17" t="str">
        <f t="shared" si="5"/>
        <v/>
      </c>
      <c r="D44" s="17" t="str">
        <f t="shared" si="0"/>
        <v>North America</v>
      </c>
      <c r="E44" s="17" t="str">
        <f t="shared" si="1"/>
        <v/>
      </c>
      <c r="F44" s="17" t="str">
        <f t="shared" si="2"/>
        <v/>
      </c>
      <c r="G44" s="17" t="str">
        <f t="shared" si="3"/>
        <v/>
      </c>
      <c r="H44" s="17" t="str">
        <f t="shared" si="4"/>
        <v/>
      </c>
      <c r="I44" s="35" t="str">
        <f t="shared" si="6"/>
        <v>North America</v>
      </c>
      <c r="J44" t="str">
        <f>IF(ISNUMBER(MATCH(K44,K$1:K43,0)),"Double","1st See ")</f>
        <v>Double</v>
      </c>
      <c r="K44" t="s">
        <v>15</v>
      </c>
      <c r="L44" s="15" t="s">
        <v>1951</v>
      </c>
      <c r="O44" t="s">
        <v>548</v>
      </c>
      <c r="P44" t="s">
        <v>299</v>
      </c>
      <c r="R44" t="s">
        <v>8</v>
      </c>
      <c r="S44" s="51">
        <v>8903.9583437212841</v>
      </c>
      <c r="T44" s="48" t="s">
        <v>76</v>
      </c>
      <c r="U44" s="47" t="s">
        <v>356</v>
      </c>
      <c r="W44" s="60" t="str">
        <f>IF(ISNUMBER(MATCH(U44,U$1:U43,0)),"2","1")</f>
        <v>2</v>
      </c>
    </row>
    <row r="45" spans="2:23" x14ac:dyDescent="0.25">
      <c r="B45" s="18">
        <v>44</v>
      </c>
      <c r="C45" s="17" t="str">
        <f t="shared" si="5"/>
        <v/>
      </c>
      <c r="D45" s="17" t="str">
        <f t="shared" si="0"/>
        <v/>
      </c>
      <c r="E45" s="17" t="str">
        <f t="shared" si="1"/>
        <v/>
      </c>
      <c r="F45" s="17" t="str">
        <f t="shared" si="2"/>
        <v/>
      </c>
      <c r="G45" s="17" t="str">
        <f t="shared" si="3"/>
        <v>Asia</v>
      </c>
      <c r="H45" s="17" t="str">
        <f t="shared" si="4"/>
        <v/>
      </c>
      <c r="I45" s="35" t="str">
        <f t="shared" si="6"/>
        <v>Asia</v>
      </c>
      <c r="J45" t="str">
        <f>IF(ISNUMBER(MATCH(K45,K$1:K44,0)),"Double","1st See ")</f>
        <v>Double</v>
      </c>
      <c r="K45" t="s">
        <v>8</v>
      </c>
      <c r="L45" s="16" t="s">
        <v>4019</v>
      </c>
      <c r="O45" t="s">
        <v>48</v>
      </c>
      <c r="P45" t="s">
        <v>197</v>
      </c>
      <c r="R45" t="s">
        <v>8</v>
      </c>
      <c r="S45" s="51">
        <v>2564.3400029917298</v>
      </c>
      <c r="T45" s="48" t="s">
        <v>152</v>
      </c>
      <c r="U45" s="47" t="s">
        <v>356</v>
      </c>
      <c r="W45" s="60" t="str">
        <f>IF(ISNUMBER(MATCH(U45,U$1:U44,0)),"2","1")</f>
        <v>2</v>
      </c>
    </row>
    <row r="46" spans="2:23" x14ac:dyDescent="0.25">
      <c r="B46" s="18">
        <v>45</v>
      </c>
      <c r="C46" s="17" t="str">
        <f t="shared" si="5"/>
        <v>Europe</v>
      </c>
      <c r="D46" s="17" t="str">
        <f t="shared" si="0"/>
        <v/>
      </c>
      <c r="E46" s="17" t="str">
        <f t="shared" si="1"/>
        <v/>
      </c>
      <c r="F46" s="17" t="str">
        <f t="shared" si="2"/>
        <v/>
      </c>
      <c r="G46" s="17" t="str">
        <f t="shared" si="3"/>
        <v/>
      </c>
      <c r="H46" s="17" t="str">
        <f t="shared" si="4"/>
        <v/>
      </c>
      <c r="I46" s="35" t="str">
        <f t="shared" si="6"/>
        <v>Europe</v>
      </c>
      <c r="J46" t="str">
        <f>IF(ISNUMBER(MATCH(K46,K$1:K45,0)),"Double","1st See ")</f>
        <v>Double</v>
      </c>
      <c r="K46" t="s">
        <v>71</v>
      </c>
      <c r="L46" s="13" t="s">
        <v>1497</v>
      </c>
      <c r="O46" t="s">
        <v>4081</v>
      </c>
      <c r="P46" t="s">
        <v>4103</v>
      </c>
      <c r="R46" t="s">
        <v>8</v>
      </c>
      <c r="S46" s="51">
        <v>40958.208381117904</v>
      </c>
      <c r="T46" s="48" t="s">
        <v>190</v>
      </c>
      <c r="U46" s="47" t="s">
        <v>20</v>
      </c>
      <c r="W46" s="60" t="str">
        <f>IF(ISNUMBER(MATCH(U46,U$1:U45,0)),"2","1")</f>
        <v>2</v>
      </c>
    </row>
    <row r="47" spans="2:23" x14ac:dyDescent="0.25">
      <c r="B47" s="18">
        <v>46</v>
      </c>
      <c r="C47" s="17" t="str">
        <f t="shared" si="5"/>
        <v/>
      </c>
      <c r="D47" s="17" t="str">
        <f t="shared" si="0"/>
        <v>North America</v>
      </c>
      <c r="E47" s="17" t="str">
        <f t="shared" si="1"/>
        <v/>
      </c>
      <c r="F47" s="17" t="str">
        <f t="shared" si="2"/>
        <v/>
      </c>
      <c r="G47" s="17" t="str">
        <f t="shared" si="3"/>
        <v/>
      </c>
      <c r="H47" s="17" t="str">
        <f t="shared" si="4"/>
        <v/>
      </c>
      <c r="I47" s="35" t="str">
        <f t="shared" si="6"/>
        <v>North America</v>
      </c>
      <c r="J47" t="str">
        <f>IF(ISNUMBER(MATCH(K47,K$1:K46,0)),"Double","1st See ")</f>
        <v>Double</v>
      </c>
      <c r="K47" t="s">
        <v>15</v>
      </c>
      <c r="L47" s="13" t="s">
        <v>567</v>
      </c>
      <c r="O47" t="s">
        <v>4082</v>
      </c>
      <c r="P47" t="s">
        <v>126</v>
      </c>
      <c r="R47" t="s">
        <v>8</v>
      </c>
      <c r="S47" s="51">
        <v>14246.333349954055</v>
      </c>
      <c r="T47" s="48" t="s">
        <v>203</v>
      </c>
      <c r="U47" s="47" t="s">
        <v>52</v>
      </c>
      <c r="W47" s="60" t="str">
        <f>IF(ISNUMBER(MATCH(U47,U$1:U46,0)),"2","1")</f>
        <v>2</v>
      </c>
    </row>
    <row r="48" spans="2:23" x14ac:dyDescent="0.25">
      <c r="B48" s="18">
        <v>47</v>
      </c>
      <c r="C48" s="17" t="str">
        <f t="shared" si="5"/>
        <v>Europe</v>
      </c>
      <c r="D48" s="17" t="str">
        <f t="shared" si="0"/>
        <v/>
      </c>
      <c r="E48" s="17" t="str">
        <f t="shared" si="1"/>
        <v/>
      </c>
      <c r="F48" s="17" t="str">
        <f t="shared" si="2"/>
        <v/>
      </c>
      <c r="G48" s="17" t="str">
        <f t="shared" si="3"/>
        <v/>
      </c>
      <c r="H48" s="17" t="str">
        <f t="shared" si="4"/>
        <v/>
      </c>
      <c r="I48" s="35" t="str">
        <f t="shared" si="6"/>
        <v>Europe</v>
      </c>
      <c r="J48" t="str">
        <f>IF(ISNUMBER(MATCH(K48,K$1:K47,0)),"Double","1st See ")</f>
        <v xml:space="preserve">1st See </v>
      </c>
      <c r="K48" t="s">
        <v>628</v>
      </c>
      <c r="L48" s="13" t="s">
        <v>1291</v>
      </c>
      <c r="O48" t="s">
        <v>4083</v>
      </c>
      <c r="P48" t="s">
        <v>4104</v>
      </c>
      <c r="R48" t="s">
        <v>8</v>
      </c>
      <c r="S48" s="51">
        <v>5983.4600069807029</v>
      </c>
      <c r="T48" s="48" t="s">
        <v>211</v>
      </c>
      <c r="U48" s="47" t="s">
        <v>3999</v>
      </c>
      <c r="W48" s="60" t="str">
        <f>IF(ISNUMBER(MATCH(U48,U$1:U47,0)),"2","1")</f>
        <v>2</v>
      </c>
    </row>
    <row r="49" spans="2:23" x14ac:dyDescent="0.25">
      <c r="B49" s="18">
        <v>48</v>
      </c>
      <c r="C49" s="17" t="str">
        <f t="shared" si="5"/>
        <v>Europe</v>
      </c>
      <c r="D49" s="17" t="str">
        <f t="shared" si="0"/>
        <v/>
      </c>
      <c r="E49" s="17" t="str">
        <f t="shared" si="1"/>
        <v/>
      </c>
      <c r="F49" s="17" t="str">
        <f t="shared" si="2"/>
        <v/>
      </c>
      <c r="G49" s="17" t="str">
        <f t="shared" si="3"/>
        <v/>
      </c>
      <c r="H49" s="17" t="str">
        <f t="shared" si="4"/>
        <v/>
      </c>
      <c r="I49" s="35" t="str">
        <f t="shared" si="6"/>
        <v>Europe</v>
      </c>
      <c r="J49" t="str">
        <f>IF(ISNUMBER(MATCH(K49,K$1:K48,0)),"Double","1st See ")</f>
        <v>Double</v>
      </c>
      <c r="K49" t="s">
        <v>24</v>
      </c>
      <c r="O49" t="s">
        <v>4084</v>
      </c>
      <c r="P49" t="s">
        <v>1676</v>
      </c>
      <c r="R49" t="s">
        <v>8</v>
      </c>
      <c r="S49" s="51">
        <v>7479.3250087258784</v>
      </c>
      <c r="T49" s="48" t="s">
        <v>230</v>
      </c>
      <c r="U49" s="47" t="s">
        <v>52</v>
      </c>
      <c r="W49" s="60" t="str">
        <f>IF(ISNUMBER(MATCH(U49,U$1:U48,0)),"2","1")</f>
        <v>2</v>
      </c>
    </row>
    <row r="50" spans="2:23" x14ac:dyDescent="0.25">
      <c r="B50" s="18">
        <v>49</v>
      </c>
      <c r="C50" s="17" t="str">
        <f t="shared" si="5"/>
        <v/>
      </c>
      <c r="D50" s="17" t="str">
        <f t="shared" si="0"/>
        <v>North America</v>
      </c>
      <c r="E50" s="17" t="str">
        <f t="shared" si="1"/>
        <v/>
      </c>
      <c r="F50" s="17" t="str">
        <f t="shared" si="2"/>
        <v/>
      </c>
      <c r="G50" s="17" t="str">
        <f t="shared" si="3"/>
        <v/>
      </c>
      <c r="H50" s="17" t="str">
        <f t="shared" si="4"/>
        <v/>
      </c>
      <c r="I50" s="35" t="str">
        <f t="shared" si="6"/>
        <v>North America</v>
      </c>
      <c r="J50" t="str">
        <f>IF(ISNUMBER(MATCH(K50,K$1:K49,0)),"Double","1st See ")</f>
        <v>Double</v>
      </c>
      <c r="K50" t="s">
        <v>15</v>
      </c>
      <c r="L50" s="10"/>
      <c r="O50" t="s">
        <v>1809</v>
      </c>
      <c r="P50" t="s">
        <v>4105</v>
      </c>
      <c r="R50" t="s">
        <v>8</v>
      </c>
      <c r="S50" s="51">
        <v>23150.291693675339</v>
      </c>
      <c r="T50" s="48" t="s">
        <v>52</v>
      </c>
      <c r="U50" s="47" t="s">
        <v>52</v>
      </c>
      <c r="W50" s="60" t="str">
        <f>IF(ISNUMBER(MATCH(U50,U$1:U49,0)),"2","1")</f>
        <v>2</v>
      </c>
    </row>
    <row r="51" spans="2:23" x14ac:dyDescent="0.25">
      <c r="B51" s="18">
        <v>50</v>
      </c>
      <c r="C51" s="17" t="str">
        <f t="shared" si="5"/>
        <v>Europe</v>
      </c>
      <c r="D51" s="17" t="str">
        <f t="shared" si="0"/>
        <v/>
      </c>
      <c r="E51" s="17" t="str">
        <f t="shared" si="1"/>
        <v/>
      </c>
      <c r="F51" s="17" t="str">
        <f t="shared" si="2"/>
        <v/>
      </c>
      <c r="G51" s="17" t="str">
        <f t="shared" si="3"/>
        <v/>
      </c>
      <c r="H51" s="17" t="str">
        <f t="shared" si="4"/>
        <v/>
      </c>
      <c r="I51" s="35" t="str">
        <f t="shared" si="6"/>
        <v>Europe</v>
      </c>
      <c r="J51" t="str">
        <f>IF(ISNUMBER(MATCH(K51,K$1:K50,0)),"Double","1st See ")</f>
        <v>Double</v>
      </c>
      <c r="K51" t="s">
        <v>71</v>
      </c>
      <c r="L51" s="10"/>
      <c r="O51" t="s">
        <v>1458</v>
      </c>
      <c r="P51" t="s">
        <v>163</v>
      </c>
      <c r="R51" t="s">
        <v>8</v>
      </c>
      <c r="S51" s="51">
        <v>8903.9583437212841</v>
      </c>
      <c r="T51" s="48" t="s">
        <v>241</v>
      </c>
      <c r="U51" s="47" t="s">
        <v>20</v>
      </c>
      <c r="W51" s="60" t="str">
        <f>IF(ISNUMBER(MATCH(U51,U$1:U50,0)),"2","1")</f>
        <v>2</v>
      </c>
    </row>
    <row r="52" spans="2:23" x14ac:dyDescent="0.25">
      <c r="B52" s="18">
        <v>51</v>
      </c>
      <c r="C52" s="17" t="str">
        <f t="shared" si="5"/>
        <v>Europe</v>
      </c>
      <c r="D52" s="17" t="str">
        <f t="shared" si="0"/>
        <v/>
      </c>
      <c r="E52" s="17" t="str">
        <f t="shared" si="1"/>
        <v/>
      </c>
      <c r="F52" s="17" t="str">
        <f t="shared" si="2"/>
        <v/>
      </c>
      <c r="G52" s="17" t="str">
        <f t="shared" si="3"/>
        <v/>
      </c>
      <c r="H52" s="17" t="str">
        <f t="shared" si="4"/>
        <v/>
      </c>
      <c r="I52" s="35" t="str">
        <f t="shared" si="6"/>
        <v>Europe</v>
      </c>
      <c r="J52" t="str">
        <f>IF(ISNUMBER(MATCH(K52,K$1:K51,0)),"Double","1st See ")</f>
        <v>Double</v>
      </c>
      <c r="K52" t="s">
        <v>24</v>
      </c>
      <c r="L52" s="10"/>
      <c r="O52" t="s">
        <v>1086</v>
      </c>
      <c r="P52" s="13" t="s">
        <v>179</v>
      </c>
      <c r="R52" t="s">
        <v>8</v>
      </c>
      <c r="S52" s="51">
        <v>3205.4250037396623</v>
      </c>
      <c r="T52" s="48" t="s">
        <v>243</v>
      </c>
      <c r="U52" s="47" t="s">
        <v>20</v>
      </c>
      <c r="W52" s="60" t="str">
        <f>IF(ISNUMBER(MATCH(U52,U$1:U51,0)),"2","1")</f>
        <v>2</v>
      </c>
    </row>
    <row r="53" spans="2:23" x14ac:dyDescent="0.25">
      <c r="B53" s="18">
        <v>52</v>
      </c>
      <c r="C53" s="17" t="str">
        <f t="shared" si="5"/>
        <v/>
      </c>
      <c r="D53" s="17" t="str">
        <f t="shared" si="0"/>
        <v/>
      </c>
      <c r="E53" s="17" t="str">
        <f t="shared" si="1"/>
        <v/>
      </c>
      <c r="F53" s="17" t="str">
        <f t="shared" si="2"/>
        <v/>
      </c>
      <c r="G53" s="17" t="str">
        <f t="shared" si="3"/>
        <v>Asia</v>
      </c>
      <c r="H53" s="17" t="str">
        <f t="shared" si="4"/>
        <v/>
      </c>
      <c r="I53" s="35" t="str">
        <f t="shared" si="6"/>
        <v>Asia</v>
      </c>
      <c r="J53" t="str">
        <f>IF(ISNUMBER(MATCH(K53,K$1:K52,0)),"Double","1st See ")</f>
        <v>Double</v>
      </c>
      <c r="K53" t="s">
        <v>8</v>
      </c>
      <c r="L53" s="10"/>
      <c r="O53" t="s">
        <v>1055</v>
      </c>
      <c r="P53" t="s">
        <v>17</v>
      </c>
      <c r="R53" t="s">
        <v>8</v>
      </c>
      <c r="S53" s="51">
        <v>19588.708356186824</v>
      </c>
      <c r="T53" s="48" t="s">
        <v>247</v>
      </c>
      <c r="U53" s="47" t="s">
        <v>52</v>
      </c>
      <c r="W53" s="60" t="str">
        <f>IF(ISNUMBER(MATCH(U53,U$1:U52,0)),"2","1")</f>
        <v>2</v>
      </c>
    </row>
    <row r="54" spans="2:23" ht="15.75" x14ac:dyDescent="0.25">
      <c r="B54" s="18">
        <v>53</v>
      </c>
      <c r="C54" s="17" t="str">
        <f t="shared" si="5"/>
        <v/>
      </c>
      <c r="D54" s="17" t="str">
        <f t="shared" si="0"/>
        <v>North America</v>
      </c>
      <c r="E54" s="17" t="str">
        <f t="shared" si="1"/>
        <v/>
      </c>
      <c r="F54" s="17" t="str">
        <f t="shared" si="2"/>
        <v/>
      </c>
      <c r="G54" s="17" t="str">
        <f t="shared" si="3"/>
        <v/>
      </c>
      <c r="H54" s="17" t="str">
        <f t="shared" si="4"/>
        <v/>
      </c>
      <c r="I54" s="35" t="str">
        <f t="shared" si="6"/>
        <v>North America</v>
      </c>
      <c r="J54" t="str">
        <f>IF(ISNUMBER(MATCH(K54,K$1:K53,0)),"Double","1st See ")</f>
        <v>Double</v>
      </c>
      <c r="K54" t="s">
        <v>15</v>
      </c>
      <c r="O54" s="14" t="s">
        <v>4023</v>
      </c>
      <c r="P54" t="s">
        <v>347</v>
      </c>
      <c r="R54" t="s">
        <v>8</v>
      </c>
      <c r="S54" s="51">
        <v>3205.4250037396623</v>
      </c>
      <c r="T54" s="48" t="s">
        <v>243</v>
      </c>
      <c r="U54" s="47" t="s">
        <v>20</v>
      </c>
      <c r="W54" s="60" t="str">
        <f>IF(ISNUMBER(MATCH(U54,U$1:U53,0)),"2","1")</f>
        <v>2</v>
      </c>
    </row>
    <row r="55" spans="2:23" x14ac:dyDescent="0.25">
      <c r="B55" s="18">
        <v>54</v>
      </c>
      <c r="C55" s="17" t="str">
        <f t="shared" si="5"/>
        <v/>
      </c>
      <c r="D55" s="17" t="str">
        <f t="shared" si="0"/>
        <v/>
      </c>
      <c r="E55" s="17" t="str">
        <f t="shared" si="1"/>
        <v/>
      </c>
      <c r="F55" s="17" t="str">
        <f t="shared" si="2"/>
        <v/>
      </c>
      <c r="G55" s="17" t="str">
        <f t="shared" si="3"/>
        <v>Asia</v>
      </c>
      <c r="H55" s="17" t="str">
        <f t="shared" si="4"/>
        <v/>
      </c>
      <c r="I55" s="35" t="str">
        <f t="shared" si="6"/>
        <v>Asia</v>
      </c>
      <c r="J55" t="str">
        <f>IF(ISNUMBER(MATCH(K55,K$1:K54,0)),"Double","1st See ")</f>
        <v>Double</v>
      </c>
      <c r="K55" t="s">
        <v>8</v>
      </c>
      <c r="R55" t="s">
        <v>8</v>
      </c>
      <c r="S55" s="51">
        <v>13636</v>
      </c>
      <c r="T55" s="48" t="s">
        <v>259</v>
      </c>
      <c r="U55" s="47" t="s">
        <v>52</v>
      </c>
      <c r="W55" s="60" t="str">
        <f>IF(ISNUMBER(MATCH(U55,U$1:U54,0)),"2","1")</f>
        <v>2</v>
      </c>
    </row>
    <row r="56" spans="2:23" x14ac:dyDescent="0.25">
      <c r="B56" s="18">
        <v>55</v>
      </c>
      <c r="C56" s="17" t="str">
        <f t="shared" si="5"/>
        <v>Europe</v>
      </c>
      <c r="D56" s="17" t="str">
        <f t="shared" si="0"/>
        <v/>
      </c>
      <c r="E56" s="17" t="str">
        <f t="shared" si="1"/>
        <v/>
      </c>
      <c r="F56" s="17" t="str">
        <f t="shared" si="2"/>
        <v/>
      </c>
      <c r="G56" s="17" t="str">
        <f t="shared" si="3"/>
        <v/>
      </c>
      <c r="H56" s="17" t="str">
        <f t="shared" si="4"/>
        <v/>
      </c>
      <c r="I56" s="35" t="str">
        <f t="shared" si="6"/>
        <v>Europe</v>
      </c>
      <c r="J56" t="str">
        <f>IF(ISNUMBER(MATCH(K56,K$1:K55,0)),"Double","1st See ")</f>
        <v>Double</v>
      </c>
      <c r="K56" t="s">
        <v>71</v>
      </c>
      <c r="R56" t="s">
        <v>8</v>
      </c>
      <c r="S56" s="51">
        <v>4149.2445881741187</v>
      </c>
      <c r="T56" s="48" t="s">
        <v>267</v>
      </c>
      <c r="U56" s="47" t="s">
        <v>52</v>
      </c>
      <c r="W56" s="60" t="str">
        <f>IF(ISNUMBER(MATCH(U56,U$1:U55,0)),"2","1")</f>
        <v>2</v>
      </c>
    </row>
    <row r="57" spans="2:23" x14ac:dyDescent="0.25">
      <c r="B57" s="18">
        <v>56</v>
      </c>
      <c r="C57" s="17" t="str">
        <f t="shared" si="5"/>
        <v>Europe</v>
      </c>
      <c r="D57" s="17" t="str">
        <f t="shared" si="0"/>
        <v/>
      </c>
      <c r="E57" s="17" t="str">
        <f t="shared" si="1"/>
        <v/>
      </c>
      <c r="F57" s="17" t="str">
        <f t="shared" si="2"/>
        <v/>
      </c>
      <c r="G57" s="17" t="str">
        <f t="shared" si="3"/>
        <v/>
      </c>
      <c r="H57" s="17" t="str">
        <f t="shared" si="4"/>
        <v/>
      </c>
      <c r="I57" s="35" t="str">
        <f t="shared" si="6"/>
        <v>Europe</v>
      </c>
      <c r="J57" t="str">
        <f>IF(ISNUMBER(MATCH(K57,K$1:K56,0)),"Double","1st See ")</f>
        <v xml:space="preserve">1st See </v>
      </c>
      <c r="K57" t="s">
        <v>106</v>
      </c>
      <c r="R57" t="s">
        <v>8</v>
      </c>
      <c r="S57" s="51">
        <v>4897.177089046706</v>
      </c>
      <c r="T57" s="48" t="s">
        <v>272</v>
      </c>
      <c r="U57" s="47" t="s">
        <v>20</v>
      </c>
      <c r="W57" s="60" t="str">
        <f>IF(ISNUMBER(MATCH(U57,U$1:U56,0)),"2","1")</f>
        <v>2</v>
      </c>
    </row>
    <row r="58" spans="2:23" x14ac:dyDescent="0.25">
      <c r="B58" s="18">
        <v>57</v>
      </c>
      <c r="C58" s="17" t="str">
        <f t="shared" si="5"/>
        <v/>
      </c>
      <c r="D58" s="17" t="str">
        <f t="shared" si="0"/>
        <v>North America</v>
      </c>
      <c r="E58" s="17" t="str">
        <f t="shared" si="1"/>
        <v/>
      </c>
      <c r="F58" s="17" t="str">
        <f t="shared" si="2"/>
        <v/>
      </c>
      <c r="G58" s="17" t="str">
        <f t="shared" si="3"/>
        <v/>
      </c>
      <c r="H58" s="17" t="str">
        <f t="shared" si="4"/>
        <v/>
      </c>
      <c r="I58" s="35" t="str">
        <f t="shared" si="6"/>
        <v>North America</v>
      </c>
      <c r="J58" t="str">
        <f>IF(ISNUMBER(MATCH(K58,K$1:K57,0)),"Double","1st See ")</f>
        <v>Double</v>
      </c>
      <c r="K58" t="s">
        <v>15</v>
      </c>
      <c r="R58" t="s">
        <v>8</v>
      </c>
      <c r="S58" s="51">
        <v>3419.1200039889732</v>
      </c>
      <c r="T58" s="48" t="s">
        <v>274</v>
      </c>
      <c r="U58" s="47" t="s">
        <v>20</v>
      </c>
      <c r="W58" s="60" t="str">
        <f>IF(ISNUMBER(MATCH(U58,U$1:U57,0)),"2","1")</f>
        <v>2</v>
      </c>
    </row>
    <row r="59" spans="2:23" x14ac:dyDescent="0.25">
      <c r="B59" s="18">
        <v>58</v>
      </c>
      <c r="C59" s="17" t="str">
        <f t="shared" si="5"/>
        <v/>
      </c>
      <c r="D59" s="17" t="str">
        <f t="shared" si="0"/>
        <v>North America</v>
      </c>
      <c r="E59" s="17" t="str">
        <f t="shared" si="1"/>
        <v/>
      </c>
      <c r="F59" s="17" t="str">
        <f t="shared" si="2"/>
        <v/>
      </c>
      <c r="G59" s="17" t="str">
        <f t="shared" si="3"/>
        <v/>
      </c>
      <c r="H59" s="17" t="str">
        <f t="shared" si="4"/>
        <v/>
      </c>
      <c r="I59" s="35" t="str">
        <f t="shared" si="6"/>
        <v>North America</v>
      </c>
      <c r="J59" t="str">
        <f>IF(ISNUMBER(MATCH(K59,K$1:K58,0)),"Double","1st See ")</f>
        <v>Double</v>
      </c>
      <c r="K59" t="s">
        <v>15</v>
      </c>
      <c r="R59" t="s">
        <v>8</v>
      </c>
      <c r="S59" s="51">
        <v>32054.250037396621</v>
      </c>
      <c r="T59" s="48" t="s">
        <v>278</v>
      </c>
      <c r="U59" s="47" t="s">
        <v>52</v>
      </c>
      <c r="W59" s="60" t="str">
        <f>IF(ISNUMBER(MATCH(U59,U$1:U58,0)),"2","1")</f>
        <v>2</v>
      </c>
    </row>
    <row r="60" spans="2:23" x14ac:dyDescent="0.25">
      <c r="B60" s="18">
        <v>59</v>
      </c>
      <c r="C60" s="17" t="str">
        <f t="shared" si="5"/>
        <v/>
      </c>
      <c r="D60" s="17" t="str">
        <f t="shared" si="0"/>
        <v>North America</v>
      </c>
      <c r="E60" s="17" t="str">
        <f t="shared" si="1"/>
        <v/>
      </c>
      <c r="F60" s="17" t="str">
        <f t="shared" si="2"/>
        <v/>
      </c>
      <c r="G60" s="17" t="str">
        <f t="shared" si="3"/>
        <v/>
      </c>
      <c r="H60" s="17" t="str">
        <f t="shared" si="4"/>
        <v/>
      </c>
      <c r="I60" s="35" t="str">
        <f t="shared" si="6"/>
        <v>North America</v>
      </c>
      <c r="J60" t="str">
        <f>IF(ISNUMBER(MATCH(K60,K$1:K59,0)),"Double","1st See ")</f>
        <v>Double</v>
      </c>
      <c r="K60" t="s">
        <v>15</v>
      </c>
      <c r="R60" t="s">
        <v>8</v>
      </c>
      <c r="S60" s="51">
        <v>8903.9583437212841</v>
      </c>
      <c r="T60" s="48" t="s">
        <v>201</v>
      </c>
      <c r="U60" s="47" t="s">
        <v>52</v>
      </c>
      <c r="W60" s="60" t="str">
        <f>IF(ISNUMBER(MATCH(U60,U$1:U59,0)),"2","1")</f>
        <v>2</v>
      </c>
    </row>
    <row r="61" spans="2:23" x14ac:dyDescent="0.25">
      <c r="B61" s="18">
        <v>60</v>
      </c>
      <c r="C61" s="17" t="str">
        <f t="shared" si="5"/>
        <v/>
      </c>
      <c r="D61" s="17" t="str">
        <f t="shared" si="0"/>
        <v>North America</v>
      </c>
      <c r="E61" s="17" t="str">
        <f t="shared" si="1"/>
        <v/>
      </c>
      <c r="F61" s="17" t="str">
        <f t="shared" si="2"/>
        <v/>
      </c>
      <c r="G61" s="17" t="str">
        <f t="shared" si="3"/>
        <v/>
      </c>
      <c r="H61" s="17" t="str">
        <f t="shared" si="4"/>
        <v/>
      </c>
      <c r="I61" s="35" t="str">
        <f t="shared" si="6"/>
        <v>North America</v>
      </c>
      <c r="J61" t="str">
        <f>IF(ISNUMBER(MATCH(K61,K$1:K60,0)),"Double","1st See ")</f>
        <v>Double</v>
      </c>
      <c r="K61" t="s">
        <v>88</v>
      </c>
      <c r="R61" t="s">
        <v>8</v>
      </c>
      <c r="S61" s="51">
        <v>6232.7708406048987</v>
      </c>
      <c r="T61" s="48" t="s">
        <v>295</v>
      </c>
      <c r="U61" s="47" t="s">
        <v>310</v>
      </c>
      <c r="W61" s="60" t="str">
        <f>IF(ISNUMBER(MATCH(U61,U$1:U60,0)),"2","1")</f>
        <v>2</v>
      </c>
    </row>
    <row r="62" spans="2:23" x14ac:dyDescent="0.25">
      <c r="B62" s="18">
        <v>61</v>
      </c>
      <c r="C62" s="17" t="str">
        <f t="shared" si="5"/>
        <v/>
      </c>
      <c r="D62" s="17" t="str">
        <f t="shared" si="0"/>
        <v/>
      </c>
      <c r="E62" s="17" t="str">
        <f t="shared" si="1"/>
        <v>South America</v>
      </c>
      <c r="F62" s="17" t="str">
        <f t="shared" si="2"/>
        <v/>
      </c>
      <c r="G62" s="17" t="str">
        <f t="shared" si="3"/>
        <v/>
      </c>
      <c r="H62" s="17" t="str">
        <f t="shared" si="4"/>
        <v/>
      </c>
      <c r="I62" s="35" t="str">
        <f t="shared" si="6"/>
        <v>South America</v>
      </c>
      <c r="J62" t="str">
        <f>IF(ISNUMBER(MATCH(K62,K$1:K61,0)),"Double","1st See ")</f>
        <v xml:space="preserve">1st See </v>
      </c>
      <c r="K62" t="s">
        <v>143</v>
      </c>
      <c r="R62" t="s">
        <v>8</v>
      </c>
      <c r="S62" s="51">
        <v>8547.8000099724322</v>
      </c>
      <c r="T62" s="48" t="s">
        <v>300</v>
      </c>
      <c r="U62" s="47" t="s">
        <v>52</v>
      </c>
      <c r="W62" s="60" t="str">
        <f>IF(ISNUMBER(MATCH(U62,U$1:U61,0)),"2","1")</f>
        <v>2</v>
      </c>
    </row>
    <row r="63" spans="2:23" x14ac:dyDescent="0.25">
      <c r="B63" s="18">
        <v>62</v>
      </c>
      <c r="C63" s="17" t="str">
        <f t="shared" si="5"/>
        <v>Europe</v>
      </c>
      <c r="D63" s="17" t="str">
        <f t="shared" si="0"/>
        <v/>
      </c>
      <c r="E63" s="17" t="str">
        <f t="shared" si="1"/>
        <v/>
      </c>
      <c r="F63" s="17" t="str">
        <f t="shared" si="2"/>
        <v/>
      </c>
      <c r="G63" s="17" t="str">
        <f t="shared" si="3"/>
        <v/>
      </c>
      <c r="H63" s="17" t="str">
        <f t="shared" si="4"/>
        <v/>
      </c>
      <c r="I63" s="35" t="str">
        <f t="shared" si="6"/>
        <v>Europe</v>
      </c>
      <c r="J63" t="str">
        <f>IF(ISNUMBER(MATCH(K63,K$1:K62,0)),"Double","1st See ")</f>
        <v>Double</v>
      </c>
      <c r="K63" t="s">
        <v>106</v>
      </c>
      <c r="R63" t="s">
        <v>8</v>
      </c>
      <c r="S63" s="51">
        <v>3561.5833374885137</v>
      </c>
      <c r="T63" s="48" t="s">
        <v>303</v>
      </c>
      <c r="U63" s="47" t="s">
        <v>20</v>
      </c>
      <c r="W63" s="60" t="str">
        <f>IF(ISNUMBER(MATCH(U63,U$1:U62,0)),"2","1")</f>
        <v>2</v>
      </c>
    </row>
    <row r="64" spans="2:23" x14ac:dyDescent="0.25">
      <c r="B64" s="18">
        <v>63</v>
      </c>
      <c r="C64" s="17" t="str">
        <f t="shared" si="5"/>
        <v/>
      </c>
      <c r="D64" s="17" t="str">
        <f t="shared" si="0"/>
        <v>North America</v>
      </c>
      <c r="E64" s="17" t="str">
        <f t="shared" si="1"/>
        <v/>
      </c>
      <c r="F64" s="17" t="str">
        <f t="shared" si="2"/>
        <v/>
      </c>
      <c r="G64" s="17" t="str">
        <f t="shared" si="3"/>
        <v/>
      </c>
      <c r="H64" s="17" t="str">
        <f t="shared" si="4"/>
        <v/>
      </c>
      <c r="I64" s="35" t="str">
        <f t="shared" si="6"/>
        <v>North America</v>
      </c>
      <c r="J64" t="str">
        <f>IF(ISNUMBER(MATCH(K64,K$1:K63,0)),"Double","1st See ")</f>
        <v>Double</v>
      </c>
      <c r="K64" t="s">
        <v>15</v>
      </c>
      <c r="R64" t="s">
        <v>8</v>
      </c>
      <c r="S64" s="51">
        <v>21369.500024931083</v>
      </c>
      <c r="T64" s="48" t="s">
        <v>311</v>
      </c>
      <c r="U64" s="47" t="s">
        <v>52</v>
      </c>
      <c r="W64" s="60" t="str">
        <f>IF(ISNUMBER(MATCH(U64,U$1:U63,0)),"2","1")</f>
        <v>2</v>
      </c>
    </row>
    <row r="65" spans="2:23" x14ac:dyDescent="0.25">
      <c r="B65" s="18">
        <v>64</v>
      </c>
      <c r="C65" s="17" t="str">
        <f t="shared" si="5"/>
        <v>Europe</v>
      </c>
      <c r="D65" s="17" t="str">
        <f t="shared" si="0"/>
        <v/>
      </c>
      <c r="E65" s="17" t="str">
        <f t="shared" si="1"/>
        <v/>
      </c>
      <c r="F65" s="17" t="str">
        <f t="shared" si="2"/>
        <v/>
      </c>
      <c r="G65" s="17" t="str">
        <f t="shared" si="3"/>
        <v/>
      </c>
      <c r="H65" s="17" t="str">
        <f t="shared" si="4"/>
        <v/>
      </c>
      <c r="I65" s="35" t="str">
        <f t="shared" si="6"/>
        <v>Europe</v>
      </c>
      <c r="J65" t="str">
        <f>IF(ISNUMBER(MATCH(K65,K$1:K64,0)),"Double","1st See ")</f>
        <v>Double</v>
      </c>
      <c r="K65" t="s">
        <v>628</v>
      </c>
      <c r="R65" t="s">
        <v>8</v>
      </c>
      <c r="S65" s="51">
        <v>20000</v>
      </c>
      <c r="T65" s="48" t="s">
        <v>321</v>
      </c>
      <c r="U65" s="47" t="s">
        <v>52</v>
      </c>
      <c r="W65" s="60" t="str">
        <f>IF(ISNUMBER(MATCH(U65,U$1:U64,0)),"2","1")</f>
        <v>2</v>
      </c>
    </row>
    <row r="66" spans="2:23" x14ac:dyDescent="0.25">
      <c r="B66" s="18">
        <v>65</v>
      </c>
      <c r="C66" s="17" t="str">
        <f t="shared" ref="C66:C129" si="7">IF(ISNUMBER(MATCH($K66,L$2:L$65,0)),"Europe","")</f>
        <v/>
      </c>
      <c r="D66" s="17" t="str">
        <f t="shared" ref="D66:D129" si="8">IF(ISNUMBER(MATCH($K66,M$2:M$65,0)),"North America","")</f>
        <v/>
      </c>
      <c r="E66" s="17" t="str">
        <f t="shared" ref="E66:E129" si="9">IF(ISNUMBER(MATCH($K66,N$2:N$65,0)),"South America","")</f>
        <v/>
      </c>
      <c r="F66" s="17" t="str">
        <f t="shared" ref="F66:F129" si="10">IF(ISNUMBER(MATCH($K66,O$2:O$63,0)),"Africa","")</f>
        <v/>
      </c>
      <c r="G66" s="17" t="str">
        <f t="shared" ref="G66:G129" si="11">IF(ISNUMBER(MATCH($K66,P$2:P$65,0)),"Asia","")</f>
        <v/>
      </c>
      <c r="H66" s="17" t="str">
        <f t="shared" ref="H66:H129" si="12">IF(ISNUMBER(MATCH($K66,Q$2:Q$65,0)),"Oceania","")</f>
        <v>Oceania</v>
      </c>
      <c r="I66" s="35" t="str">
        <f t="shared" si="6"/>
        <v>Oceania</v>
      </c>
      <c r="J66" t="str">
        <f>IF(ISNUMBER(MATCH(K66,K$1:K65,0)),"Double","1st See ")</f>
        <v>Double</v>
      </c>
      <c r="K66" t="s">
        <v>84</v>
      </c>
      <c r="R66" t="s">
        <v>8</v>
      </c>
      <c r="S66" s="51">
        <v>25000</v>
      </c>
      <c r="T66" s="48" t="s">
        <v>91</v>
      </c>
      <c r="U66" s="47" t="s">
        <v>52</v>
      </c>
      <c r="W66" s="60" t="str">
        <f>IF(ISNUMBER(MATCH(U66,U$1:U65,0)),"2","1")</f>
        <v>2</v>
      </c>
    </row>
    <row r="67" spans="2:23" x14ac:dyDescent="0.25">
      <c r="B67" s="18">
        <v>66</v>
      </c>
      <c r="C67" s="17" t="str">
        <f t="shared" si="7"/>
        <v/>
      </c>
      <c r="D67" s="17" t="str">
        <f t="shared" si="8"/>
        <v>North America</v>
      </c>
      <c r="E67" s="17" t="str">
        <f t="shared" si="9"/>
        <v/>
      </c>
      <c r="F67" s="17" t="str">
        <f t="shared" si="10"/>
        <v/>
      </c>
      <c r="G67" s="17" t="str">
        <f t="shared" si="11"/>
        <v/>
      </c>
      <c r="H67" s="17" t="str">
        <f t="shared" si="12"/>
        <v/>
      </c>
      <c r="I67" s="35" t="str">
        <f t="shared" ref="I67:I130" si="13">CONCATENATE(C67,D67,E67,F67,G67,H67)</f>
        <v>North America</v>
      </c>
      <c r="J67" t="str">
        <f>IF(ISNUMBER(MATCH(K67,K$1:K66,0)),"Double","1st See ")</f>
        <v>Double</v>
      </c>
      <c r="K67" t="s">
        <v>15</v>
      </c>
      <c r="R67" t="s">
        <v>8</v>
      </c>
      <c r="S67" s="51">
        <v>8369.7208430980063</v>
      </c>
      <c r="T67" s="48" t="s">
        <v>328</v>
      </c>
      <c r="U67" s="47" t="s">
        <v>20</v>
      </c>
      <c r="W67" s="60" t="str">
        <f>IF(ISNUMBER(MATCH(U67,U$1:U66,0)),"2","1")</f>
        <v>2</v>
      </c>
    </row>
    <row r="68" spans="2:23" x14ac:dyDescent="0.25">
      <c r="B68" s="18">
        <v>67</v>
      </c>
      <c r="C68" s="17" t="str">
        <f t="shared" si="7"/>
        <v/>
      </c>
      <c r="D68" s="17" t="str">
        <f t="shared" si="8"/>
        <v>North America</v>
      </c>
      <c r="E68" s="17" t="str">
        <f t="shared" si="9"/>
        <v/>
      </c>
      <c r="F68" s="17" t="str">
        <f t="shared" si="10"/>
        <v/>
      </c>
      <c r="G68" s="17" t="str">
        <f t="shared" si="11"/>
        <v/>
      </c>
      <c r="H68" s="17" t="str">
        <f t="shared" si="12"/>
        <v/>
      </c>
      <c r="I68" s="35" t="str">
        <f t="shared" si="13"/>
        <v>North America</v>
      </c>
      <c r="J68" t="str">
        <f>IF(ISNUMBER(MATCH(K68,K$1:K67,0)),"Double","1st See ")</f>
        <v>Double</v>
      </c>
      <c r="K68" t="s">
        <v>15</v>
      </c>
      <c r="R68" t="s">
        <v>8</v>
      </c>
      <c r="S68" s="51">
        <v>34191.200039889729</v>
      </c>
      <c r="T68" s="48" t="s">
        <v>201</v>
      </c>
      <c r="U68" s="47" t="s">
        <v>52</v>
      </c>
      <c r="W68" s="60" t="str">
        <f>IF(ISNUMBER(MATCH(U68,U$1:U67,0)),"2","1")</f>
        <v>2</v>
      </c>
    </row>
    <row r="69" spans="2:23" x14ac:dyDescent="0.25">
      <c r="B69" s="18">
        <v>68</v>
      </c>
      <c r="C69" s="17" t="str">
        <f t="shared" si="7"/>
        <v/>
      </c>
      <c r="D69" s="17" t="str">
        <f t="shared" si="8"/>
        <v/>
      </c>
      <c r="E69" s="17" t="str">
        <f t="shared" si="9"/>
        <v/>
      </c>
      <c r="F69" s="17" t="str">
        <f t="shared" si="10"/>
        <v>Africa</v>
      </c>
      <c r="G69" s="17" t="str">
        <f t="shared" si="11"/>
        <v/>
      </c>
      <c r="H69" s="17" t="str">
        <f t="shared" si="12"/>
        <v/>
      </c>
      <c r="I69" s="35" t="str">
        <f t="shared" si="13"/>
        <v>Africa</v>
      </c>
      <c r="J69" t="str">
        <f>IF(ISNUMBER(MATCH(K69,K$1:K68,0)),"Double","1st See ")</f>
        <v>Double</v>
      </c>
      <c r="K69" t="s">
        <v>48</v>
      </c>
      <c r="R69" t="s">
        <v>8</v>
      </c>
      <c r="S69" s="51">
        <v>4914.9850057341491</v>
      </c>
      <c r="T69" s="48" t="s">
        <v>256</v>
      </c>
      <c r="U69" s="47" t="s">
        <v>20</v>
      </c>
      <c r="W69" s="60" t="str">
        <f>IF(ISNUMBER(MATCH(U69,U$1:U68,0)),"2","1")</f>
        <v>2</v>
      </c>
    </row>
    <row r="70" spans="2:23" x14ac:dyDescent="0.25">
      <c r="B70" s="18">
        <v>69</v>
      </c>
      <c r="C70" s="17" t="str">
        <f t="shared" si="7"/>
        <v/>
      </c>
      <c r="D70" s="17" t="str">
        <f t="shared" si="8"/>
        <v>North America</v>
      </c>
      <c r="E70" s="17" t="str">
        <f t="shared" si="9"/>
        <v/>
      </c>
      <c r="F70" s="17" t="str">
        <f t="shared" si="10"/>
        <v/>
      </c>
      <c r="G70" s="17" t="str">
        <f t="shared" si="11"/>
        <v/>
      </c>
      <c r="H70" s="17" t="str">
        <f t="shared" si="12"/>
        <v/>
      </c>
      <c r="I70" s="35" t="str">
        <f t="shared" si="13"/>
        <v>North America</v>
      </c>
      <c r="J70" t="str">
        <f>IF(ISNUMBER(MATCH(K70,K$1:K69,0)),"Double","1st See ")</f>
        <v>Double</v>
      </c>
      <c r="K70" t="s">
        <v>15</v>
      </c>
      <c r="R70" t="s">
        <v>8</v>
      </c>
      <c r="S70" s="51">
        <v>20000</v>
      </c>
      <c r="T70" s="48" t="s">
        <v>20</v>
      </c>
      <c r="U70" s="47" t="s">
        <v>20</v>
      </c>
      <c r="W70" s="60" t="str">
        <f>IF(ISNUMBER(MATCH(U70,U$1:U69,0)),"2","1")</f>
        <v>2</v>
      </c>
    </row>
    <row r="71" spans="2:23" x14ac:dyDescent="0.25">
      <c r="B71" s="18">
        <v>70</v>
      </c>
      <c r="C71" s="17" t="str">
        <f t="shared" si="7"/>
        <v/>
      </c>
      <c r="D71" s="17" t="str">
        <f t="shared" si="8"/>
        <v>North America</v>
      </c>
      <c r="E71" s="17" t="str">
        <f t="shared" si="9"/>
        <v/>
      </c>
      <c r="F71" s="17" t="str">
        <f t="shared" si="10"/>
        <v/>
      </c>
      <c r="G71" s="17" t="str">
        <f t="shared" si="11"/>
        <v/>
      </c>
      <c r="H71" s="17" t="str">
        <f t="shared" si="12"/>
        <v/>
      </c>
      <c r="I71" s="35" t="str">
        <f t="shared" si="13"/>
        <v>North America</v>
      </c>
      <c r="J71" t="str">
        <f>IF(ISNUMBER(MATCH(K71,K$1:K70,0)),"Double","1st See ")</f>
        <v>Double</v>
      </c>
      <c r="K71" t="s">
        <v>15</v>
      </c>
      <c r="R71" t="s">
        <v>8</v>
      </c>
      <c r="S71" s="51">
        <v>26711.875031163851</v>
      </c>
      <c r="T71" s="48" t="s">
        <v>356</v>
      </c>
      <c r="U71" s="47" t="s">
        <v>356</v>
      </c>
      <c r="W71" s="60" t="str">
        <f>IF(ISNUMBER(MATCH(U71,U$1:U70,0)),"2","1")</f>
        <v>2</v>
      </c>
    </row>
    <row r="72" spans="2:23" x14ac:dyDescent="0.25">
      <c r="B72" s="18">
        <v>71</v>
      </c>
      <c r="C72" s="17" t="str">
        <f t="shared" si="7"/>
        <v/>
      </c>
      <c r="D72" s="17" t="str">
        <f t="shared" si="8"/>
        <v/>
      </c>
      <c r="E72" s="17" t="str">
        <f t="shared" si="9"/>
        <v/>
      </c>
      <c r="F72" s="17" t="str">
        <f t="shared" si="10"/>
        <v/>
      </c>
      <c r="G72" s="17" t="str">
        <f t="shared" si="11"/>
        <v/>
      </c>
      <c r="H72" s="17" t="str">
        <f t="shared" si="12"/>
        <v>Oceania</v>
      </c>
      <c r="I72" s="35" t="str">
        <f t="shared" si="13"/>
        <v>Oceania</v>
      </c>
      <c r="J72" t="str">
        <f>IF(ISNUMBER(MATCH(K72,K$1:K71,0)),"Double","1st See ")</f>
        <v>Double</v>
      </c>
      <c r="K72" t="s">
        <v>84</v>
      </c>
      <c r="R72" t="s">
        <v>8</v>
      </c>
      <c r="S72" s="51">
        <v>22000</v>
      </c>
      <c r="T72" s="48" t="s">
        <v>360</v>
      </c>
      <c r="U72" s="47" t="s">
        <v>3999</v>
      </c>
      <c r="W72" s="60" t="str">
        <f>IF(ISNUMBER(MATCH(U72,U$1:U71,0)),"2","1")</f>
        <v>2</v>
      </c>
    </row>
    <row r="73" spans="2:23" x14ac:dyDescent="0.25">
      <c r="B73" s="18">
        <v>72</v>
      </c>
      <c r="C73" s="17" t="str">
        <f t="shared" si="7"/>
        <v/>
      </c>
      <c r="D73" s="17" t="str">
        <f t="shared" si="8"/>
        <v/>
      </c>
      <c r="E73" s="17" t="str">
        <f t="shared" si="9"/>
        <v/>
      </c>
      <c r="F73" s="17" t="str">
        <f t="shared" si="10"/>
        <v/>
      </c>
      <c r="G73" s="17" t="str">
        <f t="shared" si="11"/>
        <v>Asia</v>
      </c>
      <c r="H73" s="17" t="str">
        <f t="shared" si="12"/>
        <v/>
      </c>
      <c r="I73" s="35" t="str">
        <f t="shared" si="13"/>
        <v>Asia</v>
      </c>
      <c r="J73" t="str">
        <f>IF(ISNUMBER(MATCH(K73,K$1:K72,0)),"Double","1st See ")</f>
        <v xml:space="preserve">1st See </v>
      </c>
      <c r="K73" t="s">
        <v>179</v>
      </c>
      <c r="R73" t="s">
        <v>8</v>
      </c>
      <c r="S73" s="51">
        <v>8013.5625093491553</v>
      </c>
      <c r="T73" s="48" t="s">
        <v>207</v>
      </c>
      <c r="U73" s="47" t="s">
        <v>20</v>
      </c>
      <c r="W73" s="60" t="str">
        <f>IF(ISNUMBER(MATCH(U73,U$1:U72,0)),"2","1")</f>
        <v>2</v>
      </c>
    </row>
    <row r="74" spans="2:23" x14ac:dyDescent="0.25">
      <c r="B74" s="18">
        <v>73</v>
      </c>
      <c r="C74" s="17" t="str">
        <f t="shared" si="7"/>
        <v/>
      </c>
      <c r="D74" s="17" t="str">
        <f t="shared" si="8"/>
        <v>North America</v>
      </c>
      <c r="E74" s="17" t="str">
        <f t="shared" si="9"/>
        <v/>
      </c>
      <c r="F74" s="17" t="str">
        <f t="shared" si="10"/>
        <v/>
      </c>
      <c r="G74" s="17" t="str">
        <f t="shared" si="11"/>
        <v/>
      </c>
      <c r="H74" s="17" t="str">
        <f t="shared" si="12"/>
        <v/>
      </c>
      <c r="I74" s="35" t="str">
        <f t="shared" si="13"/>
        <v>North America</v>
      </c>
      <c r="J74" t="str">
        <f>IF(ISNUMBER(MATCH(K74,K$1:K73,0)),"Double","1st See ")</f>
        <v>Double</v>
      </c>
      <c r="K74" t="s">
        <v>88</v>
      </c>
      <c r="R74" t="s">
        <v>8</v>
      </c>
      <c r="S74" s="51">
        <v>3205.4250037396623</v>
      </c>
      <c r="T74" s="48" t="s">
        <v>370</v>
      </c>
      <c r="U74" s="47" t="s">
        <v>52</v>
      </c>
      <c r="W74" s="60" t="str">
        <f>IF(ISNUMBER(MATCH(U74,U$1:U73,0)),"2","1")</f>
        <v>2</v>
      </c>
    </row>
    <row r="75" spans="2:23" x14ac:dyDescent="0.25">
      <c r="B75" s="18">
        <v>74</v>
      </c>
      <c r="C75" s="17" t="str">
        <f t="shared" si="7"/>
        <v/>
      </c>
      <c r="D75" s="17" t="str">
        <f t="shared" si="8"/>
        <v>North America</v>
      </c>
      <c r="E75" s="17" t="str">
        <f t="shared" si="9"/>
        <v/>
      </c>
      <c r="F75" s="17" t="str">
        <f t="shared" si="10"/>
        <v/>
      </c>
      <c r="G75" s="17" t="str">
        <f t="shared" si="11"/>
        <v/>
      </c>
      <c r="H75" s="17" t="str">
        <f t="shared" si="12"/>
        <v/>
      </c>
      <c r="I75" s="35" t="str">
        <f t="shared" si="13"/>
        <v>North America</v>
      </c>
      <c r="J75" t="str">
        <f>IF(ISNUMBER(MATCH(K75,K$1:K74,0)),"Double","1st See ")</f>
        <v>Double</v>
      </c>
      <c r="K75" t="s">
        <v>15</v>
      </c>
      <c r="R75" t="s">
        <v>8</v>
      </c>
      <c r="S75" s="51">
        <v>12000</v>
      </c>
      <c r="T75" s="48" t="s">
        <v>20</v>
      </c>
      <c r="U75" s="47" t="s">
        <v>20</v>
      </c>
      <c r="W75" s="60" t="str">
        <f>IF(ISNUMBER(MATCH(U75,U$1:U74,0)),"2","1")</f>
        <v>2</v>
      </c>
    </row>
    <row r="76" spans="2:23" x14ac:dyDescent="0.25">
      <c r="B76" s="18">
        <v>75</v>
      </c>
      <c r="C76" s="17" t="str">
        <f t="shared" si="7"/>
        <v/>
      </c>
      <c r="D76" s="17" t="str">
        <f t="shared" si="8"/>
        <v>North America</v>
      </c>
      <c r="E76" s="17" t="str">
        <f t="shared" si="9"/>
        <v/>
      </c>
      <c r="F76" s="17" t="str">
        <f t="shared" si="10"/>
        <v/>
      </c>
      <c r="G76" s="17" t="str">
        <f t="shared" si="11"/>
        <v/>
      </c>
      <c r="H76" s="17" t="str">
        <f t="shared" si="12"/>
        <v/>
      </c>
      <c r="I76" s="35" t="str">
        <f t="shared" si="13"/>
        <v>North America</v>
      </c>
      <c r="J76" t="str">
        <f>IF(ISNUMBER(MATCH(K76,K$1:K75,0)),"Double","1st See ")</f>
        <v>Double</v>
      </c>
      <c r="K76" t="s">
        <v>88</v>
      </c>
      <c r="R76" t="s">
        <v>8</v>
      </c>
      <c r="S76" s="51">
        <v>24931.083362419595</v>
      </c>
      <c r="T76" s="48" t="s">
        <v>387</v>
      </c>
      <c r="U76" s="47" t="s">
        <v>52</v>
      </c>
      <c r="W76" s="60" t="str">
        <f>IF(ISNUMBER(MATCH(U76,U$1:U75,0)),"2","1")</f>
        <v>2</v>
      </c>
    </row>
    <row r="77" spans="2:23" x14ac:dyDescent="0.25">
      <c r="B77" s="18">
        <v>76</v>
      </c>
      <c r="C77" s="17" t="str">
        <f t="shared" si="7"/>
        <v>Europe</v>
      </c>
      <c r="D77" s="17" t="str">
        <f t="shared" si="8"/>
        <v/>
      </c>
      <c r="E77" s="17" t="str">
        <f t="shared" si="9"/>
        <v/>
      </c>
      <c r="F77" s="17" t="str">
        <f t="shared" si="10"/>
        <v/>
      </c>
      <c r="G77" s="17" t="str">
        <f t="shared" si="11"/>
        <v/>
      </c>
      <c r="H77" s="17" t="str">
        <f t="shared" si="12"/>
        <v/>
      </c>
      <c r="I77" s="35" t="str">
        <f t="shared" si="13"/>
        <v>Europe</v>
      </c>
      <c r="J77" t="str">
        <f>IF(ISNUMBER(MATCH(K77,K$1:K76,0)),"Double","1st See ")</f>
        <v>Double</v>
      </c>
      <c r="K77" t="s">
        <v>71</v>
      </c>
      <c r="R77" t="s">
        <v>8</v>
      </c>
      <c r="S77" s="51">
        <v>17807.916687442568</v>
      </c>
      <c r="T77" s="48" t="s">
        <v>52</v>
      </c>
      <c r="U77" s="47" t="s">
        <v>52</v>
      </c>
      <c r="W77" s="60" t="str">
        <f>IF(ISNUMBER(MATCH(U77,U$1:U76,0)),"2","1")</f>
        <v>2</v>
      </c>
    </row>
    <row r="78" spans="2:23" x14ac:dyDescent="0.25">
      <c r="B78" s="18">
        <v>77</v>
      </c>
      <c r="C78" s="17" t="str">
        <f t="shared" si="7"/>
        <v/>
      </c>
      <c r="D78" s="17" t="str">
        <f t="shared" si="8"/>
        <v/>
      </c>
      <c r="E78" s="17" t="str">
        <f t="shared" si="9"/>
        <v/>
      </c>
      <c r="F78" s="17" t="str">
        <f t="shared" si="10"/>
        <v/>
      </c>
      <c r="G78" s="17" t="str">
        <f t="shared" si="11"/>
        <v>Asia</v>
      </c>
      <c r="H78" s="17" t="str">
        <f t="shared" si="12"/>
        <v/>
      </c>
      <c r="I78" s="35" t="str">
        <f t="shared" si="13"/>
        <v>Asia</v>
      </c>
      <c r="J78" t="str">
        <f>IF(ISNUMBER(MATCH(K78,K$1:K77,0)),"Double","1st See ")</f>
        <v xml:space="preserve">1st See </v>
      </c>
      <c r="K78" t="s">
        <v>133</v>
      </c>
      <c r="R78" t="s">
        <v>8</v>
      </c>
      <c r="S78" s="51">
        <v>7123.1666749770275</v>
      </c>
      <c r="T78" s="48" t="s">
        <v>414</v>
      </c>
      <c r="U78" s="47" t="s">
        <v>20</v>
      </c>
      <c r="W78" s="60" t="str">
        <f>IF(ISNUMBER(MATCH(U78,U$1:U77,0)),"2","1")</f>
        <v>2</v>
      </c>
    </row>
    <row r="79" spans="2:23" x14ac:dyDescent="0.25">
      <c r="B79" s="18">
        <v>78</v>
      </c>
      <c r="C79" s="17" t="str">
        <f t="shared" si="7"/>
        <v/>
      </c>
      <c r="D79" s="17" t="str">
        <f t="shared" si="8"/>
        <v>North America</v>
      </c>
      <c r="E79" s="17" t="str">
        <f t="shared" si="9"/>
        <v/>
      </c>
      <c r="F79" s="17" t="str">
        <f t="shared" si="10"/>
        <v/>
      </c>
      <c r="G79" s="17" t="str">
        <f t="shared" si="11"/>
        <v/>
      </c>
      <c r="H79" s="17" t="str">
        <f t="shared" si="12"/>
        <v/>
      </c>
      <c r="I79" s="35" t="str">
        <f t="shared" si="13"/>
        <v>North America</v>
      </c>
      <c r="J79" t="str">
        <f>IF(ISNUMBER(MATCH(K79,K$1:K78,0)),"Double","1st See ")</f>
        <v>Double</v>
      </c>
      <c r="K79" t="s">
        <v>15</v>
      </c>
      <c r="R79" t="s">
        <v>8</v>
      </c>
      <c r="S79" s="51">
        <v>6410.8500074793246</v>
      </c>
      <c r="T79" s="48" t="s">
        <v>420</v>
      </c>
      <c r="U79" s="47" t="s">
        <v>20</v>
      </c>
      <c r="W79" s="60" t="str">
        <f>IF(ISNUMBER(MATCH(U79,U$1:U78,0)),"2","1")</f>
        <v>2</v>
      </c>
    </row>
    <row r="80" spans="2:23" x14ac:dyDescent="0.25">
      <c r="B80" s="18">
        <v>79</v>
      </c>
      <c r="C80" s="17" t="str">
        <f t="shared" si="7"/>
        <v/>
      </c>
      <c r="D80" s="17" t="str">
        <f t="shared" si="8"/>
        <v>North America</v>
      </c>
      <c r="E80" s="17" t="str">
        <f t="shared" si="9"/>
        <v/>
      </c>
      <c r="F80" s="17" t="str">
        <f t="shared" si="10"/>
        <v/>
      </c>
      <c r="G80" s="17" t="str">
        <f t="shared" si="11"/>
        <v/>
      </c>
      <c r="H80" s="17" t="str">
        <f t="shared" si="12"/>
        <v/>
      </c>
      <c r="I80" s="35" t="str">
        <f t="shared" si="13"/>
        <v>North America</v>
      </c>
      <c r="J80" t="str">
        <f>IF(ISNUMBER(MATCH(K80,K$1:K79,0)),"Double","1st See ")</f>
        <v xml:space="preserve">1st See </v>
      </c>
      <c r="K80" t="s">
        <v>136</v>
      </c>
      <c r="R80" t="s">
        <v>8</v>
      </c>
      <c r="S80" s="51">
        <v>13000</v>
      </c>
      <c r="T80" s="48" t="s">
        <v>422</v>
      </c>
      <c r="U80" s="47" t="s">
        <v>52</v>
      </c>
      <c r="W80" s="60" t="str">
        <f>IF(ISNUMBER(MATCH(U80,U$1:U79,0)),"2","1")</f>
        <v>2</v>
      </c>
    </row>
    <row r="81" spans="2:23" x14ac:dyDescent="0.25">
      <c r="B81" s="18">
        <v>80</v>
      </c>
      <c r="C81" s="17" t="str">
        <f t="shared" si="7"/>
        <v>Europe</v>
      </c>
      <c r="D81" s="17" t="str">
        <f t="shared" si="8"/>
        <v/>
      </c>
      <c r="E81" s="17" t="str">
        <f t="shared" si="9"/>
        <v/>
      </c>
      <c r="F81" s="17" t="str">
        <f t="shared" si="10"/>
        <v/>
      </c>
      <c r="G81" s="17" t="str">
        <f t="shared" si="11"/>
        <v/>
      </c>
      <c r="H81" s="17" t="str">
        <f t="shared" si="12"/>
        <v/>
      </c>
      <c r="I81" s="35" t="str">
        <f t="shared" si="13"/>
        <v>Europe</v>
      </c>
      <c r="J81" t="str">
        <f>IF(ISNUMBER(MATCH(K81,K$1:K80,0)),"Double","1st See ")</f>
        <v>Double</v>
      </c>
      <c r="K81" t="s">
        <v>71</v>
      </c>
      <c r="R81" t="s">
        <v>8</v>
      </c>
      <c r="S81" s="51">
        <v>3800</v>
      </c>
      <c r="T81" s="48" t="s">
        <v>429</v>
      </c>
      <c r="U81" s="47" t="s">
        <v>3999</v>
      </c>
      <c r="W81" s="60" t="str">
        <f>IF(ISNUMBER(MATCH(U81,U$1:U80,0)),"2","1")</f>
        <v>2</v>
      </c>
    </row>
    <row r="82" spans="2:23" x14ac:dyDescent="0.25">
      <c r="B82" s="18">
        <v>81</v>
      </c>
      <c r="C82" s="17" t="str">
        <f t="shared" si="7"/>
        <v/>
      </c>
      <c r="D82" s="17" t="str">
        <f t="shared" si="8"/>
        <v>North America</v>
      </c>
      <c r="E82" s="17" t="str">
        <f t="shared" si="9"/>
        <v/>
      </c>
      <c r="F82" s="17" t="str">
        <f t="shared" si="10"/>
        <v/>
      </c>
      <c r="G82" s="17" t="str">
        <f t="shared" si="11"/>
        <v/>
      </c>
      <c r="H82" s="17" t="str">
        <f t="shared" si="12"/>
        <v/>
      </c>
      <c r="I82" s="35" t="str">
        <f t="shared" si="13"/>
        <v>North America</v>
      </c>
      <c r="J82" t="str">
        <f>IF(ISNUMBER(MATCH(K82,K$1:K81,0)),"Double","1st See ")</f>
        <v>Double</v>
      </c>
      <c r="K82" t="s">
        <v>15</v>
      </c>
      <c r="R82" t="s">
        <v>8</v>
      </c>
      <c r="S82" s="51">
        <v>6588.9291743537506</v>
      </c>
      <c r="T82" s="48" t="s">
        <v>435</v>
      </c>
      <c r="U82" s="47" t="s">
        <v>20</v>
      </c>
      <c r="W82" s="60" t="str">
        <f>IF(ISNUMBER(MATCH(U82,U$1:U81,0)),"2","1")</f>
        <v>2</v>
      </c>
    </row>
    <row r="83" spans="2:23" x14ac:dyDescent="0.25">
      <c r="B83" s="18">
        <v>82</v>
      </c>
      <c r="C83" s="17" t="str">
        <f t="shared" si="7"/>
        <v/>
      </c>
      <c r="D83" s="17" t="str">
        <f t="shared" si="8"/>
        <v>North America</v>
      </c>
      <c r="E83" s="17" t="str">
        <f t="shared" si="9"/>
        <v/>
      </c>
      <c r="F83" s="17" t="str">
        <f t="shared" si="10"/>
        <v/>
      </c>
      <c r="G83" s="17" t="str">
        <f t="shared" si="11"/>
        <v/>
      </c>
      <c r="H83" s="17" t="str">
        <f t="shared" si="12"/>
        <v/>
      </c>
      <c r="I83" s="35" t="str">
        <f t="shared" si="13"/>
        <v>North America</v>
      </c>
      <c r="J83" t="str">
        <f>IF(ISNUMBER(MATCH(K83,K$1:K82,0)),"Double","1st See ")</f>
        <v>Double</v>
      </c>
      <c r="K83" t="s">
        <v>15</v>
      </c>
      <c r="R83" t="s">
        <v>8</v>
      </c>
      <c r="S83" s="51">
        <v>25000</v>
      </c>
      <c r="T83" s="48" t="s">
        <v>52</v>
      </c>
      <c r="U83" s="47" t="s">
        <v>52</v>
      </c>
      <c r="W83" s="60" t="str">
        <f>IF(ISNUMBER(MATCH(U83,U$1:U82,0)),"2","1")</f>
        <v>2</v>
      </c>
    </row>
    <row r="84" spans="2:23" x14ac:dyDescent="0.25">
      <c r="B84" s="18">
        <v>83</v>
      </c>
      <c r="C84" s="17" t="str">
        <f t="shared" si="7"/>
        <v/>
      </c>
      <c r="D84" s="17" t="str">
        <f t="shared" si="8"/>
        <v/>
      </c>
      <c r="E84" s="17" t="str">
        <f t="shared" si="9"/>
        <v/>
      </c>
      <c r="F84" s="17" t="str">
        <f t="shared" si="10"/>
        <v/>
      </c>
      <c r="G84" s="17" t="str">
        <f t="shared" si="11"/>
        <v>Asia</v>
      </c>
      <c r="H84" s="17" t="str">
        <f t="shared" si="12"/>
        <v/>
      </c>
      <c r="I84" s="35" t="str">
        <f t="shared" si="13"/>
        <v>Asia</v>
      </c>
      <c r="J84" t="str">
        <f>IF(ISNUMBER(MATCH(K84,K$1:K83,0)),"Double","1st See ")</f>
        <v>Double</v>
      </c>
      <c r="K84" t="s">
        <v>8</v>
      </c>
      <c r="R84" t="s">
        <v>8</v>
      </c>
      <c r="S84" s="51">
        <v>18000</v>
      </c>
      <c r="T84" s="48" t="s">
        <v>452</v>
      </c>
      <c r="U84" s="47" t="s">
        <v>4001</v>
      </c>
      <c r="W84" s="60" t="str">
        <f>IF(ISNUMBER(MATCH(U84,U$1:U83,0)),"2","1")</f>
        <v>2</v>
      </c>
    </row>
    <row r="85" spans="2:23" x14ac:dyDescent="0.25">
      <c r="B85" s="18">
        <v>84</v>
      </c>
      <c r="C85" s="17" t="str">
        <f t="shared" si="7"/>
        <v/>
      </c>
      <c r="D85" s="17" t="str">
        <f t="shared" si="8"/>
        <v/>
      </c>
      <c r="E85" s="17" t="str">
        <f t="shared" si="9"/>
        <v>South America</v>
      </c>
      <c r="F85" s="17" t="str">
        <f t="shared" si="10"/>
        <v/>
      </c>
      <c r="G85" s="17" t="str">
        <f t="shared" si="11"/>
        <v/>
      </c>
      <c r="H85" s="17" t="str">
        <f t="shared" si="12"/>
        <v/>
      </c>
      <c r="I85" s="35" t="str">
        <f t="shared" si="13"/>
        <v>South America</v>
      </c>
      <c r="J85" t="str">
        <f>IF(ISNUMBER(MATCH(K85,K$1:K84,0)),"Double","1st See ")</f>
        <v>Double</v>
      </c>
      <c r="K85" t="s">
        <v>143</v>
      </c>
      <c r="R85" t="s">
        <v>8</v>
      </c>
      <c r="S85" s="51">
        <v>8547.8000099724322</v>
      </c>
      <c r="T85" s="48" t="s">
        <v>454</v>
      </c>
      <c r="U85" s="47" t="s">
        <v>52</v>
      </c>
      <c r="W85" s="60" t="str">
        <f>IF(ISNUMBER(MATCH(U85,U$1:U84,0)),"2","1")</f>
        <v>2</v>
      </c>
    </row>
    <row r="86" spans="2:23" x14ac:dyDescent="0.25">
      <c r="B86" s="18">
        <v>85</v>
      </c>
      <c r="C86" s="17" t="str">
        <f t="shared" si="7"/>
        <v/>
      </c>
      <c r="D86" s="17" t="str">
        <f t="shared" si="8"/>
        <v>North America</v>
      </c>
      <c r="E86" s="17" t="str">
        <f t="shared" si="9"/>
        <v/>
      </c>
      <c r="F86" s="17" t="str">
        <f t="shared" si="10"/>
        <v/>
      </c>
      <c r="G86" s="17" t="str">
        <f t="shared" si="11"/>
        <v/>
      </c>
      <c r="H86" s="17" t="str">
        <f t="shared" si="12"/>
        <v/>
      </c>
      <c r="I86" s="35" t="str">
        <f t="shared" si="13"/>
        <v>North America</v>
      </c>
      <c r="J86" t="str">
        <f>IF(ISNUMBER(MATCH(K86,K$1:K85,0)),"Double","1st See ")</f>
        <v>Double</v>
      </c>
      <c r="K86" t="s">
        <v>15</v>
      </c>
      <c r="R86" t="s">
        <v>8</v>
      </c>
      <c r="S86" s="51">
        <v>160271.25018698312</v>
      </c>
      <c r="T86" s="48" t="s">
        <v>14</v>
      </c>
      <c r="U86" s="47" t="s">
        <v>20</v>
      </c>
      <c r="W86" s="60" t="str">
        <f>IF(ISNUMBER(MATCH(U86,U$1:U85,0)),"2","1")</f>
        <v>2</v>
      </c>
    </row>
    <row r="87" spans="2:23" x14ac:dyDescent="0.25">
      <c r="B87" s="18">
        <v>86</v>
      </c>
      <c r="C87" s="17" t="str">
        <f t="shared" si="7"/>
        <v>Europe</v>
      </c>
      <c r="D87" s="17" t="str">
        <f t="shared" si="8"/>
        <v/>
      </c>
      <c r="E87" s="17" t="str">
        <f t="shared" si="9"/>
        <v/>
      </c>
      <c r="F87" s="17" t="str">
        <f t="shared" si="10"/>
        <v/>
      </c>
      <c r="G87" s="17" t="str">
        <f t="shared" si="11"/>
        <v/>
      </c>
      <c r="H87" s="17" t="str">
        <f t="shared" si="12"/>
        <v/>
      </c>
      <c r="I87" s="35" t="str">
        <f t="shared" si="13"/>
        <v>Europe</v>
      </c>
      <c r="J87" t="str">
        <f>IF(ISNUMBER(MATCH(K87,K$1:K86,0)),"Double","1st See ")</f>
        <v>Double</v>
      </c>
      <c r="K87" t="s">
        <v>71</v>
      </c>
      <c r="R87" t="s">
        <v>8</v>
      </c>
      <c r="S87" s="51">
        <v>8903.9583437212841</v>
      </c>
      <c r="T87" s="48" t="s">
        <v>458</v>
      </c>
      <c r="U87" s="47" t="s">
        <v>52</v>
      </c>
      <c r="W87" s="60" t="str">
        <f>IF(ISNUMBER(MATCH(U87,U$1:U86,0)),"2","1")</f>
        <v>2</v>
      </c>
    </row>
    <row r="88" spans="2:23" x14ac:dyDescent="0.25">
      <c r="B88" s="18">
        <v>87</v>
      </c>
      <c r="C88" s="17" t="str">
        <f t="shared" si="7"/>
        <v/>
      </c>
      <c r="D88" s="17" t="str">
        <f t="shared" si="8"/>
        <v>North America</v>
      </c>
      <c r="E88" s="17" t="str">
        <f t="shared" si="9"/>
        <v/>
      </c>
      <c r="F88" s="17" t="str">
        <f t="shared" si="10"/>
        <v/>
      </c>
      <c r="G88" s="17" t="str">
        <f t="shared" si="11"/>
        <v/>
      </c>
      <c r="H88" s="17" t="str">
        <f t="shared" si="12"/>
        <v/>
      </c>
      <c r="I88" s="35" t="str">
        <f t="shared" si="13"/>
        <v>North America</v>
      </c>
      <c r="J88" t="str">
        <f>IF(ISNUMBER(MATCH(K88,K$1:K87,0)),"Double","1st See ")</f>
        <v>Double</v>
      </c>
      <c r="K88" t="s">
        <v>15</v>
      </c>
      <c r="R88" t="s">
        <v>8</v>
      </c>
      <c r="S88" s="51">
        <v>9616.275011218986</v>
      </c>
      <c r="T88" s="48" t="s">
        <v>463</v>
      </c>
      <c r="U88" s="47" t="s">
        <v>279</v>
      </c>
      <c r="W88" s="60" t="str">
        <f>IF(ISNUMBER(MATCH(U88,U$1:U87,0)),"2","1")</f>
        <v>2</v>
      </c>
    </row>
    <row r="89" spans="2:23" x14ac:dyDescent="0.25">
      <c r="B89" s="18">
        <v>88</v>
      </c>
      <c r="C89" s="17" t="str">
        <f t="shared" si="7"/>
        <v/>
      </c>
      <c r="D89" s="17" t="str">
        <f t="shared" si="8"/>
        <v>North America</v>
      </c>
      <c r="E89" s="17" t="str">
        <f t="shared" si="9"/>
        <v/>
      </c>
      <c r="F89" s="17" t="str">
        <f t="shared" si="10"/>
        <v/>
      </c>
      <c r="G89" s="17" t="str">
        <f t="shared" si="11"/>
        <v/>
      </c>
      <c r="H89" s="17" t="str">
        <f t="shared" si="12"/>
        <v/>
      </c>
      <c r="I89" s="35" t="str">
        <f t="shared" si="13"/>
        <v>North America</v>
      </c>
      <c r="J89" t="str">
        <f>IF(ISNUMBER(MATCH(K89,K$1:K88,0)),"Double","1st See ")</f>
        <v>Double</v>
      </c>
      <c r="K89" t="s">
        <v>88</v>
      </c>
      <c r="R89" t="s">
        <v>8</v>
      </c>
      <c r="S89" s="51">
        <v>11040.908346214392</v>
      </c>
      <c r="T89" s="48" t="s">
        <v>469</v>
      </c>
      <c r="U89" s="47" t="s">
        <v>52</v>
      </c>
      <c r="W89" s="60" t="str">
        <f>IF(ISNUMBER(MATCH(U89,U$1:U88,0)),"2","1")</f>
        <v>2</v>
      </c>
    </row>
    <row r="90" spans="2:23" x14ac:dyDescent="0.25">
      <c r="B90" s="18">
        <v>89</v>
      </c>
      <c r="C90" s="17" t="str">
        <f t="shared" si="7"/>
        <v/>
      </c>
      <c r="D90" s="17" t="str">
        <f t="shared" si="8"/>
        <v>North America</v>
      </c>
      <c r="E90" s="17" t="str">
        <f t="shared" si="9"/>
        <v/>
      </c>
      <c r="F90" s="17" t="str">
        <f t="shared" si="10"/>
        <v/>
      </c>
      <c r="G90" s="17" t="str">
        <f t="shared" si="11"/>
        <v/>
      </c>
      <c r="H90" s="17" t="str">
        <f t="shared" si="12"/>
        <v/>
      </c>
      <c r="I90" s="35" t="str">
        <f t="shared" si="13"/>
        <v>North America</v>
      </c>
      <c r="J90" t="str">
        <f>IF(ISNUMBER(MATCH(K90,K$1:K89,0)),"Double","1st See ")</f>
        <v>Double</v>
      </c>
      <c r="K90" t="s">
        <v>15</v>
      </c>
      <c r="R90" t="s">
        <v>8</v>
      </c>
      <c r="S90" s="51">
        <v>13355.937515581925</v>
      </c>
      <c r="T90" s="48" t="s">
        <v>207</v>
      </c>
      <c r="U90" s="47" t="s">
        <v>20</v>
      </c>
      <c r="W90" s="60" t="str">
        <f>IF(ISNUMBER(MATCH(U90,U$1:U89,0)),"2","1")</f>
        <v>2</v>
      </c>
    </row>
    <row r="91" spans="2:23" x14ac:dyDescent="0.25">
      <c r="B91" s="18">
        <v>90</v>
      </c>
      <c r="C91" s="17" t="str">
        <f t="shared" si="7"/>
        <v/>
      </c>
      <c r="D91" s="17" t="str">
        <f t="shared" si="8"/>
        <v>North America</v>
      </c>
      <c r="E91" s="17" t="str">
        <f t="shared" si="9"/>
        <v/>
      </c>
      <c r="F91" s="17" t="str">
        <f t="shared" si="10"/>
        <v/>
      </c>
      <c r="G91" s="17" t="str">
        <f t="shared" si="11"/>
        <v/>
      </c>
      <c r="H91" s="17" t="str">
        <f t="shared" si="12"/>
        <v/>
      </c>
      <c r="I91" s="35" t="str">
        <f t="shared" si="13"/>
        <v>North America</v>
      </c>
      <c r="J91" t="str">
        <f>IF(ISNUMBER(MATCH(K91,K$1:K90,0)),"Double","1st See ")</f>
        <v>Double</v>
      </c>
      <c r="K91" t="s">
        <v>15</v>
      </c>
      <c r="R91" t="s">
        <v>8</v>
      </c>
      <c r="S91" s="51">
        <v>30000</v>
      </c>
      <c r="T91" s="48" t="s">
        <v>452</v>
      </c>
      <c r="U91" s="47" t="s">
        <v>4001</v>
      </c>
      <c r="W91" s="60" t="str">
        <f>IF(ISNUMBER(MATCH(U91,U$1:U90,0)),"2","1")</f>
        <v>2</v>
      </c>
    </row>
    <row r="92" spans="2:23" x14ac:dyDescent="0.25">
      <c r="B92" s="18">
        <v>91</v>
      </c>
      <c r="C92" s="17" t="str">
        <f t="shared" si="7"/>
        <v/>
      </c>
      <c r="D92" s="17" t="str">
        <f t="shared" si="8"/>
        <v/>
      </c>
      <c r="E92" s="17" t="str">
        <f t="shared" si="9"/>
        <v/>
      </c>
      <c r="F92" s="17" t="str">
        <f t="shared" si="10"/>
        <v/>
      </c>
      <c r="G92" s="17" t="str">
        <f t="shared" si="11"/>
        <v>Asia</v>
      </c>
      <c r="H92" s="17" t="str">
        <f t="shared" si="12"/>
        <v/>
      </c>
      <c r="I92" s="35" t="str">
        <f t="shared" si="13"/>
        <v>Asia</v>
      </c>
      <c r="J92" t="str">
        <f>IF(ISNUMBER(MATCH(K92,K$1:K91,0)),"Double","1st See ")</f>
        <v>Double</v>
      </c>
      <c r="K92" t="s">
        <v>8</v>
      </c>
      <c r="R92" t="s">
        <v>8</v>
      </c>
      <c r="S92" s="51">
        <v>5342.3750062327708</v>
      </c>
      <c r="T92" s="48" t="s">
        <v>490</v>
      </c>
      <c r="U92" s="47" t="s">
        <v>279</v>
      </c>
      <c r="W92" s="60" t="str">
        <f>IF(ISNUMBER(MATCH(U92,U$1:U91,0)),"2","1")</f>
        <v>2</v>
      </c>
    </row>
    <row r="93" spans="2:23" x14ac:dyDescent="0.25">
      <c r="B93" s="18">
        <v>92</v>
      </c>
      <c r="C93" s="17" t="str">
        <f t="shared" si="7"/>
        <v/>
      </c>
      <c r="D93" s="17" t="str">
        <f t="shared" si="8"/>
        <v>North America</v>
      </c>
      <c r="E93" s="17" t="str">
        <f t="shared" si="9"/>
        <v/>
      </c>
      <c r="F93" s="17" t="str">
        <f t="shared" si="10"/>
        <v/>
      </c>
      <c r="G93" s="17" t="str">
        <f t="shared" si="11"/>
        <v/>
      </c>
      <c r="H93" s="17" t="str">
        <f t="shared" si="12"/>
        <v/>
      </c>
      <c r="I93" s="35" t="str">
        <f t="shared" si="13"/>
        <v>North America</v>
      </c>
      <c r="J93" t="str">
        <f>IF(ISNUMBER(MATCH(K93,K$1:K92,0)),"Double","1st See ")</f>
        <v>Double</v>
      </c>
      <c r="K93" t="s">
        <v>15</v>
      </c>
      <c r="R93" t="s">
        <v>8</v>
      </c>
      <c r="S93" s="51">
        <v>7123.1666749770275</v>
      </c>
      <c r="T93" s="48" t="s">
        <v>20</v>
      </c>
      <c r="U93" s="47" t="s">
        <v>20</v>
      </c>
      <c r="W93" s="60" t="str">
        <f>IF(ISNUMBER(MATCH(U93,U$1:U92,0)),"2","1")</f>
        <v>2</v>
      </c>
    </row>
    <row r="94" spans="2:23" x14ac:dyDescent="0.25">
      <c r="B94" s="18">
        <v>93</v>
      </c>
      <c r="C94" s="17" t="str">
        <f t="shared" si="7"/>
        <v/>
      </c>
      <c r="D94" s="17" t="str">
        <f t="shared" si="8"/>
        <v>North America</v>
      </c>
      <c r="E94" s="17" t="str">
        <f t="shared" si="9"/>
        <v/>
      </c>
      <c r="F94" s="17" t="str">
        <f t="shared" si="10"/>
        <v/>
      </c>
      <c r="G94" s="17" t="str">
        <f t="shared" si="11"/>
        <v/>
      </c>
      <c r="H94" s="17" t="str">
        <f t="shared" si="12"/>
        <v/>
      </c>
      <c r="I94" s="35" t="str">
        <f t="shared" si="13"/>
        <v>North America</v>
      </c>
      <c r="J94" t="str">
        <f>IF(ISNUMBER(MATCH(K94,K$1:K93,0)),"Double","1st See ")</f>
        <v>Double</v>
      </c>
      <c r="K94" t="s">
        <v>15</v>
      </c>
      <c r="R94" t="s">
        <v>8</v>
      </c>
      <c r="S94" s="51">
        <v>3561.5833374885137</v>
      </c>
      <c r="T94" s="48" t="s">
        <v>356</v>
      </c>
      <c r="U94" s="47" t="s">
        <v>356</v>
      </c>
      <c r="W94" s="60" t="str">
        <f>IF(ISNUMBER(MATCH(U94,U$1:U93,0)),"2","1")</f>
        <v>2</v>
      </c>
    </row>
    <row r="95" spans="2:23" x14ac:dyDescent="0.25">
      <c r="B95" s="18">
        <v>94</v>
      </c>
      <c r="C95" s="17" t="str">
        <f t="shared" si="7"/>
        <v/>
      </c>
      <c r="D95" s="17" t="str">
        <f t="shared" si="8"/>
        <v>North America</v>
      </c>
      <c r="E95" s="17" t="str">
        <f t="shared" si="9"/>
        <v/>
      </c>
      <c r="F95" s="17" t="str">
        <f t="shared" si="10"/>
        <v/>
      </c>
      <c r="G95" s="17" t="str">
        <f t="shared" si="11"/>
        <v/>
      </c>
      <c r="H95" s="17" t="str">
        <f t="shared" si="12"/>
        <v/>
      </c>
      <c r="I95" s="35" t="str">
        <f t="shared" si="13"/>
        <v>North America</v>
      </c>
      <c r="J95" t="str">
        <f>IF(ISNUMBER(MATCH(K95,K$1:K94,0)),"Double","1st See ")</f>
        <v>Double</v>
      </c>
      <c r="K95" t="s">
        <v>15</v>
      </c>
      <c r="R95" t="s">
        <v>8</v>
      </c>
      <c r="S95" s="51">
        <v>4273.9000049862161</v>
      </c>
      <c r="T95" s="48" t="s">
        <v>517</v>
      </c>
      <c r="U95" s="47" t="s">
        <v>52</v>
      </c>
      <c r="W95" s="60" t="str">
        <f>IF(ISNUMBER(MATCH(U95,U$1:U94,0)),"2","1")</f>
        <v>2</v>
      </c>
    </row>
    <row r="96" spans="2:23" x14ac:dyDescent="0.25">
      <c r="B96" s="18">
        <v>95</v>
      </c>
      <c r="C96" s="17" t="str">
        <f t="shared" si="7"/>
        <v/>
      </c>
      <c r="D96" s="17" t="str">
        <f t="shared" si="8"/>
        <v>North America</v>
      </c>
      <c r="E96" s="17" t="str">
        <f t="shared" si="9"/>
        <v/>
      </c>
      <c r="F96" s="17" t="str">
        <f t="shared" si="10"/>
        <v/>
      </c>
      <c r="G96" s="17" t="str">
        <f t="shared" si="11"/>
        <v/>
      </c>
      <c r="H96" s="17" t="str">
        <f t="shared" si="12"/>
        <v/>
      </c>
      <c r="I96" s="35" t="str">
        <f t="shared" si="13"/>
        <v>North America</v>
      </c>
      <c r="J96" t="str">
        <f>IF(ISNUMBER(MATCH(K96,K$1:K95,0)),"Double","1st See ")</f>
        <v>Double</v>
      </c>
      <c r="K96" t="s">
        <v>15</v>
      </c>
      <c r="R96" t="s">
        <v>8</v>
      </c>
      <c r="S96" s="51">
        <v>71231.666749770273</v>
      </c>
      <c r="T96" s="48" t="s">
        <v>533</v>
      </c>
      <c r="U96" s="47" t="s">
        <v>310</v>
      </c>
      <c r="W96" s="60" t="str">
        <f>IF(ISNUMBER(MATCH(U96,U$1:U95,0)),"2","1")</f>
        <v>2</v>
      </c>
    </row>
    <row r="97" spans="2:23" x14ac:dyDescent="0.25">
      <c r="B97" s="18">
        <v>96</v>
      </c>
      <c r="C97" s="17" t="str">
        <f t="shared" si="7"/>
        <v/>
      </c>
      <c r="D97" s="17" t="str">
        <f t="shared" si="8"/>
        <v>North America</v>
      </c>
      <c r="E97" s="17" t="str">
        <f t="shared" si="9"/>
        <v/>
      </c>
      <c r="F97" s="17" t="str">
        <f t="shared" si="10"/>
        <v/>
      </c>
      <c r="G97" s="17" t="str">
        <f t="shared" si="11"/>
        <v/>
      </c>
      <c r="H97" s="17" t="str">
        <f t="shared" si="12"/>
        <v/>
      </c>
      <c r="I97" s="35" t="str">
        <f t="shared" si="13"/>
        <v>North America</v>
      </c>
      <c r="J97" t="str">
        <f>IF(ISNUMBER(MATCH(K97,K$1:K96,0)),"Double","1st See ")</f>
        <v>Double</v>
      </c>
      <c r="K97" t="s">
        <v>15</v>
      </c>
      <c r="R97" t="s">
        <v>8</v>
      </c>
      <c r="S97" s="51">
        <v>5342.3750062327708</v>
      </c>
      <c r="T97" s="48" t="s">
        <v>535</v>
      </c>
      <c r="U97" s="47" t="s">
        <v>52</v>
      </c>
      <c r="W97" s="60" t="str">
        <f>IF(ISNUMBER(MATCH(U97,U$1:U96,0)),"2","1")</f>
        <v>2</v>
      </c>
    </row>
    <row r="98" spans="2:23" x14ac:dyDescent="0.25">
      <c r="B98" s="18">
        <v>97</v>
      </c>
      <c r="C98" s="17" t="str">
        <f t="shared" si="7"/>
        <v/>
      </c>
      <c r="D98" s="17" t="str">
        <f t="shared" si="8"/>
        <v>North America</v>
      </c>
      <c r="E98" s="17" t="str">
        <f t="shared" si="9"/>
        <v/>
      </c>
      <c r="F98" s="17" t="str">
        <f t="shared" si="10"/>
        <v/>
      </c>
      <c r="G98" s="17" t="str">
        <f t="shared" si="11"/>
        <v/>
      </c>
      <c r="H98" s="17" t="str">
        <f t="shared" si="12"/>
        <v/>
      </c>
      <c r="I98" s="35" t="str">
        <f t="shared" si="13"/>
        <v>North America</v>
      </c>
      <c r="J98" t="str">
        <f>IF(ISNUMBER(MATCH(K98,K$1:K97,0)),"Double","1st See ")</f>
        <v>Double</v>
      </c>
      <c r="K98" t="s">
        <v>15</v>
      </c>
      <c r="R98" t="s">
        <v>8</v>
      </c>
      <c r="S98" s="51">
        <v>19588.708356186824</v>
      </c>
      <c r="T98" s="48" t="s">
        <v>536</v>
      </c>
      <c r="U98" s="47" t="s">
        <v>52</v>
      </c>
      <c r="W98" s="60" t="str">
        <f>IF(ISNUMBER(MATCH(U98,U$1:U97,0)),"2","1")</f>
        <v>2</v>
      </c>
    </row>
    <row r="99" spans="2:23" x14ac:dyDescent="0.25">
      <c r="B99" s="18">
        <v>98</v>
      </c>
      <c r="C99" s="17" t="str">
        <f t="shared" si="7"/>
        <v/>
      </c>
      <c r="D99" s="17" t="str">
        <f t="shared" si="8"/>
        <v>North America</v>
      </c>
      <c r="E99" s="17" t="str">
        <f t="shared" si="9"/>
        <v/>
      </c>
      <c r="F99" s="17" t="str">
        <f t="shared" si="10"/>
        <v/>
      </c>
      <c r="G99" s="17" t="str">
        <f t="shared" si="11"/>
        <v/>
      </c>
      <c r="H99" s="17" t="str">
        <f t="shared" si="12"/>
        <v/>
      </c>
      <c r="I99" s="35" t="str">
        <f t="shared" si="13"/>
        <v>North America</v>
      </c>
      <c r="J99" t="str">
        <f>IF(ISNUMBER(MATCH(K99,K$1:K98,0)),"Double","1st See ")</f>
        <v>Double</v>
      </c>
      <c r="K99" t="s">
        <v>15</v>
      </c>
      <c r="R99" t="s">
        <v>8</v>
      </c>
      <c r="S99" s="51">
        <v>53423.750062327701</v>
      </c>
      <c r="T99" s="48" t="s">
        <v>539</v>
      </c>
      <c r="U99" s="47" t="s">
        <v>52</v>
      </c>
      <c r="W99" s="60" t="str">
        <f>IF(ISNUMBER(MATCH(U99,U$1:U98,0)),"2","1")</f>
        <v>2</v>
      </c>
    </row>
    <row r="100" spans="2:23" x14ac:dyDescent="0.25">
      <c r="B100" s="18">
        <v>99</v>
      </c>
      <c r="C100" s="17" t="str">
        <f t="shared" si="7"/>
        <v/>
      </c>
      <c r="D100" s="17" t="str">
        <f t="shared" si="8"/>
        <v>North America</v>
      </c>
      <c r="E100" s="17" t="str">
        <f t="shared" si="9"/>
        <v/>
      </c>
      <c r="F100" s="17" t="str">
        <f t="shared" si="10"/>
        <v/>
      </c>
      <c r="G100" s="17" t="str">
        <f t="shared" si="11"/>
        <v/>
      </c>
      <c r="H100" s="17" t="str">
        <f t="shared" si="12"/>
        <v/>
      </c>
      <c r="I100" s="35" t="str">
        <f t="shared" si="13"/>
        <v>North America</v>
      </c>
      <c r="J100" t="str">
        <f>IF(ISNUMBER(MATCH(K100,K$1:K99,0)),"Double","1st See ")</f>
        <v>Double</v>
      </c>
      <c r="K100" t="s">
        <v>15</v>
      </c>
      <c r="R100" t="s">
        <v>8</v>
      </c>
      <c r="S100" s="51">
        <v>5000</v>
      </c>
      <c r="T100" s="48" t="s">
        <v>544</v>
      </c>
      <c r="U100" s="47" t="s">
        <v>3999</v>
      </c>
      <c r="W100" s="60" t="str">
        <f>IF(ISNUMBER(MATCH(U100,U$1:U99,0)),"2","1")</f>
        <v>2</v>
      </c>
    </row>
    <row r="101" spans="2:23" x14ac:dyDescent="0.25">
      <c r="B101" s="18">
        <v>100</v>
      </c>
      <c r="C101" s="17" t="str">
        <f t="shared" si="7"/>
        <v/>
      </c>
      <c r="D101" s="17" t="str">
        <f t="shared" si="8"/>
        <v>North America</v>
      </c>
      <c r="E101" s="17" t="str">
        <f t="shared" si="9"/>
        <v/>
      </c>
      <c r="F101" s="17" t="str">
        <f t="shared" si="10"/>
        <v/>
      </c>
      <c r="G101" s="17" t="str">
        <f t="shared" si="11"/>
        <v/>
      </c>
      <c r="H101" s="17" t="str">
        <f t="shared" si="12"/>
        <v/>
      </c>
      <c r="I101" s="35" t="str">
        <f t="shared" si="13"/>
        <v>North America</v>
      </c>
      <c r="J101" t="str">
        <f>IF(ISNUMBER(MATCH(K101,K$1:K100,0)),"Double","1st See ")</f>
        <v>Double</v>
      </c>
      <c r="K101" t="s">
        <v>15</v>
      </c>
      <c r="R101" t="s">
        <v>8</v>
      </c>
      <c r="S101" s="51">
        <v>8903.9583437212841</v>
      </c>
      <c r="T101" s="48" t="s">
        <v>207</v>
      </c>
      <c r="U101" s="47" t="s">
        <v>20</v>
      </c>
      <c r="W101" s="60" t="str">
        <f>IF(ISNUMBER(MATCH(U101,U$1:U100,0)),"2","1")</f>
        <v>2</v>
      </c>
    </row>
    <row r="102" spans="2:23" x14ac:dyDescent="0.25">
      <c r="B102" s="18">
        <v>101</v>
      </c>
      <c r="C102" s="17" t="str">
        <f t="shared" si="7"/>
        <v/>
      </c>
      <c r="D102" s="17" t="str">
        <f t="shared" si="8"/>
        <v/>
      </c>
      <c r="E102" s="17" t="str">
        <f t="shared" si="9"/>
        <v/>
      </c>
      <c r="F102" s="17" t="str">
        <f t="shared" si="10"/>
        <v/>
      </c>
      <c r="G102" s="17" t="str">
        <f t="shared" si="11"/>
        <v>Asia</v>
      </c>
      <c r="H102" s="17" t="str">
        <f t="shared" si="12"/>
        <v/>
      </c>
      <c r="I102" s="35" t="str">
        <f t="shared" si="13"/>
        <v>Asia</v>
      </c>
      <c r="J102" t="str">
        <f>IF(ISNUMBER(MATCH(K102,K$1:K101,0)),"Double","1st See ")</f>
        <v xml:space="preserve">1st See </v>
      </c>
      <c r="K102" t="s">
        <v>163</v>
      </c>
      <c r="R102" t="s">
        <v>8</v>
      </c>
      <c r="S102" s="51">
        <v>16027.125018698311</v>
      </c>
      <c r="T102" s="48" t="s">
        <v>549</v>
      </c>
      <c r="U102" s="47" t="s">
        <v>52</v>
      </c>
      <c r="W102" s="60" t="str">
        <f>IF(ISNUMBER(MATCH(U102,U$1:U101,0)),"2","1")</f>
        <v>2</v>
      </c>
    </row>
    <row r="103" spans="2:23" x14ac:dyDescent="0.25">
      <c r="B103" s="18">
        <v>102</v>
      </c>
      <c r="C103" s="17" t="str">
        <f t="shared" si="7"/>
        <v/>
      </c>
      <c r="D103" s="17" t="str">
        <f t="shared" si="8"/>
        <v>North America</v>
      </c>
      <c r="E103" s="17" t="str">
        <f t="shared" si="9"/>
        <v/>
      </c>
      <c r="F103" s="17" t="str">
        <f t="shared" si="10"/>
        <v/>
      </c>
      <c r="G103" s="17" t="str">
        <f t="shared" si="11"/>
        <v/>
      </c>
      <c r="H103" s="17" t="str">
        <f t="shared" si="12"/>
        <v/>
      </c>
      <c r="I103" s="35" t="str">
        <f t="shared" si="13"/>
        <v>North America</v>
      </c>
      <c r="J103" t="str">
        <f>IF(ISNUMBER(MATCH(K103,K$1:K102,0)),"Double","1st See ")</f>
        <v>Double</v>
      </c>
      <c r="K103" t="s">
        <v>15</v>
      </c>
      <c r="R103" t="s">
        <v>8</v>
      </c>
      <c r="S103" s="51">
        <v>14246.333349954055</v>
      </c>
      <c r="T103" s="48" t="s">
        <v>554</v>
      </c>
      <c r="U103" s="47" t="s">
        <v>4001</v>
      </c>
      <c r="W103" s="60" t="str">
        <f>IF(ISNUMBER(MATCH(U103,U$1:U102,0)),"2","1")</f>
        <v>2</v>
      </c>
    </row>
    <row r="104" spans="2:23" x14ac:dyDescent="0.25">
      <c r="B104" s="18">
        <v>103</v>
      </c>
      <c r="C104" s="17" t="str">
        <f t="shared" si="7"/>
        <v/>
      </c>
      <c r="D104" s="17" t="str">
        <f t="shared" si="8"/>
        <v>North America</v>
      </c>
      <c r="E104" s="17" t="str">
        <f t="shared" si="9"/>
        <v/>
      </c>
      <c r="F104" s="17" t="str">
        <f t="shared" si="10"/>
        <v/>
      </c>
      <c r="G104" s="17" t="str">
        <f t="shared" si="11"/>
        <v/>
      </c>
      <c r="H104" s="17" t="str">
        <f t="shared" si="12"/>
        <v/>
      </c>
      <c r="I104" s="35" t="str">
        <f t="shared" si="13"/>
        <v>North America</v>
      </c>
      <c r="J104" t="str">
        <f>IF(ISNUMBER(MATCH(K104,K$1:K103,0)),"Double","1st See ")</f>
        <v xml:space="preserve">1st See </v>
      </c>
      <c r="K104" t="s">
        <v>166</v>
      </c>
      <c r="R104" t="s">
        <v>8</v>
      </c>
      <c r="S104" s="51">
        <v>2225.989585930321</v>
      </c>
      <c r="T104" s="48" t="s">
        <v>569</v>
      </c>
      <c r="U104" s="47" t="s">
        <v>20</v>
      </c>
      <c r="W104" s="60" t="str">
        <f>IF(ISNUMBER(MATCH(U104,U$1:U103,0)),"2","1")</f>
        <v>2</v>
      </c>
    </row>
    <row r="105" spans="2:23" x14ac:dyDescent="0.25">
      <c r="B105" s="18">
        <v>104</v>
      </c>
      <c r="C105" s="17" t="str">
        <f t="shared" si="7"/>
        <v/>
      </c>
      <c r="D105" s="17" t="str">
        <f t="shared" si="8"/>
        <v>North America</v>
      </c>
      <c r="E105" s="17" t="str">
        <f t="shared" si="9"/>
        <v/>
      </c>
      <c r="F105" s="17" t="str">
        <f t="shared" si="10"/>
        <v/>
      </c>
      <c r="G105" s="17" t="str">
        <f t="shared" si="11"/>
        <v/>
      </c>
      <c r="H105" s="17" t="str">
        <f t="shared" si="12"/>
        <v/>
      </c>
      <c r="I105" s="35" t="str">
        <f t="shared" si="13"/>
        <v>North America</v>
      </c>
      <c r="J105" t="str">
        <f>IF(ISNUMBER(MATCH(K105,K$1:K104,0)),"Double","1st See ")</f>
        <v>Double</v>
      </c>
      <c r="K105" t="s">
        <v>15</v>
      </c>
      <c r="R105" t="s">
        <v>8</v>
      </c>
      <c r="S105" s="51">
        <v>20000</v>
      </c>
      <c r="T105" s="48" t="s">
        <v>67</v>
      </c>
      <c r="U105" s="47" t="s">
        <v>67</v>
      </c>
      <c r="W105" s="60" t="str">
        <f>IF(ISNUMBER(MATCH(U105,U$1:U104,0)),"2","1")</f>
        <v>2</v>
      </c>
    </row>
    <row r="106" spans="2:23" x14ac:dyDescent="0.25">
      <c r="B106" s="18">
        <v>105</v>
      </c>
      <c r="C106" s="17" t="str">
        <f t="shared" si="7"/>
        <v/>
      </c>
      <c r="D106" s="17" t="str">
        <f t="shared" si="8"/>
        <v>North America</v>
      </c>
      <c r="E106" s="17" t="str">
        <f t="shared" si="9"/>
        <v/>
      </c>
      <c r="F106" s="17" t="str">
        <f t="shared" si="10"/>
        <v/>
      </c>
      <c r="G106" s="17" t="str">
        <f t="shared" si="11"/>
        <v/>
      </c>
      <c r="H106" s="17" t="str">
        <f t="shared" si="12"/>
        <v/>
      </c>
      <c r="I106" s="35" t="str">
        <f t="shared" si="13"/>
        <v>North America</v>
      </c>
      <c r="J106" t="str">
        <f>IF(ISNUMBER(MATCH(K106,K$1:K105,0)),"Double","1st See ")</f>
        <v>Double</v>
      </c>
      <c r="K106" t="s">
        <v>15</v>
      </c>
      <c r="R106" t="s">
        <v>8</v>
      </c>
      <c r="S106" s="51">
        <v>20000</v>
      </c>
      <c r="T106" s="48" t="s">
        <v>356</v>
      </c>
      <c r="U106" s="47" t="s">
        <v>356</v>
      </c>
      <c r="W106" s="60" t="str">
        <f>IF(ISNUMBER(MATCH(U106,U$1:U105,0)),"2","1")</f>
        <v>2</v>
      </c>
    </row>
    <row r="107" spans="2:23" x14ac:dyDescent="0.25">
      <c r="B107" s="18">
        <v>106</v>
      </c>
      <c r="C107" s="17" t="str">
        <f t="shared" si="7"/>
        <v/>
      </c>
      <c r="D107" s="17" t="str">
        <f t="shared" si="8"/>
        <v>North America</v>
      </c>
      <c r="E107" s="17" t="str">
        <f t="shared" si="9"/>
        <v/>
      </c>
      <c r="F107" s="17" t="str">
        <f t="shared" si="10"/>
        <v/>
      </c>
      <c r="G107" s="17" t="str">
        <f t="shared" si="11"/>
        <v/>
      </c>
      <c r="H107" s="17" t="str">
        <f t="shared" si="12"/>
        <v/>
      </c>
      <c r="I107" s="35" t="str">
        <f t="shared" si="13"/>
        <v>North America</v>
      </c>
      <c r="J107" t="str">
        <f>IF(ISNUMBER(MATCH(K107,K$1:K106,0)),"Double","1st See ")</f>
        <v>Double</v>
      </c>
      <c r="K107" t="s">
        <v>15</v>
      </c>
      <c r="R107" t="s">
        <v>8</v>
      </c>
      <c r="S107" s="51">
        <v>6000</v>
      </c>
      <c r="T107" s="48" t="s">
        <v>360</v>
      </c>
      <c r="U107" s="47" t="s">
        <v>3999</v>
      </c>
      <c r="W107" s="60" t="str">
        <f>IF(ISNUMBER(MATCH(U107,U$1:U106,0)),"2","1")</f>
        <v>2</v>
      </c>
    </row>
    <row r="108" spans="2:23" x14ac:dyDescent="0.25">
      <c r="B108" s="18">
        <v>107</v>
      </c>
      <c r="C108" s="17" t="str">
        <f t="shared" si="7"/>
        <v>Europe</v>
      </c>
      <c r="D108" s="17" t="str">
        <f t="shared" si="8"/>
        <v/>
      </c>
      <c r="E108" s="17" t="str">
        <f t="shared" si="9"/>
        <v/>
      </c>
      <c r="F108" s="17" t="str">
        <f t="shared" si="10"/>
        <v/>
      </c>
      <c r="G108" s="17" t="str">
        <f t="shared" si="11"/>
        <v/>
      </c>
      <c r="H108" s="17" t="str">
        <f t="shared" si="12"/>
        <v/>
      </c>
      <c r="I108" s="35" t="str">
        <f t="shared" si="13"/>
        <v>Europe</v>
      </c>
      <c r="J108" t="str">
        <f>IF(ISNUMBER(MATCH(K108,K$1:K107,0)),"Double","1st See ")</f>
        <v xml:space="preserve">1st See </v>
      </c>
      <c r="K108" t="s">
        <v>169</v>
      </c>
      <c r="R108" t="s">
        <v>8</v>
      </c>
      <c r="S108" s="51">
        <v>3561.5833374885137</v>
      </c>
      <c r="T108" s="48" t="s">
        <v>598</v>
      </c>
      <c r="U108" s="47" t="s">
        <v>20</v>
      </c>
      <c r="W108" s="60" t="str">
        <f>IF(ISNUMBER(MATCH(U108,U$1:U107,0)),"2","1")</f>
        <v>2</v>
      </c>
    </row>
    <row r="109" spans="2:23" x14ac:dyDescent="0.25">
      <c r="B109" s="18">
        <v>108</v>
      </c>
      <c r="C109" s="17" t="str">
        <f t="shared" si="7"/>
        <v/>
      </c>
      <c r="D109" s="17" t="str">
        <f t="shared" si="8"/>
        <v>North America</v>
      </c>
      <c r="E109" s="17" t="str">
        <f t="shared" si="9"/>
        <v/>
      </c>
      <c r="F109" s="17" t="str">
        <f t="shared" si="10"/>
        <v/>
      </c>
      <c r="G109" s="17" t="str">
        <f t="shared" si="11"/>
        <v/>
      </c>
      <c r="H109" s="17" t="str">
        <f t="shared" si="12"/>
        <v/>
      </c>
      <c r="I109" s="35" t="str">
        <f t="shared" si="13"/>
        <v>North America</v>
      </c>
      <c r="J109" t="str">
        <f>IF(ISNUMBER(MATCH(K109,K$1:K108,0)),"Double","1st See ")</f>
        <v>Double</v>
      </c>
      <c r="K109" t="s">
        <v>15</v>
      </c>
      <c r="R109" t="s">
        <v>8</v>
      </c>
      <c r="S109" s="51">
        <v>12821.700014958649</v>
      </c>
      <c r="T109" s="48" t="s">
        <v>601</v>
      </c>
      <c r="U109" s="47" t="s">
        <v>52</v>
      </c>
      <c r="W109" s="60" t="str">
        <f>IF(ISNUMBER(MATCH(U109,U$1:U108,0)),"2","1")</f>
        <v>2</v>
      </c>
    </row>
    <row r="110" spans="2:23" x14ac:dyDescent="0.25">
      <c r="B110" s="18">
        <v>109</v>
      </c>
      <c r="C110" s="17" t="str">
        <f t="shared" si="7"/>
        <v/>
      </c>
      <c r="D110" s="17" t="str">
        <f t="shared" si="8"/>
        <v>North America</v>
      </c>
      <c r="E110" s="17" t="str">
        <f t="shared" si="9"/>
        <v/>
      </c>
      <c r="F110" s="17" t="str">
        <f t="shared" si="10"/>
        <v/>
      </c>
      <c r="G110" s="17" t="str">
        <f t="shared" si="11"/>
        <v/>
      </c>
      <c r="H110" s="17" t="str">
        <f t="shared" si="12"/>
        <v/>
      </c>
      <c r="I110" s="35" t="str">
        <f t="shared" si="13"/>
        <v>North America</v>
      </c>
      <c r="J110" t="str">
        <f>IF(ISNUMBER(MATCH(K110,K$1:K109,0)),"Double","1st See ")</f>
        <v>Double</v>
      </c>
      <c r="K110" t="s">
        <v>15</v>
      </c>
      <c r="R110" t="s">
        <v>8</v>
      </c>
      <c r="S110" s="51">
        <v>10684.750012465542</v>
      </c>
      <c r="T110" s="48" t="s">
        <v>610</v>
      </c>
      <c r="U110" s="47" t="s">
        <v>52</v>
      </c>
      <c r="W110" s="60" t="str">
        <f>IF(ISNUMBER(MATCH(U110,U$1:U109,0)),"2","1")</f>
        <v>2</v>
      </c>
    </row>
    <row r="111" spans="2:23" x14ac:dyDescent="0.25">
      <c r="B111" s="18">
        <v>110</v>
      </c>
      <c r="C111" s="17" t="str">
        <f t="shared" si="7"/>
        <v/>
      </c>
      <c r="D111" s="17" t="str">
        <f t="shared" si="8"/>
        <v>North America</v>
      </c>
      <c r="E111" s="17" t="str">
        <f t="shared" si="9"/>
        <v/>
      </c>
      <c r="F111" s="17" t="str">
        <f t="shared" si="10"/>
        <v/>
      </c>
      <c r="G111" s="17" t="str">
        <f t="shared" si="11"/>
        <v/>
      </c>
      <c r="H111" s="17" t="str">
        <f t="shared" si="12"/>
        <v/>
      </c>
      <c r="I111" s="35" t="str">
        <f t="shared" si="13"/>
        <v>North America</v>
      </c>
      <c r="J111" t="str">
        <f>IF(ISNUMBER(MATCH(K111,K$1:K110,0)),"Double","1st See ")</f>
        <v>Double</v>
      </c>
      <c r="K111" t="s">
        <v>15</v>
      </c>
      <c r="R111" t="s">
        <v>8</v>
      </c>
      <c r="S111" s="51">
        <v>8400</v>
      </c>
      <c r="T111" s="48" t="s">
        <v>52</v>
      </c>
      <c r="U111" s="47" t="s">
        <v>52</v>
      </c>
      <c r="W111" s="60" t="str">
        <f>IF(ISNUMBER(MATCH(U111,U$1:U110,0)),"2","1")</f>
        <v>2</v>
      </c>
    </row>
    <row r="112" spans="2:23" x14ac:dyDescent="0.25">
      <c r="B112" s="18">
        <v>111</v>
      </c>
      <c r="C112" s="17" t="str">
        <f t="shared" si="7"/>
        <v/>
      </c>
      <c r="D112" s="17" t="str">
        <f t="shared" si="8"/>
        <v>North America</v>
      </c>
      <c r="E112" s="17" t="str">
        <f t="shared" si="9"/>
        <v/>
      </c>
      <c r="F112" s="17" t="str">
        <f t="shared" si="10"/>
        <v/>
      </c>
      <c r="G112" s="17" t="str">
        <f t="shared" si="11"/>
        <v/>
      </c>
      <c r="H112" s="17" t="str">
        <f t="shared" si="12"/>
        <v/>
      </c>
      <c r="I112" s="35" t="str">
        <f t="shared" si="13"/>
        <v>North America</v>
      </c>
      <c r="J112" t="str">
        <f>IF(ISNUMBER(MATCH(K112,K$1:K111,0)),"Double","1st See ")</f>
        <v>Double</v>
      </c>
      <c r="K112" t="s">
        <v>15</v>
      </c>
      <c r="R112" t="s">
        <v>8</v>
      </c>
      <c r="S112" s="51">
        <v>8903.9583437212841</v>
      </c>
      <c r="T112" s="48" t="s">
        <v>612</v>
      </c>
      <c r="U112" s="47" t="s">
        <v>52</v>
      </c>
      <c r="W112" s="60" t="str">
        <f>IF(ISNUMBER(MATCH(U112,U$1:U111,0)),"2","1")</f>
        <v>2</v>
      </c>
    </row>
    <row r="113" spans="2:23" x14ac:dyDescent="0.25">
      <c r="B113" s="18">
        <v>112</v>
      </c>
      <c r="C113" s="17" t="str">
        <f t="shared" si="7"/>
        <v/>
      </c>
      <c r="D113" s="17" t="str">
        <f t="shared" si="8"/>
        <v/>
      </c>
      <c r="E113" s="17" t="str">
        <f t="shared" si="9"/>
        <v/>
      </c>
      <c r="F113" s="17" t="str">
        <f t="shared" si="10"/>
        <v/>
      </c>
      <c r="G113" s="17" t="str">
        <f t="shared" si="11"/>
        <v>Asia</v>
      </c>
      <c r="H113" s="17" t="str">
        <f t="shared" si="12"/>
        <v/>
      </c>
      <c r="I113" s="35" t="str">
        <f t="shared" si="13"/>
        <v>Asia</v>
      </c>
      <c r="J113" t="str">
        <f>IF(ISNUMBER(MATCH(K113,K$1:K112,0)),"Double","1st See ")</f>
        <v>Double</v>
      </c>
      <c r="K113" t="s">
        <v>179</v>
      </c>
      <c r="R113" t="s">
        <v>8</v>
      </c>
      <c r="S113" s="51">
        <v>15000</v>
      </c>
      <c r="T113" s="48" t="s">
        <v>622</v>
      </c>
      <c r="U113" s="47" t="s">
        <v>52</v>
      </c>
      <c r="W113" s="60" t="str">
        <f>IF(ISNUMBER(MATCH(U113,U$1:U112,0)),"2","1")</f>
        <v>2</v>
      </c>
    </row>
    <row r="114" spans="2:23" x14ac:dyDescent="0.25">
      <c r="B114" s="18">
        <v>113</v>
      </c>
      <c r="C114" s="17" t="str">
        <f t="shared" si="7"/>
        <v/>
      </c>
      <c r="D114" s="17" t="str">
        <f t="shared" si="8"/>
        <v>North America</v>
      </c>
      <c r="E114" s="17" t="str">
        <f t="shared" si="9"/>
        <v/>
      </c>
      <c r="F114" s="17" t="str">
        <f t="shared" si="10"/>
        <v/>
      </c>
      <c r="G114" s="17" t="str">
        <f t="shared" si="11"/>
        <v/>
      </c>
      <c r="H114" s="17" t="str">
        <f t="shared" si="12"/>
        <v/>
      </c>
      <c r="I114" s="35" t="str">
        <f t="shared" si="13"/>
        <v>North America</v>
      </c>
      <c r="J114" t="str">
        <f>IF(ISNUMBER(MATCH(K114,K$1:K113,0)),"Double","1st See ")</f>
        <v>Double</v>
      </c>
      <c r="K114" t="s">
        <v>15</v>
      </c>
      <c r="R114" t="s">
        <v>8</v>
      </c>
      <c r="S114" s="51">
        <v>10684.750012465542</v>
      </c>
      <c r="T114" s="48" t="s">
        <v>201</v>
      </c>
      <c r="U114" s="47" t="s">
        <v>52</v>
      </c>
      <c r="W114" s="60" t="str">
        <f>IF(ISNUMBER(MATCH(U114,U$1:U113,0)),"2","1")</f>
        <v>2</v>
      </c>
    </row>
    <row r="115" spans="2:23" x14ac:dyDescent="0.25">
      <c r="B115" s="18">
        <v>114</v>
      </c>
      <c r="C115" s="17" t="str">
        <f t="shared" si="7"/>
        <v/>
      </c>
      <c r="D115" s="17" t="str">
        <f t="shared" si="8"/>
        <v/>
      </c>
      <c r="E115" s="17" t="str">
        <f t="shared" si="9"/>
        <v/>
      </c>
      <c r="F115" s="17" t="str">
        <f t="shared" si="10"/>
        <v/>
      </c>
      <c r="G115" s="17" t="str">
        <f t="shared" si="11"/>
        <v>Asia</v>
      </c>
      <c r="H115" s="17" t="str">
        <f t="shared" si="12"/>
        <v/>
      </c>
      <c r="I115" s="35" t="str">
        <f t="shared" si="13"/>
        <v>Asia</v>
      </c>
      <c r="J115" t="str">
        <f>IF(ISNUMBER(MATCH(K115,K$1:K114,0)),"Double","1st See ")</f>
        <v>Double</v>
      </c>
      <c r="K115" t="s">
        <v>179</v>
      </c>
      <c r="R115" t="s">
        <v>8</v>
      </c>
      <c r="S115" s="51">
        <v>8013.5625093491553</v>
      </c>
      <c r="T115" s="48" t="s">
        <v>648</v>
      </c>
      <c r="U115" s="47" t="s">
        <v>52</v>
      </c>
      <c r="W115" s="60" t="str">
        <f>IF(ISNUMBER(MATCH(U115,U$1:U114,0)),"2","1")</f>
        <v>2</v>
      </c>
    </row>
    <row r="116" spans="2:23" x14ac:dyDescent="0.25">
      <c r="B116" s="18">
        <v>115</v>
      </c>
      <c r="C116" s="17" t="str">
        <f t="shared" si="7"/>
        <v/>
      </c>
      <c r="D116" s="17" t="str">
        <f t="shared" si="8"/>
        <v>North America</v>
      </c>
      <c r="E116" s="17" t="str">
        <f t="shared" si="9"/>
        <v/>
      </c>
      <c r="F116" s="17" t="str">
        <f t="shared" si="10"/>
        <v/>
      </c>
      <c r="G116" s="17" t="str">
        <f t="shared" si="11"/>
        <v/>
      </c>
      <c r="H116" s="17" t="str">
        <f t="shared" si="12"/>
        <v/>
      </c>
      <c r="I116" s="35" t="str">
        <f t="shared" si="13"/>
        <v>North America</v>
      </c>
      <c r="J116" t="str">
        <f>IF(ISNUMBER(MATCH(K116,K$1:K115,0)),"Double","1st See ")</f>
        <v>Double</v>
      </c>
      <c r="K116" t="s">
        <v>15</v>
      </c>
      <c r="R116" t="s">
        <v>8</v>
      </c>
      <c r="S116" s="51">
        <v>8903.9583437212841</v>
      </c>
      <c r="T116" s="48" t="s">
        <v>649</v>
      </c>
      <c r="U116" s="47" t="s">
        <v>20</v>
      </c>
      <c r="W116" s="60" t="str">
        <f>IF(ISNUMBER(MATCH(U116,U$1:U115,0)),"2","1")</f>
        <v>2</v>
      </c>
    </row>
    <row r="117" spans="2:23" x14ac:dyDescent="0.25">
      <c r="B117" s="18">
        <v>116</v>
      </c>
      <c r="C117" s="17" t="str">
        <f t="shared" si="7"/>
        <v/>
      </c>
      <c r="D117" s="17" t="str">
        <f t="shared" si="8"/>
        <v/>
      </c>
      <c r="E117" s="17" t="str">
        <f t="shared" si="9"/>
        <v>South America</v>
      </c>
      <c r="F117" s="17" t="str">
        <f t="shared" si="10"/>
        <v/>
      </c>
      <c r="G117" s="17" t="str">
        <f t="shared" si="11"/>
        <v/>
      </c>
      <c r="H117" s="17" t="str">
        <f t="shared" si="12"/>
        <v/>
      </c>
      <c r="I117" s="35" t="str">
        <f t="shared" si="13"/>
        <v>South America</v>
      </c>
      <c r="J117" t="str">
        <f>IF(ISNUMBER(MATCH(K117,K$1:K116,0)),"Double","1st See ")</f>
        <v xml:space="preserve">1st See </v>
      </c>
      <c r="K117" t="s">
        <v>184</v>
      </c>
      <c r="R117" t="s">
        <v>8</v>
      </c>
      <c r="S117" s="51">
        <v>4285</v>
      </c>
      <c r="T117" s="48" t="s">
        <v>678</v>
      </c>
      <c r="U117" s="47" t="s">
        <v>20</v>
      </c>
      <c r="W117" s="60" t="str">
        <f>IF(ISNUMBER(MATCH(U117,U$1:U116,0)),"2","1")</f>
        <v>2</v>
      </c>
    </row>
    <row r="118" spans="2:23" x14ac:dyDescent="0.25">
      <c r="B118" s="18">
        <v>117</v>
      </c>
      <c r="C118" s="17" t="str">
        <f t="shared" si="7"/>
        <v/>
      </c>
      <c r="D118" s="17" t="str">
        <f t="shared" si="8"/>
        <v>North America</v>
      </c>
      <c r="E118" s="17" t="str">
        <f t="shared" si="9"/>
        <v/>
      </c>
      <c r="F118" s="17" t="str">
        <f t="shared" si="10"/>
        <v/>
      </c>
      <c r="G118" s="17" t="str">
        <f t="shared" si="11"/>
        <v/>
      </c>
      <c r="H118" s="17" t="str">
        <f t="shared" si="12"/>
        <v/>
      </c>
      <c r="I118" s="35" t="str">
        <f t="shared" si="13"/>
        <v>North America</v>
      </c>
      <c r="J118" t="str">
        <f>IF(ISNUMBER(MATCH(K118,K$1:K117,0)),"Double","1st See ")</f>
        <v>Double</v>
      </c>
      <c r="K118" t="s">
        <v>15</v>
      </c>
      <c r="R118" t="s">
        <v>8</v>
      </c>
      <c r="S118" s="51">
        <v>7123.1666749770275</v>
      </c>
      <c r="T118" s="48" t="s">
        <v>695</v>
      </c>
      <c r="U118" s="47" t="s">
        <v>52</v>
      </c>
      <c r="W118" s="60" t="str">
        <f>IF(ISNUMBER(MATCH(U118,U$1:U117,0)),"2","1")</f>
        <v>2</v>
      </c>
    </row>
    <row r="119" spans="2:23" x14ac:dyDescent="0.25">
      <c r="B119" s="18">
        <v>118</v>
      </c>
      <c r="C119" s="17" t="str">
        <f t="shared" si="7"/>
        <v/>
      </c>
      <c r="D119" s="17" t="str">
        <f t="shared" si="8"/>
        <v>North America</v>
      </c>
      <c r="E119" s="17" t="str">
        <f t="shared" si="9"/>
        <v/>
      </c>
      <c r="F119" s="17" t="str">
        <f t="shared" si="10"/>
        <v/>
      </c>
      <c r="G119" s="17" t="str">
        <f t="shared" si="11"/>
        <v/>
      </c>
      <c r="H119" s="17" t="str">
        <f t="shared" si="12"/>
        <v/>
      </c>
      <c r="I119" s="35" t="str">
        <f t="shared" si="13"/>
        <v>North America</v>
      </c>
      <c r="J119" t="str">
        <f>IF(ISNUMBER(MATCH(K119,K$1:K118,0)),"Double","1st See ")</f>
        <v>Double</v>
      </c>
      <c r="K119" t="s">
        <v>88</v>
      </c>
      <c r="R119" t="s">
        <v>8</v>
      </c>
      <c r="S119" s="51">
        <v>50000</v>
      </c>
      <c r="T119" s="48" t="s">
        <v>696</v>
      </c>
      <c r="U119" s="47" t="s">
        <v>52</v>
      </c>
      <c r="W119" s="60" t="str">
        <f>IF(ISNUMBER(MATCH(U119,U$1:U118,0)),"2","1")</f>
        <v>2</v>
      </c>
    </row>
    <row r="120" spans="2:23" x14ac:dyDescent="0.25">
      <c r="B120" s="18">
        <v>119</v>
      </c>
      <c r="C120" s="17" t="str">
        <f t="shared" si="7"/>
        <v/>
      </c>
      <c r="D120" s="17" t="str">
        <f t="shared" si="8"/>
        <v>North America</v>
      </c>
      <c r="E120" s="17" t="str">
        <f t="shared" si="9"/>
        <v/>
      </c>
      <c r="F120" s="17" t="str">
        <f t="shared" si="10"/>
        <v/>
      </c>
      <c r="G120" s="17" t="str">
        <f t="shared" si="11"/>
        <v/>
      </c>
      <c r="H120" s="17" t="str">
        <f t="shared" si="12"/>
        <v/>
      </c>
      <c r="I120" s="35" t="str">
        <f t="shared" si="13"/>
        <v>North America</v>
      </c>
      <c r="J120" t="str">
        <f>IF(ISNUMBER(MATCH(K120,K$1:K119,0)),"Double","1st See ")</f>
        <v>Double</v>
      </c>
      <c r="K120" t="s">
        <v>15</v>
      </c>
      <c r="R120" t="s">
        <v>8</v>
      </c>
      <c r="S120" s="51">
        <v>4273.9000049862161</v>
      </c>
      <c r="T120" s="48" t="s">
        <v>702</v>
      </c>
      <c r="U120" s="47" t="s">
        <v>20</v>
      </c>
      <c r="W120" s="60" t="str">
        <f>IF(ISNUMBER(MATCH(U120,U$1:U119,0)),"2","1")</f>
        <v>2</v>
      </c>
    </row>
    <row r="121" spans="2:23" x14ac:dyDescent="0.25">
      <c r="B121" s="18">
        <v>120</v>
      </c>
      <c r="C121" s="17" t="str">
        <f t="shared" si="7"/>
        <v/>
      </c>
      <c r="D121" s="17" t="str">
        <f t="shared" si="8"/>
        <v>North America</v>
      </c>
      <c r="E121" s="17" t="str">
        <f t="shared" si="9"/>
        <v/>
      </c>
      <c r="F121" s="17" t="str">
        <f t="shared" si="10"/>
        <v/>
      </c>
      <c r="G121" s="17" t="str">
        <f t="shared" si="11"/>
        <v/>
      </c>
      <c r="H121" s="17" t="str">
        <f t="shared" si="12"/>
        <v/>
      </c>
      <c r="I121" s="35" t="str">
        <f t="shared" si="13"/>
        <v>North America</v>
      </c>
      <c r="J121" t="str">
        <f>IF(ISNUMBER(MATCH(K121,K$1:K120,0)),"Double","1st See ")</f>
        <v>Double</v>
      </c>
      <c r="K121" t="s">
        <v>15</v>
      </c>
      <c r="R121" t="s">
        <v>8</v>
      </c>
      <c r="S121" s="51">
        <v>50000</v>
      </c>
      <c r="T121" s="48" t="s">
        <v>703</v>
      </c>
      <c r="U121" s="47" t="s">
        <v>52</v>
      </c>
      <c r="W121" s="60" t="str">
        <f>IF(ISNUMBER(MATCH(U121,U$1:U120,0)),"2","1")</f>
        <v>2</v>
      </c>
    </row>
    <row r="122" spans="2:23" x14ac:dyDescent="0.25">
      <c r="B122" s="18">
        <v>121</v>
      </c>
      <c r="C122" s="17" t="str">
        <f t="shared" si="7"/>
        <v/>
      </c>
      <c r="D122" s="17" t="str">
        <f t="shared" si="8"/>
        <v/>
      </c>
      <c r="E122" s="17" t="str">
        <f t="shared" si="9"/>
        <v/>
      </c>
      <c r="F122" s="17" t="str">
        <f t="shared" si="10"/>
        <v/>
      </c>
      <c r="G122" s="17" t="str">
        <f t="shared" si="11"/>
        <v>Asia</v>
      </c>
      <c r="H122" s="17" t="str">
        <f t="shared" si="12"/>
        <v/>
      </c>
      <c r="I122" s="35" t="str">
        <f t="shared" si="13"/>
        <v>Asia</v>
      </c>
      <c r="J122" t="str">
        <f>IF(ISNUMBER(MATCH(K122,K$1:K121,0)),"Double","1st See ")</f>
        <v>Double</v>
      </c>
      <c r="K122" t="s">
        <v>8</v>
      </c>
      <c r="R122" t="s">
        <v>8</v>
      </c>
      <c r="S122" s="51">
        <v>6767.0083412281756</v>
      </c>
      <c r="T122" s="48" t="s">
        <v>709</v>
      </c>
      <c r="U122" s="47" t="s">
        <v>52</v>
      </c>
      <c r="W122" s="60" t="str">
        <f>IF(ISNUMBER(MATCH(U122,U$1:U121,0)),"2","1")</f>
        <v>2</v>
      </c>
    </row>
    <row r="123" spans="2:23" x14ac:dyDescent="0.25">
      <c r="B123" s="18">
        <v>122</v>
      </c>
      <c r="C123" s="17" t="str">
        <f t="shared" si="7"/>
        <v/>
      </c>
      <c r="D123" s="17" t="str">
        <f t="shared" si="8"/>
        <v>North America</v>
      </c>
      <c r="E123" s="17" t="str">
        <f t="shared" si="9"/>
        <v/>
      </c>
      <c r="F123" s="17" t="str">
        <f t="shared" si="10"/>
        <v/>
      </c>
      <c r="G123" s="17" t="str">
        <f t="shared" si="11"/>
        <v/>
      </c>
      <c r="H123" s="17" t="str">
        <f t="shared" si="12"/>
        <v/>
      </c>
      <c r="I123" s="35" t="str">
        <f t="shared" si="13"/>
        <v>North America</v>
      </c>
      <c r="J123" t="str">
        <f>IF(ISNUMBER(MATCH(K123,K$1:K122,0)),"Double","1st See ")</f>
        <v>Double</v>
      </c>
      <c r="K123" t="s">
        <v>15</v>
      </c>
      <c r="R123" t="s">
        <v>8</v>
      </c>
      <c r="S123" s="51">
        <v>7479.3250087258784</v>
      </c>
      <c r="T123" s="48" t="s">
        <v>712</v>
      </c>
      <c r="U123" s="47" t="s">
        <v>20</v>
      </c>
      <c r="W123" s="60" t="str">
        <f>IF(ISNUMBER(MATCH(U123,U$1:U122,0)),"2","1")</f>
        <v>2</v>
      </c>
    </row>
    <row r="124" spans="2:23" x14ac:dyDescent="0.25">
      <c r="B124" s="18">
        <v>123</v>
      </c>
      <c r="C124" s="17" t="str">
        <f t="shared" si="7"/>
        <v/>
      </c>
      <c r="D124" s="17" t="str">
        <f t="shared" si="8"/>
        <v>North America</v>
      </c>
      <c r="E124" s="17" t="str">
        <f t="shared" si="9"/>
        <v/>
      </c>
      <c r="F124" s="17" t="str">
        <f t="shared" si="10"/>
        <v/>
      </c>
      <c r="G124" s="17" t="str">
        <f t="shared" si="11"/>
        <v/>
      </c>
      <c r="H124" s="17" t="str">
        <f t="shared" si="12"/>
        <v/>
      </c>
      <c r="I124" s="35" t="str">
        <f t="shared" si="13"/>
        <v>North America</v>
      </c>
      <c r="J124" t="str">
        <f>IF(ISNUMBER(MATCH(K124,K$1:K123,0)),"Double","1st See ")</f>
        <v>Double</v>
      </c>
      <c r="K124" t="s">
        <v>15</v>
      </c>
      <c r="R124" t="s">
        <v>8</v>
      </c>
      <c r="S124" s="51">
        <v>15136.729184326183</v>
      </c>
      <c r="T124" s="48" t="s">
        <v>108</v>
      </c>
      <c r="U124" s="47" t="s">
        <v>20</v>
      </c>
      <c r="W124" s="60" t="str">
        <f>IF(ISNUMBER(MATCH(U124,U$1:U123,0)),"2","1")</f>
        <v>2</v>
      </c>
    </row>
    <row r="125" spans="2:23" x14ac:dyDescent="0.25">
      <c r="B125" s="18">
        <v>124</v>
      </c>
      <c r="C125" s="17" t="str">
        <f t="shared" si="7"/>
        <v/>
      </c>
      <c r="D125" s="17" t="str">
        <f t="shared" si="8"/>
        <v>North America</v>
      </c>
      <c r="E125" s="17" t="str">
        <f t="shared" si="9"/>
        <v/>
      </c>
      <c r="F125" s="17" t="str">
        <f t="shared" si="10"/>
        <v/>
      </c>
      <c r="G125" s="17" t="str">
        <f t="shared" si="11"/>
        <v/>
      </c>
      <c r="H125" s="17" t="str">
        <f t="shared" si="12"/>
        <v/>
      </c>
      <c r="I125" s="35" t="str">
        <f t="shared" si="13"/>
        <v>North America</v>
      </c>
      <c r="J125" t="str">
        <f>IF(ISNUMBER(MATCH(K125,K$1:K124,0)),"Double","1st See ")</f>
        <v>Double</v>
      </c>
      <c r="K125" t="s">
        <v>15</v>
      </c>
      <c r="R125" t="s">
        <v>8</v>
      </c>
      <c r="S125" s="51">
        <v>32054.250037396621</v>
      </c>
      <c r="T125" s="48" t="s">
        <v>718</v>
      </c>
      <c r="U125" s="47" t="s">
        <v>52</v>
      </c>
      <c r="W125" s="60" t="str">
        <f>IF(ISNUMBER(MATCH(U125,U$1:U124,0)),"2","1")</f>
        <v>2</v>
      </c>
    </row>
    <row r="126" spans="2:23" x14ac:dyDescent="0.25">
      <c r="B126" s="18">
        <v>125</v>
      </c>
      <c r="C126" s="17" t="str">
        <f t="shared" si="7"/>
        <v/>
      </c>
      <c r="D126" s="17" t="str">
        <f t="shared" si="8"/>
        <v>North America</v>
      </c>
      <c r="E126" s="17" t="str">
        <f t="shared" si="9"/>
        <v/>
      </c>
      <c r="F126" s="17" t="str">
        <f t="shared" si="10"/>
        <v/>
      </c>
      <c r="G126" s="17" t="str">
        <f t="shared" si="11"/>
        <v/>
      </c>
      <c r="H126" s="17" t="str">
        <f t="shared" si="12"/>
        <v/>
      </c>
      <c r="I126" s="35" t="str">
        <f t="shared" si="13"/>
        <v>North America</v>
      </c>
      <c r="J126" t="str">
        <f>IF(ISNUMBER(MATCH(K126,K$1:K125,0)),"Double","1st See ")</f>
        <v>Double</v>
      </c>
      <c r="K126" t="s">
        <v>15</v>
      </c>
      <c r="R126" t="s">
        <v>8</v>
      </c>
      <c r="S126" s="51">
        <v>21000</v>
      </c>
      <c r="T126" s="48" t="s">
        <v>52</v>
      </c>
      <c r="U126" s="47" t="s">
        <v>52</v>
      </c>
      <c r="W126" s="60" t="str">
        <f>IF(ISNUMBER(MATCH(U126,U$1:U125,0)),"2","1")</f>
        <v>2</v>
      </c>
    </row>
    <row r="127" spans="2:23" x14ac:dyDescent="0.25">
      <c r="B127" s="18">
        <v>126</v>
      </c>
      <c r="C127" s="17" t="str">
        <f t="shared" si="7"/>
        <v/>
      </c>
      <c r="D127" s="17" t="str">
        <f t="shared" si="8"/>
        <v/>
      </c>
      <c r="E127" s="17" t="str">
        <f t="shared" si="9"/>
        <v/>
      </c>
      <c r="F127" s="17" t="str">
        <f t="shared" si="10"/>
        <v/>
      </c>
      <c r="G127" s="17" t="str">
        <f t="shared" si="11"/>
        <v>Asia</v>
      </c>
      <c r="H127" s="17" t="str">
        <f t="shared" si="12"/>
        <v/>
      </c>
      <c r="I127" s="35" t="str">
        <f t="shared" si="13"/>
        <v>Asia</v>
      </c>
      <c r="J127" t="str">
        <f>IF(ISNUMBER(MATCH(K127,K$1:K126,0)),"Double","1st See ")</f>
        <v xml:space="preserve">1st See </v>
      </c>
      <c r="K127" t="s">
        <v>197</v>
      </c>
      <c r="R127" t="s">
        <v>8</v>
      </c>
      <c r="S127" s="51">
        <v>2849.2666699908109</v>
      </c>
      <c r="T127" s="48" t="s">
        <v>721</v>
      </c>
      <c r="U127" s="47" t="s">
        <v>3999</v>
      </c>
      <c r="W127" s="60" t="str">
        <f>IF(ISNUMBER(MATCH(U127,U$1:U126,0)),"2","1")</f>
        <v>2</v>
      </c>
    </row>
    <row r="128" spans="2:23" x14ac:dyDescent="0.25">
      <c r="B128" s="18">
        <v>127</v>
      </c>
      <c r="C128" s="17" t="str">
        <f t="shared" si="7"/>
        <v/>
      </c>
      <c r="D128" s="17" t="str">
        <f t="shared" si="8"/>
        <v/>
      </c>
      <c r="E128" s="17" t="str">
        <f t="shared" si="9"/>
        <v/>
      </c>
      <c r="F128" s="17" t="str">
        <f t="shared" si="10"/>
        <v/>
      </c>
      <c r="G128" s="17" t="str">
        <f t="shared" si="11"/>
        <v>Asia</v>
      </c>
      <c r="H128" s="17" t="str">
        <f t="shared" si="12"/>
        <v/>
      </c>
      <c r="I128" s="35" t="str">
        <f t="shared" si="13"/>
        <v>Asia</v>
      </c>
      <c r="J128" t="str">
        <f>IF(ISNUMBER(MATCH(K128,K$1:K127,0)),"Double","1st See ")</f>
        <v>Double</v>
      </c>
      <c r="K128" t="s">
        <v>17</v>
      </c>
      <c r="R128" t="s">
        <v>8</v>
      </c>
      <c r="S128" s="51">
        <v>8400</v>
      </c>
      <c r="T128" s="48" t="s">
        <v>722</v>
      </c>
      <c r="U128" s="47" t="s">
        <v>52</v>
      </c>
      <c r="W128" s="60" t="str">
        <f>IF(ISNUMBER(MATCH(U128,U$1:U127,0)),"2","1")</f>
        <v>2</v>
      </c>
    </row>
    <row r="129" spans="2:23" x14ac:dyDescent="0.25">
      <c r="B129" s="18">
        <v>128</v>
      </c>
      <c r="C129" s="17" t="str">
        <f t="shared" si="7"/>
        <v>Europe</v>
      </c>
      <c r="D129" s="17" t="str">
        <f t="shared" si="8"/>
        <v/>
      </c>
      <c r="E129" s="17" t="str">
        <f t="shared" si="9"/>
        <v/>
      </c>
      <c r="F129" s="17" t="str">
        <f t="shared" si="10"/>
        <v/>
      </c>
      <c r="G129" s="17" t="str">
        <f t="shared" si="11"/>
        <v/>
      </c>
      <c r="H129" s="17" t="str">
        <f t="shared" si="12"/>
        <v/>
      </c>
      <c r="I129" s="35" t="str">
        <f t="shared" si="13"/>
        <v>Europe</v>
      </c>
      <c r="J129" t="str">
        <f>IF(ISNUMBER(MATCH(K129,K$1:K128,0)),"Double","1st See ")</f>
        <v>Double</v>
      </c>
      <c r="K129" t="s">
        <v>71</v>
      </c>
      <c r="R129" t="s">
        <v>8</v>
      </c>
      <c r="S129" s="51">
        <v>4000</v>
      </c>
      <c r="T129" s="48" t="s">
        <v>721</v>
      </c>
      <c r="U129" s="47" t="s">
        <v>3999</v>
      </c>
      <c r="W129" s="60" t="str">
        <f>IF(ISNUMBER(MATCH(U129,U$1:U128,0)),"2","1")</f>
        <v>2</v>
      </c>
    </row>
    <row r="130" spans="2:23" x14ac:dyDescent="0.25">
      <c r="B130" s="18">
        <v>129</v>
      </c>
      <c r="C130" s="17" t="str">
        <f t="shared" ref="C130:C193" si="14">IF(ISNUMBER(MATCH($K130,L$2:L$65,0)),"Europe","")</f>
        <v/>
      </c>
      <c r="D130" s="17" t="str">
        <f t="shared" ref="D130:D193" si="15">IF(ISNUMBER(MATCH($K130,M$2:M$65,0)),"North America","")</f>
        <v>North America</v>
      </c>
      <c r="E130" s="17" t="str">
        <f t="shared" ref="E130:E193" si="16">IF(ISNUMBER(MATCH($K130,N$2:N$65,0)),"South America","")</f>
        <v/>
      </c>
      <c r="F130" s="17" t="str">
        <f t="shared" ref="F130:F193" si="17">IF(ISNUMBER(MATCH($K130,O$2:O$63,0)),"Africa","")</f>
        <v/>
      </c>
      <c r="G130" s="17" t="str">
        <f t="shared" ref="G130:G193" si="18">IF(ISNUMBER(MATCH($K130,P$2:P$65,0)),"Asia","")</f>
        <v/>
      </c>
      <c r="H130" s="17" t="str">
        <f t="shared" ref="H130:H193" si="19">IF(ISNUMBER(MATCH($K130,Q$2:Q$65,0)),"Oceania","")</f>
        <v/>
      </c>
      <c r="I130" s="35" t="str">
        <f t="shared" si="13"/>
        <v>North America</v>
      </c>
      <c r="J130" t="str">
        <f>IF(ISNUMBER(MATCH(K130,K$1:K129,0)),"Double","1st See ")</f>
        <v>Double</v>
      </c>
      <c r="K130" t="s">
        <v>15</v>
      </c>
      <c r="R130" t="s">
        <v>8</v>
      </c>
      <c r="S130" s="51">
        <v>4200</v>
      </c>
      <c r="T130" s="48" t="s">
        <v>721</v>
      </c>
      <c r="U130" s="47" t="s">
        <v>3999</v>
      </c>
      <c r="W130" s="60" t="str">
        <f>IF(ISNUMBER(MATCH(U130,U$1:U129,0)),"2","1")</f>
        <v>2</v>
      </c>
    </row>
    <row r="131" spans="2:23" x14ac:dyDescent="0.25">
      <c r="B131" s="18">
        <v>130</v>
      </c>
      <c r="C131" s="17" t="str">
        <f t="shared" si="14"/>
        <v/>
      </c>
      <c r="D131" s="17" t="str">
        <f t="shared" si="15"/>
        <v>North America</v>
      </c>
      <c r="E131" s="17" t="str">
        <f t="shared" si="16"/>
        <v/>
      </c>
      <c r="F131" s="17" t="str">
        <f t="shared" si="17"/>
        <v/>
      </c>
      <c r="G131" s="17" t="str">
        <f t="shared" si="18"/>
        <v/>
      </c>
      <c r="H131" s="17" t="str">
        <f t="shared" si="19"/>
        <v/>
      </c>
      <c r="I131" s="35" t="str">
        <f t="shared" ref="I131:I194" si="20">CONCATENATE(C131,D131,E131,F131,G131,H131)</f>
        <v>North America</v>
      </c>
      <c r="J131" t="str">
        <f>IF(ISNUMBER(MATCH(K131,K$1:K130,0)),"Double","1st See ")</f>
        <v>Double</v>
      </c>
      <c r="K131" t="s">
        <v>15</v>
      </c>
      <c r="R131" t="s">
        <v>8</v>
      </c>
      <c r="S131" s="51">
        <v>12821.700014958649</v>
      </c>
      <c r="T131" s="48" t="s">
        <v>728</v>
      </c>
      <c r="U131" s="47" t="s">
        <v>52</v>
      </c>
      <c r="W131" s="60" t="str">
        <f>IF(ISNUMBER(MATCH(U131,U$1:U130,0)),"2","1")</f>
        <v>2</v>
      </c>
    </row>
    <row r="132" spans="2:23" x14ac:dyDescent="0.25">
      <c r="B132" s="18">
        <v>131</v>
      </c>
      <c r="C132" s="17" t="str">
        <f t="shared" si="14"/>
        <v>Europe</v>
      </c>
      <c r="D132" s="17" t="str">
        <f t="shared" si="15"/>
        <v/>
      </c>
      <c r="E132" s="17" t="str">
        <f t="shared" si="16"/>
        <v/>
      </c>
      <c r="F132" s="17" t="str">
        <f t="shared" si="17"/>
        <v/>
      </c>
      <c r="G132" s="17" t="str">
        <f t="shared" si="18"/>
        <v/>
      </c>
      <c r="H132" s="17" t="str">
        <f t="shared" si="19"/>
        <v/>
      </c>
      <c r="I132" s="35" t="str">
        <f t="shared" si="20"/>
        <v>Europe</v>
      </c>
      <c r="J132" t="str">
        <f>IF(ISNUMBER(MATCH(K132,K$1:K131,0)),"Double","1st See ")</f>
        <v>Double</v>
      </c>
      <c r="K132" t="s">
        <v>71</v>
      </c>
      <c r="R132" t="s">
        <v>8</v>
      </c>
      <c r="S132" s="51">
        <v>3561.5833374885137</v>
      </c>
      <c r="T132" s="48" t="s">
        <v>734</v>
      </c>
      <c r="U132" s="47" t="s">
        <v>310</v>
      </c>
      <c r="W132" s="60" t="str">
        <f>IF(ISNUMBER(MATCH(U132,U$1:U131,0)),"2","1")</f>
        <v>2</v>
      </c>
    </row>
    <row r="133" spans="2:23" x14ac:dyDescent="0.25">
      <c r="B133" s="18">
        <v>132</v>
      </c>
      <c r="C133" s="17" t="str">
        <f t="shared" si="14"/>
        <v/>
      </c>
      <c r="D133" s="17" t="str">
        <f t="shared" si="15"/>
        <v>North America</v>
      </c>
      <c r="E133" s="17" t="str">
        <f t="shared" si="16"/>
        <v/>
      </c>
      <c r="F133" s="17" t="str">
        <f t="shared" si="17"/>
        <v/>
      </c>
      <c r="G133" s="17" t="str">
        <f t="shared" si="18"/>
        <v/>
      </c>
      <c r="H133" s="17" t="str">
        <f t="shared" si="19"/>
        <v/>
      </c>
      <c r="I133" s="35" t="str">
        <f t="shared" si="20"/>
        <v>North America</v>
      </c>
      <c r="J133" t="str">
        <f>IF(ISNUMBER(MATCH(K133,K$1:K132,0)),"Double","1st See ")</f>
        <v>Double</v>
      </c>
      <c r="K133" t="s">
        <v>15</v>
      </c>
      <c r="R133" t="s">
        <v>8</v>
      </c>
      <c r="S133" s="51">
        <v>10684.750012465542</v>
      </c>
      <c r="T133" s="48" t="s">
        <v>14</v>
      </c>
      <c r="U133" s="47" t="s">
        <v>20</v>
      </c>
      <c r="W133" s="60" t="str">
        <f>IF(ISNUMBER(MATCH(U133,U$1:U132,0)),"2","1")</f>
        <v>2</v>
      </c>
    </row>
    <row r="134" spans="2:23" x14ac:dyDescent="0.25">
      <c r="B134" s="18">
        <v>133</v>
      </c>
      <c r="C134" s="17" t="str">
        <f t="shared" si="14"/>
        <v/>
      </c>
      <c r="D134" s="17" t="str">
        <f t="shared" si="15"/>
        <v/>
      </c>
      <c r="E134" s="17" t="str">
        <f t="shared" si="16"/>
        <v/>
      </c>
      <c r="F134" s="17" t="str">
        <f t="shared" si="17"/>
        <v/>
      </c>
      <c r="G134" s="17" t="str">
        <f t="shared" si="18"/>
        <v>Asia</v>
      </c>
      <c r="H134" s="17" t="str">
        <f t="shared" si="19"/>
        <v/>
      </c>
      <c r="I134" s="35" t="str">
        <f t="shared" si="20"/>
        <v>Asia</v>
      </c>
      <c r="J134" t="str">
        <f>IF(ISNUMBER(MATCH(K134,K$1:K133,0)),"Double","1st See ")</f>
        <v>Double</v>
      </c>
      <c r="K134" t="s">
        <v>8</v>
      </c>
      <c r="R134" t="s">
        <v>8</v>
      </c>
      <c r="S134" s="51">
        <v>5342.3750062327708</v>
      </c>
      <c r="T134" s="48" t="s">
        <v>737</v>
      </c>
      <c r="U134" s="47" t="s">
        <v>279</v>
      </c>
      <c r="W134" s="60" t="str">
        <f>IF(ISNUMBER(MATCH(U134,U$1:U133,0)),"2","1")</f>
        <v>2</v>
      </c>
    </row>
    <row r="135" spans="2:23" x14ac:dyDescent="0.25">
      <c r="B135" s="18">
        <v>134</v>
      </c>
      <c r="C135" s="17" t="str">
        <f t="shared" si="14"/>
        <v/>
      </c>
      <c r="D135" s="17" t="str">
        <f t="shared" si="15"/>
        <v>North America</v>
      </c>
      <c r="E135" s="17" t="str">
        <f t="shared" si="16"/>
        <v/>
      </c>
      <c r="F135" s="17" t="str">
        <f t="shared" si="17"/>
        <v/>
      </c>
      <c r="G135" s="17" t="str">
        <f t="shared" si="18"/>
        <v/>
      </c>
      <c r="H135" s="17" t="str">
        <f t="shared" si="19"/>
        <v/>
      </c>
      <c r="I135" s="35" t="str">
        <f t="shared" si="20"/>
        <v>North America</v>
      </c>
      <c r="J135" t="str">
        <f>IF(ISNUMBER(MATCH(K135,K$1:K134,0)),"Double","1st See ")</f>
        <v>Double</v>
      </c>
      <c r="K135" t="s">
        <v>88</v>
      </c>
      <c r="R135" t="s">
        <v>8</v>
      </c>
      <c r="S135" s="51">
        <v>71231.666749770273</v>
      </c>
      <c r="T135" s="48" t="s">
        <v>739</v>
      </c>
      <c r="U135" s="47" t="s">
        <v>52</v>
      </c>
      <c r="W135" s="60" t="str">
        <f>IF(ISNUMBER(MATCH(U135,U$1:U134,0)),"2","1")</f>
        <v>2</v>
      </c>
    </row>
    <row r="136" spans="2:23" x14ac:dyDescent="0.25">
      <c r="B136" s="18">
        <v>135</v>
      </c>
      <c r="C136" s="17" t="str">
        <f t="shared" si="14"/>
        <v/>
      </c>
      <c r="D136" s="17" t="str">
        <f t="shared" si="15"/>
        <v>North America</v>
      </c>
      <c r="E136" s="17" t="str">
        <f t="shared" si="16"/>
        <v/>
      </c>
      <c r="F136" s="17" t="str">
        <f t="shared" si="17"/>
        <v/>
      </c>
      <c r="G136" s="17" t="str">
        <f t="shared" si="18"/>
        <v/>
      </c>
      <c r="H136" s="17" t="str">
        <f t="shared" si="19"/>
        <v/>
      </c>
      <c r="I136" s="35" t="str">
        <f t="shared" si="20"/>
        <v>North America</v>
      </c>
      <c r="J136" t="str">
        <f>IF(ISNUMBER(MATCH(K136,K$1:K135,0)),"Double","1st See ")</f>
        <v>Double</v>
      </c>
      <c r="K136" t="s">
        <v>88</v>
      </c>
      <c r="R136" t="s">
        <v>8</v>
      </c>
      <c r="S136" s="51">
        <v>80135.625093491559</v>
      </c>
      <c r="T136" s="48" t="s">
        <v>741</v>
      </c>
      <c r="U136" s="47" t="s">
        <v>4001</v>
      </c>
      <c r="W136" s="60" t="str">
        <f>IF(ISNUMBER(MATCH(U136,U$1:U135,0)),"2","1")</f>
        <v>2</v>
      </c>
    </row>
    <row r="137" spans="2:23" x14ac:dyDescent="0.25">
      <c r="B137" s="18">
        <v>136</v>
      </c>
      <c r="C137" s="17" t="str">
        <f t="shared" si="14"/>
        <v/>
      </c>
      <c r="D137" s="17" t="str">
        <f t="shared" si="15"/>
        <v>North America</v>
      </c>
      <c r="E137" s="17" t="str">
        <f t="shared" si="16"/>
        <v/>
      </c>
      <c r="F137" s="17" t="str">
        <f t="shared" si="17"/>
        <v/>
      </c>
      <c r="G137" s="17" t="str">
        <f t="shared" si="18"/>
        <v/>
      </c>
      <c r="H137" s="17" t="str">
        <f t="shared" si="19"/>
        <v/>
      </c>
      <c r="I137" s="35" t="str">
        <f t="shared" si="20"/>
        <v>North America</v>
      </c>
      <c r="J137" t="str">
        <f>IF(ISNUMBER(MATCH(K137,K$1:K136,0)),"Double","1st See ")</f>
        <v>Double</v>
      </c>
      <c r="K137" t="s">
        <v>15</v>
      </c>
      <c r="R137" t="s">
        <v>8</v>
      </c>
      <c r="S137" s="51">
        <v>5342.3750062327708</v>
      </c>
      <c r="T137" s="48" t="s">
        <v>360</v>
      </c>
      <c r="U137" s="47" t="s">
        <v>3999</v>
      </c>
      <c r="W137" s="60" t="str">
        <f>IF(ISNUMBER(MATCH(U137,U$1:U136,0)),"2","1")</f>
        <v>2</v>
      </c>
    </row>
    <row r="138" spans="2:23" x14ac:dyDescent="0.25">
      <c r="B138" s="18">
        <v>137</v>
      </c>
      <c r="C138" s="17" t="str">
        <f t="shared" si="14"/>
        <v/>
      </c>
      <c r="D138" s="17" t="str">
        <f t="shared" si="15"/>
        <v>North America</v>
      </c>
      <c r="E138" s="17" t="str">
        <f t="shared" si="16"/>
        <v/>
      </c>
      <c r="F138" s="17" t="str">
        <f t="shared" si="17"/>
        <v/>
      </c>
      <c r="G138" s="17" t="str">
        <f t="shared" si="18"/>
        <v/>
      </c>
      <c r="H138" s="17" t="str">
        <f t="shared" si="19"/>
        <v/>
      </c>
      <c r="I138" s="35" t="str">
        <f t="shared" si="20"/>
        <v>North America</v>
      </c>
      <c r="J138" t="str">
        <f>IF(ISNUMBER(MATCH(K138,K$1:K137,0)),"Double","1st See ")</f>
        <v>Double</v>
      </c>
      <c r="K138" t="s">
        <v>88</v>
      </c>
      <c r="R138" t="s">
        <v>8</v>
      </c>
      <c r="S138" s="51">
        <v>7123.1666749770275</v>
      </c>
      <c r="T138" s="48" t="s">
        <v>744</v>
      </c>
      <c r="U138" s="47" t="s">
        <v>52</v>
      </c>
      <c r="W138" s="60" t="str">
        <f>IF(ISNUMBER(MATCH(U138,U$1:U137,0)),"2","1")</f>
        <v>2</v>
      </c>
    </row>
    <row r="139" spans="2:23" x14ac:dyDescent="0.25">
      <c r="B139" s="18">
        <v>138</v>
      </c>
      <c r="C139" s="17" t="str">
        <f t="shared" si="14"/>
        <v/>
      </c>
      <c r="D139" s="17" t="str">
        <f t="shared" si="15"/>
        <v/>
      </c>
      <c r="E139" s="17" t="str">
        <f t="shared" si="16"/>
        <v/>
      </c>
      <c r="F139" s="17" t="str">
        <f t="shared" si="17"/>
        <v/>
      </c>
      <c r="G139" s="17" t="str">
        <f t="shared" si="18"/>
        <v>Asia</v>
      </c>
      <c r="H139" s="17" t="str">
        <f t="shared" si="19"/>
        <v/>
      </c>
      <c r="I139" s="35" t="str">
        <f t="shared" si="20"/>
        <v>Asia</v>
      </c>
      <c r="J139" t="str">
        <f>IF(ISNUMBER(MATCH(K139,K$1:K138,0)),"Double","1st See ")</f>
        <v>Double</v>
      </c>
      <c r="K139" t="s">
        <v>8</v>
      </c>
      <c r="R139" t="s">
        <v>8</v>
      </c>
      <c r="S139" s="51">
        <v>10684.750012465542</v>
      </c>
      <c r="T139" s="48" t="s">
        <v>746</v>
      </c>
      <c r="U139" s="47" t="s">
        <v>52</v>
      </c>
      <c r="W139" s="60" t="str">
        <f>IF(ISNUMBER(MATCH(U139,U$1:U138,0)),"2","1")</f>
        <v>2</v>
      </c>
    </row>
    <row r="140" spans="2:23" x14ac:dyDescent="0.25">
      <c r="B140" s="18">
        <v>139</v>
      </c>
      <c r="C140" s="17" t="str">
        <f t="shared" si="14"/>
        <v/>
      </c>
      <c r="D140" s="17" t="str">
        <f t="shared" si="15"/>
        <v>North America</v>
      </c>
      <c r="E140" s="17" t="str">
        <f t="shared" si="16"/>
        <v/>
      </c>
      <c r="F140" s="17" t="str">
        <f t="shared" si="17"/>
        <v/>
      </c>
      <c r="G140" s="17" t="str">
        <f t="shared" si="18"/>
        <v/>
      </c>
      <c r="H140" s="17" t="str">
        <f t="shared" si="19"/>
        <v/>
      </c>
      <c r="I140" s="35" t="str">
        <f t="shared" si="20"/>
        <v>North America</v>
      </c>
      <c r="J140" t="str">
        <f>IF(ISNUMBER(MATCH(K140,K$1:K139,0)),"Double","1st See ")</f>
        <v>Double</v>
      </c>
      <c r="K140" t="s">
        <v>15</v>
      </c>
      <c r="R140" t="s">
        <v>8</v>
      </c>
      <c r="S140" s="51">
        <v>4000</v>
      </c>
      <c r="T140" s="48" t="s">
        <v>721</v>
      </c>
      <c r="U140" s="47" t="s">
        <v>3999</v>
      </c>
      <c r="W140" s="60" t="str">
        <f>IF(ISNUMBER(MATCH(U140,U$1:U139,0)),"2","1")</f>
        <v>2</v>
      </c>
    </row>
    <row r="141" spans="2:23" x14ac:dyDescent="0.25">
      <c r="B141" s="18">
        <v>140</v>
      </c>
      <c r="C141" s="17" t="str">
        <f t="shared" si="14"/>
        <v/>
      </c>
      <c r="D141" s="17" t="str">
        <f t="shared" si="15"/>
        <v>North America</v>
      </c>
      <c r="E141" s="17" t="str">
        <f t="shared" si="16"/>
        <v/>
      </c>
      <c r="F141" s="17" t="str">
        <f t="shared" si="17"/>
        <v/>
      </c>
      <c r="G141" s="17" t="str">
        <f t="shared" si="18"/>
        <v/>
      </c>
      <c r="H141" s="17" t="str">
        <f t="shared" si="19"/>
        <v/>
      </c>
      <c r="I141" s="35" t="str">
        <f t="shared" si="20"/>
        <v>North America</v>
      </c>
      <c r="J141" t="str">
        <f>IF(ISNUMBER(MATCH(K141,K$1:K140,0)),"Double","1st See ")</f>
        <v>Double</v>
      </c>
      <c r="K141" t="s">
        <v>15</v>
      </c>
      <c r="R141" t="s">
        <v>8</v>
      </c>
      <c r="S141" s="51">
        <v>2671.1875031163854</v>
      </c>
      <c r="T141" s="48" t="s">
        <v>749</v>
      </c>
      <c r="U141" s="47" t="s">
        <v>52</v>
      </c>
      <c r="W141" s="60" t="str">
        <f>IF(ISNUMBER(MATCH(U141,U$1:U140,0)),"2","1")</f>
        <v>2</v>
      </c>
    </row>
    <row r="142" spans="2:23" x14ac:dyDescent="0.25">
      <c r="B142" s="18">
        <v>141</v>
      </c>
      <c r="C142" s="17" t="str">
        <f t="shared" si="14"/>
        <v/>
      </c>
      <c r="D142" s="17" t="str">
        <f t="shared" si="15"/>
        <v>North America</v>
      </c>
      <c r="E142" s="17" t="str">
        <f t="shared" si="16"/>
        <v/>
      </c>
      <c r="F142" s="17" t="str">
        <f t="shared" si="17"/>
        <v/>
      </c>
      <c r="G142" s="17" t="str">
        <f t="shared" si="18"/>
        <v/>
      </c>
      <c r="H142" s="17" t="str">
        <f t="shared" si="19"/>
        <v/>
      </c>
      <c r="I142" s="35" t="str">
        <f t="shared" si="20"/>
        <v>North America</v>
      </c>
      <c r="J142" t="str">
        <f>IF(ISNUMBER(MATCH(K142,K$1:K141,0)),"Double","1st See ")</f>
        <v>Double</v>
      </c>
      <c r="K142" t="s">
        <v>15</v>
      </c>
      <c r="R142" t="s">
        <v>8</v>
      </c>
      <c r="S142" s="51">
        <v>14246.333349954055</v>
      </c>
      <c r="T142" s="48" t="s">
        <v>279</v>
      </c>
      <c r="U142" s="47" t="s">
        <v>279</v>
      </c>
      <c r="W142" s="60" t="str">
        <f>IF(ISNUMBER(MATCH(U142,U$1:U141,0)),"2","1")</f>
        <v>2</v>
      </c>
    </row>
    <row r="143" spans="2:23" x14ac:dyDescent="0.25">
      <c r="B143" s="18">
        <v>142</v>
      </c>
      <c r="C143" s="17" t="str">
        <f t="shared" si="14"/>
        <v/>
      </c>
      <c r="D143" s="17" t="str">
        <f t="shared" si="15"/>
        <v>North America</v>
      </c>
      <c r="E143" s="17" t="str">
        <f t="shared" si="16"/>
        <v/>
      </c>
      <c r="F143" s="17" t="str">
        <f t="shared" si="17"/>
        <v/>
      </c>
      <c r="G143" s="17" t="str">
        <f t="shared" si="18"/>
        <v/>
      </c>
      <c r="H143" s="17" t="str">
        <f t="shared" si="19"/>
        <v/>
      </c>
      <c r="I143" s="35" t="str">
        <f t="shared" si="20"/>
        <v>North America</v>
      </c>
      <c r="J143" t="str">
        <f>IF(ISNUMBER(MATCH(K143,K$1:K142,0)),"Double","1st See ")</f>
        <v>Double</v>
      </c>
      <c r="K143" t="s">
        <v>15</v>
      </c>
      <c r="R143" t="s">
        <v>8</v>
      </c>
      <c r="S143" s="51">
        <v>8547.8000099724322</v>
      </c>
      <c r="T143" s="48" t="s">
        <v>751</v>
      </c>
      <c r="U143" s="47" t="s">
        <v>3999</v>
      </c>
      <c r="W143" s="60" t="str">
        <f>IF(ISNUMBER(MATCH(U143,U$1:U142,0)),"2","1")</f>
        <v>2</v>
      </c>
    </row>
    <row r="144" spans="2:23" x14ac:dyDescent="0.25">
      <c r="B144" s="18">
        <v>143</v>
      </c>
      <c r="C144" s="17" t="str">
        <f t="shared" si="14"/>
        <v/>
      </c>
      <c r="D144" s="17" t="str">
        <f t="shared" si="15"/>
        <v>North America</v>
      </c>
      <c r="E144" s="17" t="str">
        <f t="shared" si="16"/>
        <v/>
      </c>
      <c r="F144" s="17" t="str">
        <f t="shared" si="17"/>
        <v/>
      </c>
      <c r="G144" s="17" t="str">
        <f t="shared" si="18"/>
        <v/>
      </c>
      <c r="H144" s="17" t="str">
        <f t="shared" si="19"/>
        <v/>
      </c>
      <c r="I144" s="35" t="str">
        <f t="shared" si="20"/>
        <v>North America</v>
      </c>
      <c r="J144" t="str">
        <f>IF(ISNUMBER(MATCH(K144,K$1:K143,0)),"Double","1st See ")</f>
        <v>Double</v>
      </c>
      <c r="K144" t="s">
        <v>15</v>
      </c>
      <c r="R144" t="s">
        <v>8</v>
      </c>
      <c r="S144" s="51">
        <v>7693.0200089751897</v>
      </c>
      <c r="T144" s="48" t="s">
        <v>753</v>
      </c>
      <c r="U144" s="47" t="s">
        <v>52</v>
      </c>
      <c r="W144" s="60" t="str">
        <f>IF(ISNUMBER(MATCH(U144,U$1:U143,0)),"2","1")</f>
        <v>2</v>
      </c>
    </row>
    <row r="145" spans="2:23" x14ac:dyDescent="0.25">
      <c r="B145" s="18">
        <v>144</v>
      </c>
      <c r="C145" s="17" t="str">
        <f t="shared" si="14"/>
        <v/>
      </c>
      <c r="D145" s="17" t="str">
        <f t="shared" si="15"/>
        <v>North America</v>
      </c>
      <c r="E145" s="17" t="str">
        <f t="shared" si="16"/>
        <v/>
      </c>
      <c r="F145" s="17" t="str">
        <f t="shared" si="17"/>
        <v/>
      </c>
      <c r="G145" s="17" t="str">
        <f t="shared" si="18"/>
        <v/>
      </c>
      <c r="H145" s="17" t="str">
        <f t="shared" si="19"/>
        <v/>
      </c>
      <c r="I145" s="35" t="str">
        <f t="shared" si="20"/>
        <v>North America</v>
      </c>
      <c r="J145" t="str">
        <f>IF(ISNUMBER(MATCH(K145,K$1:K144,0)),"Double","1st See ")</f>
        <v>Double</v>
      </c>
      <c r="K145" t="s">
        <v>15</v>
      </c>
      <c r="R145" t="s">
        <v>8</v>
      </c>
      <c r="S145" s="51">
        <v>4000</v>
      </c>
      <c r="T145" s="48" t="s">
        <v>754</v>
      </c>
      <c r="U145" s="47" t="s">
        <v>52</v>
      </c>
      <c r="W145" s="60" t="str">
        <f>IF(ISNUMBER(MATCH(U145,U$1:U144,0)),"2","1")</f>
        <v>2</v>
      </c>
    </row>
    <row r="146" spans="2:23" x14ac:dyDescent="0.25">
      <c r="B146" s="18">
        <v>145</v>
      </c>
      <c r="C146" s="17" t="str">
        <f t="shared" si="14"/>
        <v/>
      </c>
      <c r="D146" s="17" t="str">
        <f t="shared" si="15"/>
        <v>North America</v>
      </c>
      <c r="E146" s="17" t="str">
        <f t="shared" si="16"/>
        <v/>
      </c>
      <c r="F146" s="17" t="str">
        <f t="shared" si="17"/>
        <v/>
      </c>
      <c r="G146" s="17" t="str">
        <f t="shared" si="18"/>
        <v/>
      </c>
      <c r="H146" s="17" t="str">
        <f t="shared" si="19"/>
        <v/>
      </c>
      <c r="I146" s="35" t="str">
        <f t="shared" si="20"/>
        <v>North America</v>
      </c>
      <c r="J146" t="str">
        <f>IF(ISNUMBER(MATCH(K146,K$1:K145,0)),"Double","1st See ")</f>
        <v>Double</v>
      </c>
      <c r="K146" t="s">
        <v>15</v>
      </c>
      <c r="R146" t="s">
        <v>8</v>
      </c>
      <c r="S146" s="51">
        <v>5400</v>
      </c>
      <c r="T146" s="48" t="s">
        <v>635</v>
      </c>
      <c r="U146" s="47" t="s">
        <v>52</v>
      </c>
      <c r="W146" s="60" t="str">
        <f>IF(ISNUMBER(MATCH(U146,U$1:U145,0)),"2","1")</f>
        <v>2</v>
      </c>
    </row>
    <row r="147" spans="2:23" x14ac:dyDescent="0.25">
      <c r="B147" s="18">
        <v>146</v>
      </c>
      <c r="C147" s="17" t="str">
        <f t="shared" si="14"/>
        <v/>
      </c>
      <c r="D147" s="17" t="str">
        <f t="shared" si="15"/>
        <v>North America</v>
      </c>
      <c r="E147" s="17" t="str">
        <f t="shared" si="16"/>
        <v/>
      </c>
      <c r="F147" s="17" t="str">
        <f t="shared" si="17"/>
        <v/>
      </c>
      <c r="G147" s="17" t="str">
        <f t="shared" si="18"/>
        <v/>
      </c>
      <c r="H147" s="17" t="str">
        <f t="shared" si="19"/>
        <v/>
      </c>
      <c r="I147" s="35" t="str">
        <f t="shared" si="20"/>
        <v>North America</v>
      </c>
      <c r="J147" t="str">
        <f>IF(ISNUMBER(MATCH(K147,K$1:K146,0)),"Double","1st See ")</f>
        <v>Double</v>
      </c>
      <c r="K147" t="s">
        <v>15</v>
      </c>
      <c r="R147" t="s">
        <v>8</v>
      </c>
      <c r="S147" s="51">
        <v>186983.12521814698</v>
      </c>
      <c r="T147" s="48" t="s">
        <v>755</v>
      </c>
      <c r="U147" s="47" t="s">
        <v>52</v>
      </c>
      <c r="W147" s="60" t="str">
        <f>IF(ISNUMBER(MATCH(U147,U$1:U146,0)),"2","1")</f>
        <v>2</v>
      </c>
    </row>
    <row r="148" spans="2:23" x14ac:dyDescent="0.25">
      <c r="B148" s="18">
        <v>147</v>
      </c>
      <c r="C148" s="17" t="str">
        <f t="shared" si="14"/>
        <v/>
      </c>
      <c r="D148" s="17" t="str">
        <f t="shared" si="15"/>
        <v>North America</v>
      </c>
      <c r="E148" s="17" t="str">
        <f t="shared" si="16"/>
        <v/>
      </c>
      <c r="F148" s="17" t="str">
        <f t="shared" si="17"/>
        <v/>
      </c>
      <c r="G148" s="17" t="str">
        <f t="shared" si="18"/>
        <v/>
      </c>
      <c r="H148" s="17" t="str">
        <f t="shared" si="19"/>
        <v/>
      </c>
      <c r="I148" s="35" t="str">
        <f t="shared" si="20"/>
        <v>North America</v>
      </c>
      <c r="J148" t="str">
        <f>IF(ISNUMBER(MATCH(K148,K$1:K147,0)),"Double","1st See ")</f>
        <v>Double</v>
      </c>
      <c r="K148" t="s">
        <v>166</v>
      </c>
      <c r="R148" t="s">
        <v>8</v>
      </c>
      <c r="S148" s="51">
        <v>21500</v>
      </c>
      <c r="T148" s="48" t="s">
        <v>756</v>
      </c>
      <c r="U148" s="47" t="s">
        <v>20</v>
      </c>
      <c r="W148" s="60" t="str">
        <f>IF(ISNUMBER(MATCH(U148,U$1:U147,0)),"2","1")</f>
        <v>2</v>
      </c>
    </row>
    <row r="149" spans="2:23" x14ac:dyDescent="0.25">
      <c r="B149" s="18">
        <v>148</v>
      </c>
      <c r="C149" s="17" t="str">
        <f t="shared" si="14"/>
        <v/>
      </c>
      <c r="D149" s="17" t="str">
        <f t="shared" si="15"/>
        <v>North America</v>
      </c>
      <c r="E149" s="17" t="str">
        <f t="shared" si="16"/>
        <v/>
      </c>
      <c r="F149" s="17" t="str">
        <f t="shared" si="17"/>
        <v/>
      </c>
      <c r="G149" s="17" t="str">
        <f t="shared" si="18"/>
        <v/>
      </c>
      <c r="H149" s="17" t="str">
        <f t="shared" si="19"/>
        <v/>
      </c>
      <c r="I149" s="35" t="str">
        <f t="shared" si="20"/>
        <v>North America</v>
      </c>
      <c r="J149" t="str">
        <f>IF(ISNUMBER(MATCH(K149,K$1:K148,0)),"Double","1st See ")</f>
        <v>Double</v>
      </c>
      <c r="K149" t="s">
        <v>15</v>
      </c>
      <c r="R149" t="s">
        <v>8</v>
      </c>
      <c r="S149" s="51">
        <v>15000</v>
      </c>
      <c r="T149" s="48" t="s">
        <v>721</v>
      </c>
      <c r="U149" s="47" t="s">
        <v>3999</v>
      </c>
      <c r="W149" s="60" t="str">
        <f>IF(ISNUMBER(MATCH(U149,U$1:U148,0)),"2","1")</f>
        <v>2</v>
      </c>
    </row>
    <row r="150" spans="2:23" x14ac:dyDescent="0.25">
      <c r="B150" s="18">
        <v>149</v>
      </c>
      <c r="C150" s="17" t="str">
        <f t="shared" si="14"/>
        <v/>
      </c>
      <c r="D150" s="17" t="str">
        <f t="shared" si="15"/>
        <v>North America</v>
      </c>
      <c r="E150" s="17" t="str">
        <f t="shared" si="16"/>
        <v/>
      </c>
      <c r="F150" s="17" t="str">
        <f t="shared" si="17"/>
        <v/>
      </c>
      <c r="G150" s="17" t="str">
        <f t="shared" si="18"/>
        <v/>
      </c>
      <c r="H150" s="17" t="str">
        <f t="shared" si="19"/>
        <v/>
      </c>
      <c r="I150" s="35" t="str">
        <f t="shared" si="20"/>
        <v>North America</v>
      </c>
      <c r="J150" t="str">
        <f>IF(ISNUMBER(MATCH(K150,K$1:K149,0)),"Double","1st See ")</f>
        <v>Double</v>
      </c>
      <c r="K150" t="s">
        <v>15</v>
      </c>
      <c r="R150" t="s">
        <v>8</v>
      </c>
      <c r="S150" s="51">
        <v>16917.52085307044</v>
      </c>
      <c r="T150" s="48" t="s">
        <v>759</v>
      </c>
      <c r="U150" s="47" t="s">
        <v>52</v>
      </c>
      <c r="W150" s="60" t="str">
        <f>IF(ISNUMBER(MATCH(U150,U$1:U149,0)),"2","1")</f>
        <v>2</v>
      </c>
    </row>
    <row r="151" spans="2:23" x14ac:dyDescent="0.25">
      <c r="B151" s="18">
        <v>150</v>
      </c>
      <c r="C151" s="17" t="str">
        <f t="shared" si="14"/>
        <v/>
      </c>
      <c r="D151" s="17" t="str">
        <f t="shared" si="15"/>
        <v>North America</v>
      </c>
      <c r="E151" s="17" t="str">
        <f t="shared" si="16"/>
        <v/>
      </c>
      <c r="F151" s="17" t="str">
        <f t="shared" si="17"/>
        <v/>
      </c>
      <c r="G151" s="17" t="str">
        <f t="shared" si="18"/>
        <v/>
      </c>
      <c r="H151" s="17" t="str">
        <f t="shared" si="19"/>
        <v/>
      </c>
      <c r="I151" s="35" t="str">
        <f t="shared" si="20"/>
        <v>North America</v>
      </c>
      <c r="J151" t="str">
        <f>IF(ISNUMBER(MATCH(K151,K$1:K150,0)),"Double","1st See ")</f>
        <v>Double</v>
      </c>
      <c r="K151" t="s">
        <v>15</v>
      </c>
      <c r="R151" t="s">
        <v>8</v>
      </c>
      <c r="S151" s="51">
        <v>2938.3062534280239</v>
      </c>
      <c r="T151" s="48" t="s">
        <v>761</v>
      </c>
      <c r="U151" s="47" t="s">
        <v>52</v>
      </c>
      <c r="W151" s="60" t="str">
        <f>IF(ISNUMBER(MATCH(U151,U$1:U150,0)),"2","1")</f>
        <v>2</v>
      </c>
    </row>
    <row r="152" spans="2:23" x14ac:dyDescent="0.25">
      <c r="B152" s="18">
        <v>151</v>
      </c>
      <c r="C152" s="17" t="str">
        <f t="shared" si="14"/>
        <v/>
      </c>
      <c r="D152" s="17" t="str">
        <f t="shared" si="15"/>
        <v>North America</v>
      </c>
      <c r="E152" s="17" t="str">
        <f t="shared" si="16"/>
        <v/>
      </c>
      <c r="F152" s="17" t="str">
        <f t="shared" si="17"/>
        <v/>
      </c>
      <c r="G152" s="17" t="str">
        <f t="shared" si="18"/>
        <v/>
      </c>
      <c r="H152" s="17" t="str">
        <f t="shared" si="19"/>
        <v/>
      </c>
      <c r="I152" s="35" t="str">
        <f t="shared" si="20"/>
        <v>North America</v>
      </c>
      <c r="J152" t="str">
        <f>IF(ISNUMBER(MATCH(K152,K$1:K151,0)),"Double","1st See ")</f>
        <v>Double</v>
      </c>
      <c r="K152" t="s">
        <v>15</v>
      </c>
      <c r="R152" t="s">
        <v>8</v>
      </c>
      <c r="S152" s="51">
        <v>37000</v>
      </c>
      <c r="T152" s="48" t="s">
        <v>762</v>
      </c>
      <c r="U152" s="47" t="s">
        <v>279</v>
      </c>
      <c r="W152" s="60" t="str">
        <f>IF(ISNUMBER(MATCH(U152,U$1:U151,0)),"2","1")</f>
        <v>2</v>
      </c>
    </row>
    <row r="153" spans="2:23" x14ac:dyDescent="0.25">
      <c r="B153" s="18">
        <v>152</v>
      </c>
      <c r="C153" s="17" t="str">
        <f t="shared" si="14"/>
        <v/>
      </c>
      <c r="D153" s="17" t="str">
        <f t="shared" si="15"/>
        <v>North America</v>
      </c>
      <c r="E153" s="17" t="str">
        <f t="shared" si="16"/>
        <v/>
      </c>
      <c r="F153" s="17" t="str">
        <f t="shared" si="17"/>
        <v/>
      </c>
      <c r="G153" s="17" t="str">
        <f t="shared" si="18"/>
        <v/>
      </c>
      <c r="H153" s="17" t="str">
        <f t="shared" si="19"/>
        <v/>
      </c>
      <c r="I153" s="35" t="str">
        <f t="shared" si="20"/>
        <v>North America</v>
      </c>
      <c r="J153" t="str">
        <f>IF(ISNUMBER(MATCH(K153,K$1:K152,0)),"Double","1st See ")</f>
        <v>Double</v>
      </c>
      <c r="K153" t="s">
        <v>166</v>
      </c>
      <c r="R153" t="s">
        <v>8</v>
      </c>
      <c r="S153" s="51">
        <v>5342.3750062327708</v>
      </c>
      <c r="T153" s="48" t="s">
        <v>763</v>
      </c>
      <c r="U153" s="47" t="s">
        <v>20</v>
      </c>
      <c r="W153" s="60" t="str">
        <f>IF(ISNUMBER(MATCH(U153,U$1:U152,0)),"2","1")</f>
        <v>2</v>
      </c>
    </row>
    <row r="154" spans="2:23" x14ac:dyDescent="0.25">
      <c r="B154" s="18">
        <v>153</v>
      </c>
      <c r="C154" s="17" t="str">
        <f t="shared" si="14"/>
        <v/>
      </c>
      <c r="D154" s="17" t="str">
        <f t="shared" si="15"/>
        <v>North America</v>
      </c>
      <c r="E154" s="17" t="str">
        <f t="shared" si="16"/>
        <v/>
      </c>
      <c r="F154" s="17" t="str">
        <f t="shared" si="17"/>
        <v/>
      </c>
      <c r="G154" s="17" t="str">
        <f t="shared" si="18"/>
        <v/>
      </c>
      <c r="H154" s="17" t="str">
        <f t="shared" si="19"/>
        <v/>
      </c>
      <c r="I154" s="35" t="str">
        <f t="shared" si="20"/>
        <v>North America</v>
      </c>
      <c r="J154" t="str">
        <f>IF(ISNUMBER(MATCH(K154,K$1:K153,0)),"Double","1st See ")</f>
        <v>Double</v>
      </c>
      <c r="K154" t="s">
        <v>15</v>
      </c>
      <c r="R154" t="s">
        <v>8</v>
      </c>
      <c r="S154" s="51">
        <v>3561.5833374885137</v>
      </c>
      <c r="T154" s="48" t="s">
        <v>765</v>
      </c>
      <c r="U154" s="47" t="s">
        <v>3999</v>
      </c>
      <c r="W154" s="60" t="str">
        <f>IF(ISNUMBER(MATCH(U154,U$1:U153,0)),"2","1")</f>
        <v>2</v>
      </c>
    </row>
    <row r="155" spans="2:23" x14ac:dyDescent="0.25">
      <c r="B155" s="18">
        <v>154</v>
      </c>
      <c r="C155" s="17" t="str">
        <f t="shared" si="14"/>
        <v/>
      </c>
      <c r="D155" s="17" t="str">
        <f t="shared" si="15"/>
        <v>North America</v>
      </c>
      <c r="E155" s="17" t="str">
        <f t="shared" si="16"/>
        <v/>
      </c>
      <c r="F155" s="17" t="str">
        <f t="shared" si="17"/>
        <v/>
      </c>
      <c r="G155" s="17" t="str">
        <f t="shared" si="18"/>
        <v/>
      </c>
      <c r="H155" s="17" t="str">
        <f t="shared" si="19"/>
        <v/>
      </c>
      <c r="I155" s="35" t="str">
        <f t="shared" si="20"/>
        <v>North America</v>
      </c>
      <c r="J155" t="str">
        <f>IF(ISNUMBER(MATCH(K155,K$1:K154,0)),"Double","1st See ")</f>
        <v>Double</v>
      </c>
      <c r="K155" t="s">
        <v>15</v>
      </c>
      <c r="R155" t="s">
        <v>8</v>
      </c>
      <c r="S155" s="51">
        <v>8547.8000099724322</v>
      </c>
      <c r="T155" s="48" t="s">
        <v>767</v>
      </c>
      <c r="U155" s="47" t="s">
        <v>52</v>
      </c>
      <c r="W155" s="60" t="str">
        <f>IF(ISNUMBER(MATCH(U155,U$1:U154,0)),"2","1")</f>
        <v>2</v>
      </c>
    </row>
    <row r="156" spans="2:23" x14ac:dyDescent="0.25">
      <c r="B156" s="18">
        <v>155</v>
      </c>
      <c r="C156" s="17" t="str">
        <f t="shared" si="14"/>
        <v/>
      </c>
      <c r="D156" s="17" t="str">
        <f t="shared" si="15"/>
        <v>North America</v>
      </c>
      <c r="E156" s="17" t="str">
        <f t="shared" si="16"/>
        <v/>
      </c>
      <c r="F156" s="17" t="str">
        <f t="shared" si="17"/>
        <v/>
      </c>
      <c r="G156" s="17" t="str">
        <f t="shared" si="18"/>
        <v/>
      </c>
      <c r="H156" s="17" t="str">
        <f t="shared" si="19"/>
        <v/>
      </c>
      <c r="I156" s="35" t="str">
        <f t="shared" si="20"/>
        <v>North America</v>
      </c>
      <c r="J156" t="str">
        <f>IF(ISNUMBER(MATCH(K156,K$1:K155,0)),"Double","1st See ")</f>
        <v>Double</v>
      </c>
      <c r="K156" t="s">
        <v>15</v>
      </c>
      <c r="R156" t="s">
        <v>8</v>
      </c>
      <c r="S156" s="51">
        <v>5800</v>
      </c>
      <c r="T156" s="48" t="s">
        <v>768</v>
      </c>
      <c r="U156" s="47" t="s">
        <v>52</v>
      </c>
      <c r="W156" s="60" t="str">
        <f>IF(ISNUMBER(MATCH(U156,U$1:U155,0)),"2","1")</f>
        <v>2</v>
      </c>
    </row>
    <row r="157" spans="2:23" x14ac:dyDescent="0.25">
      <c r="B157" s="18">
        <v>156</v>
      </c>
      <c r="C157" s="17" t="str">
        <f t="shared" si="14"/>
        <v>Europe</v>
      </c>
      <c r="D157" s="17" t="str">
        <f t="shared" si="15"/>
        <v/>
      </c>
      <c r="E157" s="17" t="str">
        <f t="shared" si="16"/>
        <v/>
      </c>
      <c r="F157" s="17" t="str">
        <f t="shared" si="17"/>
        <v/>
      </c>
      <c r="G157" s="17" t="str">
        <f t="shared" si="18"/>
        <v/>
      </c>
      <c r="H157" s="17" t="str">
        <f t="shared" si="19"/>
        <v/>
      </c>
      <c r="I157" s="35" t="str">
        <f t="shared" si="20"/>
        <v>Europe</v>
      </c>
      <c r="J157" t="str">
        <f>IF(ISNUMBER(MATCH(K157,K$1:K156,0)),"Double","1st See ")</f>
        <v>Double</v>
      </c>
      <c r="K157" t="s">
        <v>71</v>
      </c>
      <c r="R157" t="s">
        <v>8</v>
      </c>
      <c r="S157" s="51">
        <v>4095.8208381117906</v>
      </c>
      <c r="T157" s="48" t="s">
        <v>721</v>
      </c>
      <c r="U157" s="47" t="s">
        <v>3999</v>
      </c>
      <c r="W157" s="60" t="str">
        <f>IF(ISNUMBER(MATCH(U157,U$1:U156,0)),"2","1")</f>
        <v>2</v>
      </c>
    </row>
    <row r="158" spans="2:23" x14ac:dyDescent="0.25">
      <c r="B158" s="18">
        <v>157</v>
      </c>
      <c r="C158" s="17" t="str">
        <f t="shared" si="14"/>
        <v/>
      </c>
      <c r="D158" s="17" t="str">
        <f t="shared" si="15"/>
        <v/>
      </c>
      <c r="E158" s="17" t="str">
        <f t="shared" si="16"/>
        <v/>
      </c>
      <c r="F158" s="17" t="str">
        <f t="shared" si="17"/>
        <v/>
      </c>
      <c r="G158" s="17" t="str">
        <f t="shared" si="18"/>
        <v>Asia</v>
      </c>
      <c r="H158" s="17" t="str">
        <f t="shared" si="19"/>
        <v/>
      </c>
      <c r="I158" s="35" t="str">
        <f t="shared" si="20"/>
        <v>Asia</v>
      </c>
      <c r="J158" t="str">
        <f>IF(ISNUMBER(MATCH(K158,K$1:K157,0)),"Double","1st See ")</f>
        <v>Double</v>
      </c>
      <c r="K158" t="s">
        <v>8</v>
      </c>
      <c r="R158" t="s">
        <v>8</v>
      </c>
      <c r="S158" s="51">
        <v>8738</v>
      </c>
      <c r="T158" s="48" t="s">
        <v>775</v>
      </c>
      <c r="U158" s="47" t="s">
        <v>52</v>
      </c>
      <c r="W158" s="60" t="str">
        <f>IF(ISNUMBER(MATCH(U158,U$1:U157,0)),"2","1")</f>
        <v>2</v>
      </c>
    </row>
    <row r="159" spans="2:23" x14ac:dyDescent="0.25">
      <c r="B159" s="18">
        <v>158</v>
      </c>
      <c r="C159" s="17" t="str">
        <f t="shared" si="14"/>
        <v/>
      </c>
      <c r="D159" s="17" t="str">
        <f t="shared" si="15"/>
        <v>North America</v>
      </c>
      <c r="E159" s="17" t="str">
        <f t="shared" si="16"/>
        <v/>
      </c>
      <c r="F159" s="17" t="str">
        <f t="shared" si="17"/>
        <v/>
      </c>
      <c r="G159" s="17" t="str">
        <f t="shared" si="18"/>
        <v/>
      </c>
      <c r="H159" s="17" t="str">
        <f t="shared" si="19"/>
        <v/>
      </c>
      <c r="I159" s="35" t="str">
        <f t="shared" si="20"/>
        <v>North America</v>
      </c>
      <c r="J159" t="str">
        <f>IF(ISNUMBER(MATCH(K159,K$1:K158,0)),"Double","1st See ")</f>
        <v>Double</v>
      </c>
      <c r="K159" t="s">
        <v>15</v>
      </c>
      <c r="R159" t="s">
        <v>8</v>
      </c>
      <c r="S159" s="51">
        <v>10200</v>
      </c>
      <c r="T159" s="48" t="s">
        <v>42</v>
      </c>
      <c r="U159" s="47" t="s">
        <v>20</v>
      </c>
      <c r="W159" s="60" t="str">
        <f>IF(ISNUMBER(MATCH(U159,U$1:U158,0)),"2","1")</f>
        <v>2</v>
      </c>
    </row>
    <row r="160" spans="2:23" x14ac:dyDescent="0.25">
      <c r="B160" s="18">
        <v>159</v>
      </c>
      <c r="C160" s="17" t="str">
        <f t="shared" si="14"/>
        <v/>
      </c>
      <c r="D160" s="17" t="str">
        <f t="shared" si="15"/>
        <v>North America</v>
      </c>
      <c r="E160" s="17" t="str">
        <f t="shared" si="16"/>
        <v/>
      </c>
      <c r="F160" s="17" t="str">
        <f t="shared" si="17"/>
        <v/>
      </c>
      <c r="G160" s="17" t="str">
        <f t="shared" si="18"/>
        <v/>
      </c>
      <c r="H160" s="17" t="str">
        <f t="shared" si="19"/>
        <v/>
      </c>
      <c r="I160" s="35" t="str">
        <f t="shared" si="20"/>
        <v>North America</v>
      </c>
      <c r="J160" t="str">
        <f>IF(ISNUMBER(MATCH(K160,K$1:K159,0)),"Double","1st See ")</f>
        <v>Double</v>
      </c>
      <c r="K160" t="s">
        <v>88</v>
      </c>
      <c r="R160" t="s">
        <v>8</v>
      </c>
      <c r="S160" s="51">
        <v>5787.5729234188348</v>
      </c>
      <c r="T160" s="48" t="s">
        <v>721</v>
      </c>
      <c r="U160" s="47" t="s">
        <v>3999</v>
      </c>
      <c r="W160" s="60" t="str">
        <f>IF(ISNUMBER(MATCH(U160,U$1:U159,0)),"2","1")</f>
        <v>2</v>
      </c>
    </row>
    <row r="161" spans="2:23" x14ac:dyDescent="0.25">
      <c r="B161" s="18">
        <v>160</v>
      </c>
      <c r="C161" s="17" t="str">
        <f t="shared" si="14"/>
        <v/>
      </c>
      <c r="D161" s="17" t="str">
        <f t="shared" si="15"/>
        <v>North America</v>
      </c>
      <c r="E161" s="17" t="str">
        <f t="shared" si="16"/>
        <v/>
      </c>
      <c r="F161" s="17" t="str">
        <f t="shared" si="17"/>
        <v/>
      </c>
      <c r="G161" s="17" t="str">
        <f t="shared" si="18"/>
        <v/>
      </c>
      <c r="H161" s="17" t="str">
        <f t="shared" si="19"/>
        <v/>
      </c>
      <c r="I161" s="35" t="str">
        <f t="shared" si="20"/>
        <v>North America</v>
      </c>
      <c r="J161" t="str">
        <f>IF(ISNUMBER(MATCH(K161,K$1:K160,0)),"Double","1st See ")</f>
        <v>Double</v>
      </c>
      <c r="K161" t="s">
        <v>15</v>
      </c>
      <c r="R161" t="s">
        <v>8</v>
      </c>
      <c r="S161" s="51">
        <v>4451.9791718606421</v>
      </c>
      <c r="T161" s="48" t="s">
        <v>778</v>
      </c>
      <c r="U161" s="47" t="s">
        <v>52</v>
      </c>
      <c r="W161" s="60" t="str">
        <f>IF(ISNUMBER(MATCH(U161,U$1:U160,0)),"2","1")</f>
        <v>2</v>
      </c>
    </row>
    <row r="162" spans="2:23" x14ac:dyDescent="0.25">
      <c r="B162" s="18">
        <v>161</v>
      </c>
      <c r="C162" s="17" t="str">
        <f t="shared" si="14"/>
        <v/>
      </c>
      <c r="D162" s="17" t="str">
        <f t="shared" si="15"/>
        <v>North America</v>
      </c>
      <c r="E162" s="17" t="str">
        <f t="shared" si="16"/>
        <v/>
      </c>
      <c r="F162" s="17" t="str">
        <f t="shared" si="17"/>
        <v/>
      </c>
      <c r="G162" s="17" t="str">
        <f t="shared" si="18"/>
        <v/>
      </c>
      <c r="H162" s="17" t="str">
        <f t="shared" si="19"/>
        <v/>
      </c>
      <c r="I162" s="35" t="str">
        <f t="shared" si="20"/>
        <v>North America</v>
      </c>
      <c r="J162" t="str">
        <f>IF(ISNUMBER(MATCH(K162,K$1:K161,0)),"Double","1st See ")</f>
        <v>Double</v>
      </c>
      <c r="K162" t="s">
        <v>15</v>
      </c>
      <c r="R162" t="s">
        <v>8</v>
      </c>
      <c r="S162" s="51">
        <v>8369.7208430980063</v>
      </c>
      <c r="T162" s="48" t="s">
        <v>356</v>
      </c>
      <c r="U162" s="47" t="s">
        <v>356</v>
      </c>
      <c r="W162" s="60" t="str">
        <f>IF(ISNUMBER(MATCH(U162,U$1:U161,0)),"2","1")</f>
        <v>2</v>
      </c>
    </row>
    <row r="163" spans="2:23" x14ac:dyDescent="0.25">
      <c r="B163" s="18">
        <v>162</v>
      </c>
      <c r="C163" s="17" t="str">
        <f t="shared" si="14"/>
        <v/>
      </c>
      <c r="D163" s="17" t="str">
        <f t="shared" si="15"/>
        <v/>
      </c>
      <c r="E163" s="17" t="str">
        <f t="shared" si="16"/>
        <v/>
      </c>
      <c r="F163" s="17" t="str">
        <f t="shared" si="17"/>
        <v/>
      </c>
      <c r="G163" s="17" t="str">
        <f t="shared" si="18"/>
        <v>Asia</v>
      </c>
      <c r="H163" s="17" t="str">
        <f t="shared" si="19"/>
        <v/>
      </c>
      <c r="I163" s="35" t="str">
        <f t="shared" si="20"/>
        <v>Asia</v>
      </c>
      <c r="J163" t="str">
        <f>IF(ISNUMBER(MATCH(K163,K$1:K162,0)),"Double","1st See ")</f>
        <v>Double</v>
      </c>
      <c r="K163" t="s">
        <v>8</v>
      </c>
      <c r="R163" t="s">
        <v>8</v>
      </c>
      <c r="S163" s="51">
        <v>3917.7416712373652</v>
      </c>
      <c r="T163" s="48" t="s">
        <v>781</v>
      </c>
      <c r="U163" s="47" t="s">
        <v>20</v>
      </c>
      <c r="W163" s="60" t="str">
        <f>IF(ISNUMBER(MATCH(U163,U$1:U162,0)),"2","1")</f>
        <v>2</v>
      </c>
    </row>
    <row r="164" spans="2:23" x14ac:dyDescent="0.25">
      <c r="B164" s="18">
        <v>163</v>
      </c>
      <c r="C164" s="17" t="str">
        <f t="shared" si="14"/>
        <v/>
      </c>
      <c r="D164" s="17" t="str">
        <f t="shared" si="15"/>
        <v>North America</v>
      </c>
      <c r="E164" s="17" t="str">
        <f t="shared" si="16"/>
        <v/>
      </c>
      <c r="F164" s="17" t="str">
        <f t="shared" si="17"/>
        <v/>
      </c>
      <c r="G164" s="17" t="str">
        <f t="shared" si="18"/>
        <v/>
      </c>
      <c r="H164" s="17" t="str">
        <f t="shared" si="19"/>
        <v/>
      </c>
      <c r="I164" s="35" t="str">
        <f t="shared" si="20"/>
        <v>North America</v>
      </c>
      <c r="J164" t="str">
        <f>IF(ISNUMBER(MATCH(K164,K$1:K163,0)),"Double","1st See ")</f>
        <v>Double</v>
      </c>
      <c r="K164" t="s">
        <v>88</v>
      </c>
      <c r="R164" t="s">
        <v>8</v>
      </c>
      <c r="S164" s="51">
        <v>4630.058338735068</v>
      </c>
      <c r="T164" s="48" t="s">
        <v>20</v>
      </c>
      <c r="U164" s="47" t="s">
        <v>20</v>
      </c>
      <c r="W164" s="60" t="str">
        <f>IF(ISNUMBER(MATCH(U164,U$1:U163,0)),"2","1")</f>
        <v>2</v>
      </c>
    </row>
    <row r="165" spans="2:23" x14ac:dyDescent="0.25">
      <c r="B165" s="18">
        <v>164</v>
      </c>
      <c r="C165" s="17" t="str">
        <f t="shared" si="14"/>
        <v>Europe</v>
      </c>
      <c r="D165" s="17" t="str">
        <f t="shared" si="15"/>
        <v/>
      </c>
      <c r="E165" s="17" t="str">
        <f t="shared" si="16"/>
        <v/>
      </c>
      <c r="F165" s="17" t="str">
        <f t="shared" si="17"/>
        <v/>
      </c>
      <c r="G165" s="17" t="str">
        <f t="shared" si="18"/>
        <v/>
      </c>
      <c r="H165" s="17" t="str">
        <f t="shared" si="19"/>
        <v/>
      </c>
      <c r="I165" s="35" t="str">
        <f t="shared" si="20"/>
        <v>Europe</v>
      </c>
      <c r="J165" t="str">
        <f>IF(ISNUMBER(MATCH(K165,K$1:K164,0)),"Double","1st See ")</f>
        <v>Double</v>
      </c>
      <c r="K165" t="s">
        <v>46</v>
      </c>
      <c r="R165" t="s">
        <v>8</v>
      </c>
      <c r="S165" s="51">
        <v>2136.9500024931081</v>
      </c>
      <c r="T165" s="48" t="s">
        <v>153</v>
      </c>
      <c r="U165" s="47" t="s">
        <v>20</v>
      </c>
      <c r="W165" s="60" t="str">
        <f>IF(ISNUMBER(MATCH(U165,U$1:U164,0)),"2","1")</f>
        <v>2</v>
      </c>
    </row>
    <row r="166" spans="2:23" x14ac:dyDescent="0.25">
      <c r="B166" s="18">
        <v>165</v>
      </c>
      <c r="C166" s="17" t="str">
        <f t="shared" si="14"/>
        <v/>
      </c>
      <c r="D166" s="17" t="str">
        <f t="shared" si="15"/>
        <v>North America</v>
      </c>
      <c r="E166" s="17" t="str">
        <f t="shared" si="16"/>
        <v/>
      </c>
      <c r="F166" s="17" t="str">
        <f t="shared" si="17"/>
        <v/>
      </c>
      <c r="G166" s="17" t="str">
        <f t="shared" si="18"/>
        <v/>
      </c>
      <c r="H166" s="17" t="str">
        <f t="shared" si="19"/>
        <v/>
      </c>
      <c r="I166" s="35" t="str">
        <f t="shared" si="20"/>
        <v>North America</v>
      </c>
      <c r="J166" t="str">
        <f>IF(ISNUMBER(MATCH(K166,K$1:K165,0)),"Double","1st See ")</f>
        <v>Double</v>
      </c>
      <c r="K166" t="s">
        <v>15</v>
      </c>
      <c r="R166" t="s">
        <v>8</v>
      </c>
      <c r="S166" s="51">
        <v>13000</v>
      </c>
      <c r="T166" s="48" t="s">
        <v>20</v>
      </c>
      <c r="U166" s="47" t="s">
        <v>20</v>
      </c>
      <c r="W166" s="60" t="str">
        <f>IF(ISNUMBER(MATCH(U166,U$1:U165,0)),"2","1")</f>
        <v>2</v>
      </c>
    </row>
    <row r="167" spans="2:23" x14ac:dyDescent="0.25">
      <c r="B167" s="18">
        <v>166</v>
      </c>
      <c r="C167" s="17" t="str">
        <f t="shared" si="14"/>
        <v/>
      </c>
      <c r="D167" s="17" t="str">
        <f t="shared" si="15"/>
        <v>North America</v>
      </c>
      <c r="E167" s="17" t="str">
        <f t="shared" si="16"/>
        <v/>
      </c>
      <c r="F167" s="17" t="str">
        <f t="shared" si="17"/>
        <v/>
      </c>
      <c r="G167" s="17" t="str">
        <f t="shared" si="18"/>
        <v/>
      </c>
      <c r="H167" s="17" t="str">
        <f t="shared" si="19"/>
        <v/>
      </c>
      <c r="I167" s="35" t="str">
        <f t="shared" si="20"/>
        <v>North America</v>
      </c>
      <c r="J167" t="str">
        <f>IF(ISNUMBER(MATCH(K167,K$1:K166,0)),"Double","1st See ")</f>
        <v>Double</v>
      </c>
      <c r="K167" t="s">
        <v>15</v>
      </c>
      <c r="R167" t="s">
        <v>8</v>
      </c>
      <c r="S167" s="51">
        <v>2564.3400029917298</v>
      </c>
      <c r="T167" s="48" t="s">
        <v>786</v>
      </c>
      <c r="U167" s="47" t="s">
        <v>52</v>
      </c>
      <c r="W167" s="60" t="str">
        <f>IF(ISNUMBER(MATCH(U167,U$1:U166,0)),"2","1")</f>
        <v>2</v>
      </c>
    </row>
    <row r="168" spans="2:23" x14ac:dyDescent="0.25">
      <c r="B168" s="18">
        <v>167</v>
      </c>
      <c r="C168" s="17" t="str">
        <f t="shared" si="14"/>
        <v/>
      </c>
      <c r="D168" s="17" t="str">
        <f t="shared" si="15"/>
        <v/>
      </c>
      <c r="E168" s="17" t="str">
        <f t="shared" si="16"/>
        <v/>
      </c>
      <c r="F168" s="17" t="str">
        <f t="shared" si="17"/>
        <v/>
      </c>
      <c r="G168" s="17" t="str">
        <f t="shared" si="18"/>
        <v>Asia</v>
      </c>
      <c r="H168" s="17" t="str">
        <f t="shared" si="19"/>
        <v/>
      </c>
      <c r="I168" s="35" t="str">
        <f t="shared" si="20"/>
        <v>Asia</v>
      </c>
      <c r="J168" t="str">
        <f>IF(ISNUMBER(MATCH(K168,K$1:K167,0)),"Double","1st See ")</f>
        <v>Double</v>
      </c>
      <c r="K168" t="s">
        <v>8</v>
      </c>
      <c r="R168" t="s">
        <v>8</v>
      </c>
      <c r="S168" s="51">
        <v>20479.104190558952</v>
      </c>
      <c r="T168" s="48" t="s">
        <v>788</v>
      </c>
      <c r="U168" s="47" t="s">
        <v>52</v>
      </c>
      <c r="W168" s="60" t="str">
        <f>IF(ISNUMBER(MATCH(U168,U$1:U167,0)),"2","1")</f>
        <v>2</v>
      </c>
    </row>
    <row r="169" spans="2:23" x14ac:dyDescent="0.25">
      <c r="B169" s="18">
        <v>168</v>
      </c>
      <c r="C169" s="17" t="str">
        <f t="shared" si="14"/>
        <v/>
      </c>
      <c r="D169" s="17" t="str">
        <f t="shared" si="15"/>
        <v>North America</v>
      </c>
      <c r="E169" s="17" t="str">
        <f t="shared" si="16"/>
        <v/>
      </c>
      <c r="F169" s="17" t="str">
        <f t="shared" si="17"/>
        <v/>
      </c>
      <c r="G169" s="17" t="str">
        <f t="shared" si="18"/>
        <v/>
      </c>
      <c r="H169" s="17" t="str">
        <f t="shared" si="19"/>
        <v/>
      </c>
      <c r="I169" s="35" t="str">
        <f t="shared" si="20"/>
        <v>North America</v>
      </c>
      <c r="J169" t="str">
        <f>IF(ISNUMBER(MATCH(K169,K$1:K168,0)),"Double","1st See ")</f>
        <v>Double</v>
      </c>
      <c r="K169" t="s">
        <v>88</v>
      </c>
      <c r="R169" t="s">
        <v>8</v>
      </c>
      <c r="S169" s="51">
        <v>50000</v>
      </c>
      <c r="T169" s="48" t="s">
        <v>791</v>
      </c>
      <c r="U169" s="47" t="s">
        <v>52</v>
      </c>
      <c r="W169" s="60" t="str">
        <f>IF(ISNUMBER(MATCH(U169,U$1:U168,0)),"2","1")</f>
        <v>2</v>
      </c>
    </row>
    <row r="170" spans="2:23" x14ac:dyDescent="0.25">
      <c r="B170" s="18">
        <v>169</v>
      </c>
      <c r="C170" s="17" t="str">
        <f t="shared" si="14"/>
        <v/>
      </c>
      <c r="D170" s="17" t="str">
        <f t="shared" si="15"/>
        <v/>
      </c>
      <c r="E170" s="17" t="str">
        <f t="shared" si="16"/>
        <v/>
      </c>
      <c r="F170" s="17" t="str">
        <f t="shared" si="17"/>
        <v/>
      </c>
      <c r="G170" s="17" t="str">
        <f t="shared" si="18"/>
        <v>Asia</v>
      </c>
      <c r="H170" s="17" t="str">
        <f t="shared" si="19"/>
        <v/>
      </c>
      <c r="I170" s="35" t="str">
        <f t="shared" si="20"/>
        <v>Asia</v>
      </c>
      <c r="J170" t="str">
        <f>IF(ISNUMBER(MATCH(K170,K$1:K169,0)),"Double","1st See ")</f>
        <v>Double</v>
      </c>
      <c r="K170" t="s">
        <v>8</v>
      </c>
      <c r="R170" t="s">
        <v>8</v>
      </c>
      <c r="S170" s="51">
        <v>5342.3750062327708</v>
      </c>
      <c r="T170" s="48" t="s">
        <v>792</v>
      </c>
      <c r="U170" s="47" t="s">
        <v>52</v>
      </c>
      <c r="W170" s="60" t="str">
        <f>IF(ISNUMBER(MATCH(U170,U$1:U169,0)),"2","1")</f>
        <v>2</v>
      </c>
    </row>
    <row r="171" spans="2:23" x14ac:dyDescent="0.25">
      <c r="B171" s="18">
        <v>170</v>
      </c>
      <c r="C171" s="17" t="str">
        <f t="shared" si="14"/>
        <v/>
      </c>
      <c r="D171" s="17" t="str">
        <f t="shared" si="15"/>
        <v>North America</v>
      </c>
      <c r="E171" s="17" t="str">
        <f t="shared" si="16"/>
        <v/>
      </c>
      <c r="F171" s="17" t="str">
        <f t="shared" si="17"/>
        <v/>
      </c>
      <c r="G171" s="17" t="str">
        <f t="shared" si="18"/>
        <v/>
      </c>
      <c r="H171" s="17" t="str">
        <f t="shared" si="19"/>
        <v/>
      </c>
      <c r="I171" s="35" t="str">
        <f t="shared" si="20"/>
        <v>North America</v>
      </c>
      <c r="J171" t="str">
        <f>IF(ISNUMBER(MATCH(K171,K$1:K170,0)),"Double","1st See ")</f>
        <v>Double</v>
      </c>
      <c r="K171" t="s">
        <v>15</v>
      </c>
      <c r="R171" t="s">
        <v>8</v>
      </c>
      <c r="S171" s="51">
        <v>11539.530013462785</v>
      </c>
      <c r="T171" s="48" t="s">
        <v>794</v>
      </c>
      <c r="U171" s="47" t="s">
        <v>20</v>
      </c>
      <c r="W171" s="60" t="str">
        <f>IF(ISNUMBER(MATCH(U171,U$1:U170,0)),"2","1")</f>
        <v>2</v>
      </c>
    </row>
    <row r="172" spans="2:23" x14ac:dyDescent="0.25">
      <c r="B172" s="18">
        <v>171</v>
      </c>
      <c r="C172" s="17" t="str">
        <f t="shared" si="14"/>
        <v/>
      </c>
      <c r="D172" s="17" t="str">
        <f t="shared" si="15"/>
        <v>North America</v>
      </c>
      <c r="E172" s="17" t="str">
        <f t="shared" si="16"/>
        <v/>
      </c>
      <c r="F172" s="17" t="str">
        <f t="shared" si="17"/>
        <v/>
      </c>
      <c r="G172" s="17" t="str">
        <f t="shared" si="18"/>
        <v/>
      </c>
      <c r="H172" s="17" t="str">
        <f t="shared" si="19"/>
        <v/>
      </c>
      <c r="I172" s="35" t="str">
        <f t="shared" si="20"/>
        <v>North America</v>
      </c>
      <c r="J172" t="str">
        <f>IF(ISNUMBER(MATCH(K172,K$1:K171,0)),"Double","1st See ")</f>
        <v>Double</v>
      </c>
      <c r="K172" t="s">
        <v>15</v>
      </c>
      <c r="R172" t="s">
        <v>8</v>
      </c>
      <c r="S172" s="51">
        <v>7000</v>
      </c>
      <c r="T172" s="48" t="s">
        <v>795</v>
      </c>
      <c r="U172" s="47" t="s">
        <v>52</v>
      </c>
      <c r="W172" s="60" t="str">
        <f>IF(ISNUMBER(MATCH(U172,U$1:U171,0)),"2","1")</f>
        <v>2</v>
      </c>
    </row>
    <row r="173" spans="2:23" x14ac:dyDescent="0.25">
      <c r="B173" s="18">
        <v>172</v>
      </c>
      <c r="C173" s="17" t="str">
        <f t="shared" si="14"/>
        <v/>
      </c>
      <c r="D173" s="17" t="str">
        <f t="shared" si="15"/>
        <v/>
      </c>
      <c r="E173" s="17" t="str">
        <f t="shared" si="16"/>
        <v/>
      </c>
      <c r="F173" s="17" t="str">
        <f t="shared" si="17"/>
        <v/>
      </c>
      <c r="G173" s="17" t="str">
        <f t="shared" si="18"/>
        <v>Asia</v>
      </c>
      <c r="H173" s="17" t="str">
        <f t="shared" si="19"/>
        <v/>
      </c>
      <c r="I173" s="35" t="str">
        <f t="shared" si="20"/>
        <v>Asia</v>
      </c>
      <c r="J173" t="str">
        <f>IF(ISNUMBER(MATCH(K173,K$1:K172,0)),"Double","1st See ")</f>
        <v>Double</v>
      </c>
      <c r="K173" t="s">
        <v>8</v>
      </c>
      <c r="R173" t="s">
        <v>8</v>
      </c>
      <c r="S173" s="51">
        <v>6767.0083412281756</v>
      </c>
      <c r="T173" s="48" t="s">
        <v>796</v>
      </c>
      <c r="U173" s="47" t="s">
        <v>3999</v>
      </c>
      <c r="W173" s="60" t="str">
        <f>IF(ISNUMBER(MATCH(U173,U$1:U172,0)),"2","1")</f>
        <v>2</v>
      </c>
    </row>
    <row r="174" spans="2:23" x14ac:dyDescent="0.25">
      <c r="B174" s="18">
        <v>173</v>
      </c>
      <c r="C174" s="17" t="str">
        <f t="shared" si="14"/>
        <v/>
      </c>
      <c r="D174" s="17" t="str">
        <f t="shared" si="15"/>
        <v>North America</v>
      </c>
      <c r="E174" s="17" t="str">
        <f t="shared" si="16"/>
        <v/>
      </c>
      <c r="F174" s="17" t="str">
        <f t="shared" si="17"/>
        <v/>
      </c>
      <c r="G174" s="17" t="str">
        <f t="shared" si="18"/>
        <v/>
      </c>
      <c r="H174" s="17" t="str">
        <f t="shared" si="19"/>
        <v/>
      </c>
      <c r="I174" s="35" t="str">
        <f t="shared" si="20"/>
        <v>North America</v>
      </c>
      <c r="J174" t="str">
        <f>IF(ISNUMBER(MATCH(K174,K$1:K173,0)),"Double","1st See ")</f>
        <v>Double</v>
      </c>
      <c r="K174" t="s">
        <v>15</v>
      </c>
      <c r="R174" t="s">
        <v>8</v>
      </c>
      <c r="S174" s="51">
        <v>4451.9791718606421</v>
      </c>
      <c r="T174" s="48" t="s">
        <v>801</v>
      </c>
      <c r="U174" s="47" t="s">
        <v>3999</v>
      </c>
      <c r="W174" s="60" t="str">
        <f>IF(ISNUMBER(MATCH(U174,U$1:U173,0)),"2","1")</f>
        <v>2</v>
      </c>
    </row>
    <row r="175" spans="2:23" x14ac:dyDescent="0.25">
      <c r="B175" s="18">
        <v>174</v>
      </c>
      <c r="C175" s="17" t="str">
        <f t="shared" si="14"/>
        <v/>
      </c>
      <c r="D175" s="17" t="str">
        <f t="shared" si="15"/>
        <v>North America</v>
      </c>
      <c r="E175" s="17" t="str">
        <f t="shared" si="16"/>
        <v/>
      </c>
      <c r="F175" s="17" t="str">
        <f t="shared" si="17"/>
        <v/>
      </c>
      <c r="G175" s="17" t="str">
        <f t="shared" si="18"/>
        <v/>
      </c>
      <c r="H175" s="17" t="str">
        <f t="shared" si="19"/>
        <v/>
      </c>
      <c r="I175" s="35" t="str">
        <f t="shared" si="20"/>
        <v>North America</v>
      </c>
      <c r="J175" t="str">
        <f>IF(ISNUMBER(MATCH(K175,K$1:K174,0)),"Double","1st See ")</f>
        <v>Double</v>
      </c>
      <c r="K175" t="s">
        <v>15</v>
      </c>
      <c r="R175" t="s">
        <v>8</v>
      </c>
      <c r="S175" s="51">
        <v>2671.1875031163854</v>
      </c>
      <c r="T175" s="48" t="s">
        <v>803</v>
      </c>
      <c r="U175" s="47" t="s">
        <v>4001</v>
      </c>
      <c r="W175" s="60" t="str">
        <f>IF(ISNUMBER(MATCH(U175,U$1:U174,0)),"2","1")</f>
        <v>2</v>
      </c>
    </row>
    <row r="176" spans="2:23" x14ac:dyDescent="0.25">
      <c r="B176" s="18">
        <v>175</v>
      </c>
      <c r="C176" s="17" t="str">
        <f t="shared" si="14"/>
        <v/>
      </c>
      <c r="D176" s="17" t="str">
        <f t="shared" si="15"/>
        <v/>
      </c>
      <c r="E176" s="17" t="str">
        <f t="shared" si="16"/>
        <v/>
      </c>
      <c r="F176" s="17" t="str">
        <f t="shared" si="17"/>
        <v/>
      </c>
      <c r="G176" s="17" t="str">
        <f t="shared" si="18"/>
        <v>Asia</v>
      </c>
      <c r="H176" s="17" t="str">
        <f t="shared" si="19"/>
        <v/>
      </c>
      <c r="I176" s="35" t="str">
        <f t="shared" si="20"/>
        <v>Asia</v>
      </c>
      <c r="J176" t="str">
        <f>IF(ISNUMBER(MATCH(K176,K$1:K175,0)),"Double","1st See ")</f>
        <v>Double</v>
      </c>
      <c r="K176" t="s">
        <v>8</v>
      </c>
      <c r="R176" t="s">
        <v>8</v>
      </c>
      <c r="S176" s="51">
        <v>4957.7240057840108</v>
      </c>
      <c r="T176" s="48" t="s">
        <v>804</v>
      </c>
      <c r="U176" s="47" t="s">
        <v>52</v>
      </c>
      <c r="W176" s="60" t="str">
        <f>IF(ISNUMBER(MATCH(U176,U$1:U175,0)),"2","1")</f>
        <v>2</v>
      </c>
    </row>
    <row r="177" spans="2:23" x14ac:dyDescent="0.25">
      <c r="B177" s="18">
        <v>176</v>
      </c>
      <c r="C177" s="17" t="str">
        <f t="shared" si="14"/>
        <v>Europe</v>
      </c>
      <c r="D177" s="17" t="str">
        <f t="shared" si="15"/>
        <v/>
      </c>
      <c r="E177" s="17" t="str">
        <f t="shared" si="16"/>
        <v/>
      </c>
      <c r="F177" s="17" t="str">
        <f t="shared" si="17"/>
        <v/>
      </c>
      <c r="G177" s="17" t="str">
        <f t="shared" si="18"/>
        <v/>
      </c>
      <c r="H177" s="17" t="str">
        <f t="shared" si="19"/>
        <v/>
      </c>
      <c r="I177" s="35" t="str">
        <f t="shared" si="20"/>
        <v>Europe</v>
      </c>
      <c r="J177" t="str">
        <f>IF(ISNUMBER(MATCH(K177,K$1:K176,0)),"Double","1st See ")</f>
        <v>Double</v>
      </c>
      <c r="K177" t="s">
        <v>71</v>
      </c>
      <c r="R177" t="s">
        <v>8</v>
      </c>
      <c r="S177" s="51">
        <v>3205.4250037396623</v>
      </c>
      <c r="T177" s="48" t="s">
        <v>805</v>
      </c>
      <c r="U177" s="47" t="s">
        <v>310</v>
      </c>
      <c r="W177" s="60" t="str">
        <f>IF(ISNUMBER(MATCH(U177,U$1:U176,0)),"2","1")</f>
        <v>2</v>
      </c>
    </row>
    <row r="178" spans="2:23" x14ac:dyDescent="0.25">
      <c r="B178" s="18">
        <v>177</v>
      </c>
      <c r="C178" s="17" t="str">
        <f t="shared" si="14"/>
        <v/>
      </c>
      <c r="D178" s="17" t="str">
        <f t="shared" si="15"/>
        <v>North America</v>
      </c>
      <c r="E178" s="17" t="str">
        <f t="shared" si="16"/>
        <v/>
      </c>
      <c r="F178" s="17" t="str">
        <f t="shared" si="17"/>
        <v/>
      </c>
      <c r="G178" s="17" t="str">
        <f t="shared" si="18"/>
        <v/>
      </c>
      <c r="H178" s="17" t="str">
        <f t="shared" si="19"/>
        <v/>
      </c>
      <c r="I178" s="35" t="str">
        <f t="shared" si="20"/>
        <v>North America</v>
      </c>
      <c r="J178" t="str">
        <f>IF(ISNUMBER(MATCH(K178,K$1:K177,0)),"Double","1st See ")</f>
        <v>Double</v>
      </c>
      <c r="K178" t="s">
        <v>15</v>
      </c>
      <c r="R178" t="s">
        <v>8</v>
      </c>
      <c r="S178" s="51">
        <v>14246.333349954055</v>
      </c>
      <c r="T178" s="48" t="s">
        <v>52</v>
      </c>
      <c r="U178" s="47" t="s">
        <v>52</v>
      </c>
      <c r="W178" s="60" t="str">
        <f>IF(ISNUMBER(MATCH(U178,U$1:U177,0)),"2","1")</f>
        <v>2</v>
      </c>
    </row>
    <row r="179" spans="2:23" x14ac:dyDescent="0.25">
      <c r="B179" s="18">
        <v>178</v>
      </c>
      <c r="C179" s="17" t="str">
        <f t="shared" si="14"/>
        <v/>
      </c>
      <c r="D179" s="17" t="str">
        <f t="shared" si="15"/>
        <v>North America</v>
      </c>
      <c r="E179" s="17" t="str">
        <f t="shared" si="16"/>
        <v/>
      </c>
      <c r="F179" s="17" t="str">
        <f t="shared" si="17"/>
        <v/>
      </c>
      <c r="G179" s="17" t="str">
        <f t="shared" si="18"/>
        <v/>
      </c>
      <c r="H179" s="17" t="str">
        <f t="shared" si="19"/>
        <v/>
      </c>
      <c r="I179" s="35" t="str">
        <f t="shared" si="20"/>
        <v>North America</v>
      </c>
      <c r="J179" t="str">
        <f>IF(ISNUMBER(MATCH(K179,K$1:K178,0)),"Double","1st See ")</f>
        <v>Double</v>
      </c>
      <c r="K179" t="s">
        <v>15</v>
      </c>
      <c r="R179" t="s">
        <v>8</v>
      </c>
      <c r="S179" s="51">
        <v>5342.3750062327708</v>
      </c>
      <c r="T179" s="48" t="s">
        <v>20</v>
      </c>
      <c r="U179" s="47" t="s">
        <v>20</v>
      </c>
      <c r="W179" s="60" t="str">
        <f>IF(ISNUMBER(MATCH(U179,U$1:U178,0)),"2","1")</f>
        <v>2</v>
      </c>
    </row>
    <row r="180" spans="2:23" x14ac:dyDescent="0.25">
      <c r="B180" s="18">
        <v>179</v>
      </c>
      <c r="C180" s="17" t="str">
        <f t="shared" si="14"/>
        <v/>
      </c>
      <c r="D180" s="17" t="str">
        <f t="shared" si="15"/>
        <v>North America</v>
      </c>
      <c r="E180" s="17" t="str">
        <f t="shared" si="16"/>
        <v/>
      </c>
      <c r="F180" s="17" t="str">
        <f t="shared" si="17"/>
        <v/>
      </c>
      <c r="G180" s="17" t="str">
        <f t="shared" si="18"/>
        <v/>
      </c>
      <c r="H180" s="17" t="str">
        <f t="shared" si="19"/>
        <v/>
      </c>
      <c r="I180" s="35" t="str">
        <f t="shared" si="20"/>
        <v>North America</v>
      </c>
      <c r="J180" t="str">
        <f>IF(ISNUMBER(MATCH(K180,K$1:K179,0)),"Double","1st See ")</f>
        <v>Double</v>
      </c>
      <c r="K180" t="s">
        <v>88</v>
      </c>
      <c r="R180" t="s">
        <v>8</v>
      </c>
      <c r="S180" s="51">
        <v>6588.9291743537506</v>
      </c>
      <c r="T180" s="48" t="s">
        <v>386</v>
      </c>
      <c r="U180" s="47" t="s">
        <v>20</v>
      </c>
      <c r="W180" s="60" t="str">
        <f>IF(ISNUMBER(MATCH(U180,U$1:U179,0)),"2","1")</f>
        <v>2</v>
      </c>
    </row>
    <row r="181" spans="2:23" x14ac:dyDescent="0.25">
      <c r="B181" s="18">
        <v>180</v>
      </c>
      <c r="C181" s="17" t="str">
        <f t="shared" si="14"/>
        <v/>
      </c>
      <c r="D181" s="17" t="str">
        <f t="shared" si="15"/>
        <v>North America</v>
      </c>
      <c r="E181" s="17" t="str">
        <f t="shared" si="16"/>
        <v/>
      </c>
      <c r="F181" s="17" t="str">
        <f t="shared" si="17"/>
        <v/>
      </c>
      <c r="G181" s="17" t="str">
        <f t="shared" si="18"/>
        <v/>
      </c>
      <c r="H181" s="17" t="str">
        <f t="shared" si="19"/>
        <v/>
      </c>
      <c r="I181" s="35" t="str">
        <f t="shared" si="20"/>
        <v>North America</v>
      </c>
      <c r="J181" t="str">
        <f>IF(ISNUMBER(MATCH(K181,K$1:K180,0)),"Double","1st See ")</f>
        <v>Double</v>
      </c>
      <c r="K181" t="s">
        <v>15</v>
      </c>
      <c r="R181" t="s">
        <v>8</v>
      </c>
      <c r="S181" s="51">
        <v>6588.9291743537506</v>
      </c>
      <c r="T181" s="48" t="s">
        <v>386</v>
      </c>
      <c r="U181" s="47" t="s">
        <v>20</v>
      </c>
      <c r="W181" s="60" t="str">
        <f>IF(ISNUMBER(MATCH(U181,U$1:U180,0)),"2","1")</f>
        <v>2</v>
      </c>
    </row>
    <row r="182" spans="2:23" x14ac:dyDescent="0.25">
      <c r="B182" s="18">
        <v>181</v>
      </c>
      <c r="C182" s="17" t="str">
        <f t="shared" si="14"/>
        <v/>
      </c>
      <c r="D182" s="17" t="str">
        <f t="shared" si="15"/>
        <v>North America</v>
      </c>
      <c r="E182" s="17" t="str">
        <f t="shared" si="16"/>
        <v/>
      </c>
      <c r="F182" s="17" t="str">
        <f t="shared" si="17"/>
        <v/>
      </c>
      <c r="G182" s="17" t="str">
        <f t="shared" si="18"/>
        <v/>
      </c>
      <c r="H182" s="17" t="str">
        <f t="shared" si="19"/>
        <v/>
      </c>
      <c r="I182" s="35" t="str">
        <f t="shared" si="20"/>
        <v>North America</v>
      </c>
      <c r="J182" t="str">
        <f>IF(ISNUMBER(MATCH(K182,K$1:K181,0)),"Double","1st See ")</f>
        <v>Double</v>
      </c>
      <c r="K182" t="s">
        <v>15</v>
      </c>
      <c r="R182" t="s">
        <v>8</v>
      </c>
      <c r="S182" s="51">
        <v>12821.700014958649</v>
      </c>
      <c r="T182" s="48" t="s">
        <v>808</v>
      </c>
      <c r="U182" s="47" t="s">
        <v>310</v>
      </c>
      <c r="W182" s="60" t="str">
        <f>IF(ISNUMBER(MATCH(U182,U$1:U181,0)),"2","1")</f>
        <v>2</v>
      </c>
    </row>
    <row r="183" spans="2:23" x14ac:dyDescent="0.25">
      <c r="B183" s="18">
        <v>182</v>
      </c>
      <c r="C183" s="17" t="str">
        <f t="shared" si="14"/>
        <v/>
      </c>
      <c r="D183" s="17" t="str">
        <f t="shared" si="15"/>
        <v>North America</v>
      </c>
      <c r="E183" s="17" t="str">
        <f t="shared" si="16"/>
        <v/>
      </c>
      <c r="F183" s="17" t="str">
        <f t="shared" si="17"/>
        <v/>
      </c>
      <c r="G183" s="17" t="str">
        <f t="shared" si="18"/>
        <v/>
      </c>
      <c r="H183" s="17" t="str">
        <f t="shared" si="19"/>
        <v/>
      </c>
      <c r="I183" s="35" t="str">
        <f t="shared" si="20"/>
        <v>North America</v>
      </c>
      <c r="J183" t="str">
        <f>IF(ISNUMBER(MATCH(K183,K$1:K182,0)),"Double","1st See ")</f>
        <v>Double</v>
      </c>
      <c r="K183" t="s">
        <v>15</v>
      </c>
      <c r="R183" t="s">
        <v>8</v>
      </c>
      <c r="S183" s="51">
        <v>10684.750012465542</v>
      </c>
      <c r="T183" s="48" t="s">
        <v>809</v>
      </c>
      <c r="U183" s="47" t="s">
        <v>52</v>
      </c>
      <c r="W183" s="60" t="str">
        <f>IF(ISNUMBER(MATCH(U183,U$1:U182,0)),"2","1")</f>
        <v>2</v>
      </c>
    </row>
    <row r="184" spans="2:23" x14ac:dyDescent="0.25">
      <c r="B184" s="18">
        <v>183</v>
      </c>
      <c r="C184" s="17" t="str">
        <f t="shared" si="14"/>
        <v/>
      </c>
      <c r="D184" s="17" t="str">
        <f t="shared" si="15"/>
        <v>North America</v>
      </c>
      <c r="E184" s="17" t="str">
        <f t="shared" si="16"/>
        <v/>
      </c>
      <c r="F184" s="17" t="str">
        <f t="shared" si="17"/>
        <v/>
      </c>
      <c r="G184" s="17" t="str">
        <f t="shared" si="18"/>
        <v/>
      </c>
      <c r="H184" s="17" t="str">
        <f t="shared" si="19"/>
        <v/>
      </c>
      <c r="I184" s="35" t="str">
        <f t="shared" si="20"/>
        <v>North America</v>
      </c>
      <c r="J184" t="str">
        <f>IF(ISNUMBER(MATCH(K184,K$1:K183,0)),"Double","1st See ")</f>
        <v>Double</v>
      </c>
      <c r="K184" t="s">
        <v>15</v>
      </c>
      <c r="R184" t="s">
        <v>8</v>
      </c>
      <c r="S184" s="51">
        <v>10000</v>
      </c>
      <c r="T184" s="48" t="s">
        <v>749</v>
      </c>
      <c r="U184" s="47" t="s">
        <v>52</v>
      </c>
      <c r="W184" s="60" t="str">
        <f>IF(ISNUMBER(MATCH(U184,U$1:U183,0)),"2","1")</f>
        <v>2</v>
      </c>
    </row>
    <row r="185" spans="2:23" x14ac:dyDescent="0.25">
      <c r="B185" s="18">
        <v>184</v>
      </c>
      <c r="C185" s="17" t="str">
        <f t="shared" si="14"/>
        <v/>
      </c>
      <c r="D185" s="17" t="str">
        <f t="shared" si="15"/>
        <v>North America</v>
      </c>
      <c r="E185" s="17" t="str">
        <f t="shared" si="16"/>
        <v/>
      </c>
      <c r="F185" s="17" t="str">
        <f t="shared" si="17"/>
        <v/>
      </c>
      <c r="G185" s="17" t="str">
        <f t="shared" si="18"/>
        <v/>
      </c>
      <c r="H185" s="17" t="str">
        <f t="shared" si="19"/>
        <v/>
      </c>
      <c r="I185" s="35" t="str">
        <f t="shared" si="20"/>
        <v>North America</v>
      </c>
      <c r="J185" t="str">
        <f>IF(ISNUMBER(MATCH(K185,K$1:K184,0)),"Double","1st See ")</f>
        <v>Double</v>
      </c>
      <c r="K185" t="s">
        <v>88</v>
      </c>
      <c r="R185" t="s">
        <v>8</v>
      </c>
      <c r="S185" s="51">
        <v>2136.9500024931081</v>
      </c>
      <c r="T185" s="48" t="s">
        <v>811</v>
      </c>
      <c r="U185" s="47" t="s">
        <v>20</v>
      </c>
      <c r="W185" s="60" t="str">
        <f>IF(ISNUMBER(MATCH(U185,U$1:U184,0)),"2","1")</f>
        <v>2</v>
      </c>
    </row>
    <row r="186" spans="2:23" x14ac:dyDescent="0.25">
      <c r="B186" s="18">
        <v>185</v>
      </c>
      <c r="C186" s="17" t="str">
        <f t="shared" si="14"/>
        <v/>
      </c>
      <c r="D186" s="17" t="str">
        <f t="shared" si="15"/>
        <v/>
      </c>
      <c r="E186" s="17" t="str">
        <f t="shared" si="16"/>
        <v/>
      </c>
      <c r="F186" s="17" t="str">
        <f t="shared" si="17"/>
        <v/>
      </c>
      <c r="G186" s="17" t="str">
        <f t="shared" si="18"/>
        <v>Asia</v>
      </c>
      <c r="H186" s="17" t="str">
        <f t="shared" si="19"/>
        <v/>
      </c>
      <c r="I186" s="35" t="str">
        <f t="shared" si="20"/>
        <v>Asia</v>
      </c>
      <c r="J186" t="str">
        <f>IF(ISNUMBER(MATCH(K186,K$1:K185,0)),"Double","1st See ")</f>
        <v>Double</v>
      </c>
      <c r="K186" t="s">
        <v>8</v>
      </c>
      <c r="R186" t="s">
        <v>8</v>
      </c>
      <c r="S186" s="51">
        <v>8547.8000099724322</v>
      </c>
      <c r="T186" s="48" t="s">
        <v>207</v>
      </c>
      <c r="U186" s="47" t="s">
        <v>20</v>
      </c>
      <c r="W186" s="60" t="str">
        <f>IF(ISNUMBER(MATCH(U186,U$1:U185,0)),"2","1")</f>
        <v>2</v>
      </c>
    </row>
    <row r="187" spans="2:23" x14ac:dyDescent="0.25">
      <c r="B187" s="18">
        <v>186</v>
      </c>
      <c r="C187" s="17" t="str">
        <f t="shared" si="14"/>
        <v/>
      </c>
      <c r="D187" s="17" t="str">
        <f t="shared" si="15"/>
        <v>North America</v>
      </c>
      <c r="E187" s="17" t="str">
        <f t="shared" si="16"/>
        <v/>
      </c>
      <c r="F187" s="17" t="str">
        <f t="shared" si="17"/>
        <v/>
      </c>
      <c r="G187" s="17" t="str">
        <f t="shared" si="18"/>
        <v/>
      </c>
      <c r="H187" s="17" t="str">
        <f t="shared" si="19"/>
        <v/>
      </c>
      <c r="I187" s="35" t="str">
        <f t="shared" si="20"/>
        <v>North America</v>
      </c>
      <c r="J187" t="str">
        <f>IF(ISNUMBER(MATCH(K187,K$1:K186,0)),"Double","1st See ")</f>
        <v>Double</v>
      </c>
      <c r="K187" t="s">
        <v>15</v>
      </c>
      <c r="R187" t="s">
        <v>8</v>
      </c>
      <c r="S187" s="51">
        <v>8013.5625093491553</v>
      </c>
      <c r="T187" s="48" t="s">
        <v>153</v>
      </c>
      <c r="U187" s="47" t="s">
        <v>20</v>
      </c>
      <c r="W187" s="60" t="str">
        <f>IF(ISNUMBER(MATCH(U187,U$1:U186,0)),"2","1")</f>
        <v>2</v>
      </c>
    </row>
    <row r="188" spans="2:23" x14ac:dyDescent="0.25">
      <c r="B188" s="18">
        <v>187</v>
      </c>
      <c r="C188" s="17" t="str">
        <f t="shared" si="14"/>
        <v/>
      </c>
      <c r="D188" s="17" t="str">
        <f t="shared" si="15"/>
        <v>North America</v>
      </c>
      <c r="E188" s="17" t="str">
        <f t="shared" si="16"/>
        <v/>
      </c>
      <c r="F188" s="17" t="str">
        <f t="shared" si="17"/>
        <v/>
      </c>
      <c r="G188" s="17" t="str">
        <f t="shared" si="18"/>
        <v/>
      </c>
      <c r="H188" s="17" t="str">
        <f t="shared" si="19"/>
        <v/>
      </c>
      <c r="I188" s="35" t="str">
        <f t="shared" si="20"/>
        <v>North America</v>
      </c>
      <c r="J188" t="str">
        <f>IF(ISNUMBER(MATCH(K188,K$1:K187,0)),"Double","1st See ")</f>
        <v>Double</v>
      </c>
      <c r="K188" t="s">
        <v>88</v>
      </c>
      <c r="R188" t="s">
        <v>8</v>
      </c>
      <c r="S188" s="51">
        <v>7123.1666749770275</v>
      </c>
      <c r="T188" s="48" t="s">
        <v>356</v>
      </c>
      <c r="U188" s="47" t="s">
        <v>356</v>
      </c>
      <c r="W188" s="60" t="str">
        <f>IF(ISNUMBER(MATCH(U188,U$1:U187,0)),"2","1")</f>
        <v>2</v>
      </c>
    </row>
    <row r="189" spans="2:23" x14ac:dyDescent="0.25">
      <c r="B189" s="18">
        <v>188</v>
      </c>
      <c r="C189" s="17" t="str">
        <f t="shared" si="14"/>
        <v/>
      </c>
      <c r="D189" s="17" t="str">
        <f t="shared" si="15"/>
        <v>North America</v>
      </c>
      <c r="E189" s="17" t="str">
        <f t="shared" si="16"/>
        <v/>
      </c>
      <c r="F189" s="17" t="str">
        <f t="shared" si="17"/>
        <v/>
      </c>
      <c r="G189" s="17" t="str">
        <f t="shared" si="18"/>
        <v/>
      </c>
      <c r="H189" s="17" t="str">
        <f t="shared" si="19"/>
        <v/>
      </c>
      <c r="I189" s="35" t="str">
        <f t="shared" si="20"/>
        <v>North America</v>
      </c>
      <c r="J189" t="str">
        <f>IF(ISNUMBER(MATCH(K189,K$1:K188,0)),"Double","1st See ")</f>
        <v>Double</v>
      </c>
      <c r="K189" t="s">
        <v>15</v>
      </c>
      <c r="R189" t="s">
        <v>8</v>
      </c>
      <c r="S189" s="51">
        <v>40958.208381117904</v>
      </c>
      <c r="T189" s="48" t="s">
        <v>256</v>
      </c>
      <c r="U189" s="47" t="s">
        <v>20</v>
      </c>
      <c r="W189" s="60" t="str">
        <f>IF(ISNUMBER(MATCH(U189,U$1:U188,0)),"2","1")</f>
        <v>2</v>
      </c>
    </row>
    <row r="190" spans="2:23" x14ac:dyDescent="0.25">
      <c r="B190" s="18">
        <v>189</v>
      </c>
      <c r="C190" s="17" t="str">
        <f t="shared" si="14"/>
        <v/>
      </c>
      <c r="D190" s="17" t="str">
        <f t="shared" si="15"/>
        <v>North America</v>
      </c>
      <c r="E190" s="17" t="str">
        <f t="shared" si="16"/>
        <v/>
      </c>
      <c r="F190" s="17" t="str">
        <f t="shared" si="17"/>
        <v/>
      </c>
      <c r="G190" s="17" t="str">
        <f t="shared" si="18"/>
        <v/>
      </c>
      <c r="H190" s="17" t="str">
        <f t="shared" si="19"/>
        <v/>
      </c>
      <c r="I190" s="35" t="str">
        <f t="shared" si="20"/>
        <v>North America</v>
      </c>
      <c r="J190" t="str">
        <f>IF(ISNUMBER(MATCH(K190,K$1:K189,0)),"Double","1st See ")</f>
        <v>Double</v>
      </c>
      <c r="K190" t="s">
        <v>15</v>
      </c>
      <c r="R190" t="s">
        <v>8</v>
      </c>
      <c r="S190" s="51">
        <v>11325.835013213473</v>
      </c>
      <c r="T190" s="48" t="s">
        <v>815</v>
      </c>
      <c r="U190" s="47" t="s">
        <v>52</v>
      </c>
      <c r="W190" s="60" t="str">
        <f>IF(ISNUMBER(MATCH(U190,U$1:U189,0)),"2","1")</f>
        <v>2</v>
      </c>
    </row>
    <row r="191" spans="2:23" x14ac:dyDescent="0.25">
      <c r="B191" s="18">
        <v>190</v>
      </c>
      <c r="C191" s="17" t="str">
        <f t="shared" si="14"/>
        <v/>
      </c>
      <c r="D191" s="17" t="str">
        <f t="shared" si="15"/>
        <v>North America</v>
      </c>
      <c r="E191" s="17" t="str">
        <f t="shared" si="16"/>
        <v/>
      </c>
      <c r="F191" s="17" t="str">
        <f t="shared" si="17"/>
        <v/>
      </c>
      <c r="G191" s="17" t="str">
        <f t="shared" si="18"/>
        <v/>
      </c>
      <c r="H191" s="17" t="str">
        <f t="shared" si="19"/>
        <v/>
      </c>
      <c r="I191" s="35" t="str">
        <f t="shared" si="20"/>
        <v>North America</v>
      </c>
      <c r="J191" t="str">
        <f>IF(ISNUMBER(MATCH(K191,K$1:K190,0)),"Double","1st See ")</f>
        <v>Double</v>
      </c>
      <c r="K191" t="s">
        <v>15</v>
      </c>
      <c r="R191" t="s">
        <v>8</v>
      </c>
      <c r="S191" s="51">
        <v>8903.9583437212841</v>
      </c>
      <c r="T191" s="48" t="s">
        <v>821</v>
      </c>
      <c r="U191" s="47" t="s">
        <v>3999</v>
      </c>
      <c r="W191" s="60" t="str">
        <f>IF(ISNUMBER(MATCH(U191,U$1:U190,0)),"2","1")</f>
        <v>2</v>
      </c>
    </row>
    <row r="192" spans="2:23" x14ac:dyDescent="0.25">
      <c r="B192" s="18">
        <v>191</v>
      </c>
      <c r="C192" s="17" t="str">
        <f t="shared" si="14"/>
        <v/>
      </c>
      <c r="D192" s="17" t="str">
        <f t="shared" si="15"/>
        <v>North America</v>
      </c>
      <c r="E192" s="17" t="str">
        <f t="shared" si="16"/>
        <v/>
      </c>
      <c r="F192" s="17" t="str">
        <f t="shared" si="17"/>
        <v/>
      </c>
      <c r="G192" s="17" t="str">
        <f t="shared" si="18"/>
        <v/>
      </c>
      <c r="H192" s="17" t="str">
        <f t="shared" si="19"/>
        <v/>
      </c>
      <c r="I192" s="35" t="str">
        <f t="shared" si="20"/>
        <v>North America</v>
      </c>
      <c r="J192" t="str">
        <f>IF(ISNUMBER(MATCH(K192,K$1:K191,0)),"Double","1st See ")</f>
        <v>Double</v>
      </c>
      <c r="K192" t="s">
        <v>15</v>
      </c>
      <c r="R192" t="s">
        <v>8</v>
      </c>
      <c r="S192" s="51">
        <v>8903.9583437212841</v>
      </c>
      <c r="T192" s="48" t="s">
        <v>279</v>
      </c>
      <c r="U192" s="47" t="s">
        <v>279</v>
      </c>
      <c r="W192" s="60" t="str">
        <f>IF(ISNUMBER(MATCH(U192,U$1:U191,0)),"2","1")</f>
        <v>2</v>
      </c>
    </row>
    <row r="193" spans="2:23" x14ac:dyDescent="0.25">
      <c r="B193" s="18">
        <v>192</v>
      </c>
      <c r="C193" s="17" t="str">
        <f t="shared" si="14"/>
        <v/>
      </c>
      <c r="D193" s="17" t="str">
        <f t="shared" si="15"/>
        <v>North America</v>
      </c>
      <c r="E193" s="17" t="str">
        <f t="shared" si="16"/>
        <v/>
      </c>
      <c r="F193" s="17" t="str">
        <f t="shared" si="17"/>
        <v/>
      </c>
      <c r="G193" s="17" t="str">
        <f t="shared" si="18"/>
        <v/>
      </c>
      <c r="H193" s="17" t="str">
        <f t="shared" si="19"/>
        <v/>
      </c>
      <c r="I193" s="35" t="str">
        <f t="shared" si="20"/>
        <v>North America</v>
      </c>
      <c r="J193" t="str">
        <f>IF(ISNUMBER(MATCH(K193,K$1:K192,0)),"Double","1st See ")</f>
        <v>Double</v>
      </c>
      <c r="K193" t="s">
        <v>15</v>
      </c>
      <c r="R193" t="s">
        <v>8</v>
      </c>
      <c r="S193" s="51">
        <v>12821.700014958649</v>
      </c>
      <c r="T193" s="48" t="s">
        <v>823</v>
      </c>
      <c r="U193" s="47" t="s">
        <v>52</v>
      </c>
      <c r="W193" s="60" t="str">
        <f>IF(ISNUMBER(MATCH(U193,U$1:U192,0)),"2","1")</f>
        <v>2</v>
      </c>
    </row>
    <row r="194" spans="2:23" x14ac:dyDescent="0.25">
      <c r="B194" s="18">
        <v>193</v>
      </c>
      <c r="C194" s="17" t="str">
        <f t="shared" ref="C194:C257" si="21">IF(ISNUMBER(MATCH($K194,L$2:L$65,0)),"Europe","")</f>
        <v/>
      </c>
      <c r="D194" s="17" t="str">
        <f t="shared" ref="D194:D257" si="22">IF(ISNUMBER(MATCH($K194,M$2:M$65,0)),"North America","")</f>
        <v/>
      </c>
      <c r="E194" s="17" t="str">
        <f t="shared" ref="E194:E257" si="23">IF(ISNUMBER(MATCH($K194,N$2:N$65,0)),"South America","")</f>
        <v/>
      </c>
      <c r="F194" s="17" t="str">
        <f t="shared" ref="F194:F257" si="24">IF(ISNUMBER(MATCH($K194,O$2:O$63,0)),"Africa","")</f>
        <v/>
      </c>
      <c r="G194" s="17" t="str">
        <f t="shared" ref="G194:G257" si="25">IF(ISNUMBER(MATCH($K194,P$2:P$65,0)),"Asia","")</f>
        <v>Asia</v>
      </c>
      <c r="H194" s="17" t="str">
        <f t="shared" ref="H194:H257" si="26">IF(ISNUMBER(MATCH($K194,Q$2:Q$65,0)),"Oceania","")</f>
        <v/>
      </c>
      <c r="I194" s="35" t="str">
        <f t="shared" si="20"/>
        <v>Asia</v>
      </c>
      <c r="J194" t="str">
        <f>IF(ISNUMBER(MATCH(K194,K$1:K193,0)),"Double","1st See ")</f>
        <v>Double</v>
      </c>
      <c r="K194" t="s">
        <v>8</v>
      </c>
      <c r="R194" t="s">
        <v>8</v>
      </c>
      <c r="S194" s="51">
        <v>3205.4250037396623</v>
      </c>
      <c r="T194" s="48" t="s">
        <v>825</v>
      </c>
      <c r="U194" s="47" t="s">
        <v>52</v>
      </c>
      <c r="W194" s="60" t="str">
        <f>IF(ISNUMBER(MATCH(U194,U$1:U193,0)),"2","1")</f>
        <v>2</v>
      </c>
    </row>
    <row r="195" spans="2:23" x14ac:dyDescent="0.25">
      <c r="B195" s="18">
        <v>194</v>
      </c>
      <c r="C195" s="17" t="str">
        <f t="shared" si="21"/>
        <v/>
      </c>
      <c r="D195" s="17" t="str">
        <f t="shared" si="22"/>
        <v>North America</v>
      </c>
      <c r="E195" s="17" t="str">
        <f t="shared" si="23"/>
        <v/>
      </c>
      <c r="F195" s="17" t="str">
        <f t="shared" si="24"/>
        <v/>
      </c>
      <c r="G195" s="17" t="str">
        <f t="shared" si="25"/>
        <v/>
      </c>
      <c r="H195" s="17" t="str">
        <f t="shared" si="26"/>
        <v/>
      </c>
      <c r="I195" s="35" t="str">
        <f t="shared" ref="I195:I258" si="27">CONCATENATE(C195,D195,E195,F195,G195,H195)</f>
        <v>North America</v>
      </c>
      <c r="J195" t="str">
        <f>IF(ISNUMBER(MATCH(K195,K$1:K194,0)),"Double","1st See ")</f>
        <v>Double</v>
      </c>
      <c r="K195" t="s">
        <v>15</v>
      </c>
      <c r="R195" t="s">
        <v>8</v>
      </c>
      <c r="S195" s="51">
        <v>6677.9687577909626</v>
      </c>
      <c r="T195" s="48" t="s">
        <v>91</v>
      </c>
      <c r="U195" s="47" t="s">
        <v>52</v>
      </c>
      <c r="W195" s="60" t="str">
        <f>IF(ISNUMBER(MATCH(U195,U$1:U194,0)),"2","1")</f>
        <v>2</v>
      </c>
    </row>
    <row r="196" spans="2:23" x14ac:dyDescent="0.25">
      <c r="B196" s="18">
        <v>195</v>
      </c>
      <c r="C196" s="17" t="str">
        <f t="shared" si="21"/>
        <v/>
      </c>
      <c r="D196" s="17" t="str">
        <f t="shared" si="22"/>
        <v>North America</v>
      </c>
      <c r="E196" s="17" t="str">
        <f t="shared" si="23"/>
        <v/>
      </c>
      <c r="F196" s="17" t="str">
        <f t="shared" si="24"/>
        <v/>
      </c>
      <c r="G196" s="17" t="str">
        <f t="shared" si="25"/>
        <v/>
      </c>
      <c r="H196" s="17" t="str">
        <f t="shared" si="26"/>
        <v/>
      </c>
      <c r="I196" s="35" t="str">
        <f t="shared" si="27"/>
        <v>North America</v>
      </c>
      <c r="J196" t="str">
        <f>IF(ISNUMBER(MATCH(K196,K$1:K195,0)),"Double","1st See ")</f>
        <v>Double</v>
      </c>
      <c r="K196" t="s">
        <v>15</v>
      </c>
      <c r="R196" t="s">
        <v>8</v>
      </c>
      <c r="S196" s="51">
        <v>31250</v>
      </c>
      <c r="T196" s="48" t="s">
        <v>827</v>
      </c>
      <c r="U196" s="47" t="s">
        <v>52</v>
      </c>
      <c r="W196" s="60" t="str">
        <f>IF(ISNUMBER(MATCH(U196,U$1:U195,0)),"2","1")</f>
        <v>2</v>
      </c>
    </row>
    <row r="197" spans="2:23" x14ac:dyDescent="0.25">
      <c r="B197" s="18">
        <v>196</v>
      </c>
      <c r="C197" s="17" t="str">
        <f t="shared" si="21"/>
        <v/>
      </c>
      <c r="D197" s="17" t="str">
        <f t="shared" si="22"/>
        <v/>
      </c>
      <c r="E197" s="17" t="str">
        <f t="shared" si="23"/>
        <v/>
      </c>
      <c r="F197" s="17" t="str">
        <f t="shared" si="24"/>
        <v/>
      </c>
      <c r="G197" s="17" t="str">
        <f t="shared" si="25"/>
        <v>Asia</v>
      </c>
      <c r="H197" s="17" t="str">
        <f t="shared" si="26"/>
        <v/>
      </c>
      <c r="I197" s="35" t="str">
        <f t="shared" si="27"/>
        <v>Asia</v>
      </c>
      <c r="J197" t="str">
        <f>IF(ISNUMBER(MATCH(K197,K$1:K196,0)),"Double","1st See ")</f>
        <v>Double</v>
      </c>
      <c r="K197" t="s">
        <v>8</v>
      </c>
      <c r="R197" t="s">
        <v>8</v>
      </c>
      <c r="S197" s="51">
        <v>7123.1666749770275</v>
      </c>
      <c r="T197" s="48" t="s">
        <v>831</v>
      </c>
      <c r="U197" s="47" t="s">
        <v>3999</v>
      </c>
      <c r="W197" s="60" t="str">
        <f>IF(ISNUMBER(MATCH(U197,U$1:U196,0)),"2","1")</f>
        <v>2</v>
      </c>
    </row>
    <row r="198" spans="2:23" x14ac:dyDescent="0.25">
      <c r="B198" s="18">
        <v>197</v>
      </c>
      <c r="C198" s="17" t="str">
        <f t="shared" si="21"/>
        <v/>
      </c>
      <c r="D198" s="17" t="str">
        <f t="shared" si="22"/>
        <v/>
      </c>
      <c r="E198" s="17" t="str">
        <f t="shared" si="23"/>
        <v/>
      </c>
      <c r="F198" s="17" t="str">
        <f t="shared" si="24"/>
        <v/>
      </c>
      <c r="G198" s="17" t="str">
        <f t="shared" si="25"/>
        <v>Asia</v>
      </c>
      <c r="H198" s="17" t="str">
        <f t="shared" si="26"/>
        <v/>
      </c>
      <c r="I198" s="35" t="str">
        <f t="shared" si="27"/>
        <v>Asia</v>
      </c>
      <c r="J198" t="str">
        <f>IF(ISNUMBER(MATCH(K198,K$1:K197,0)),"Double","1st See ")</f>
        <v>Double</v>
      </c>
      <c r="K198" t="s">
        <v>8</v>
      </c>
      <c r="R198" t="s">
        <v>8</v>
      </c>
      <c r="S198" s="51">
        <v>4451.9791718606421</v>
      </c>
      <c r="T198" s="48" t="s">
        <v>804</v>
      </c>
      <c r="U198" s="47" t="s">
        <v>52</v>
      </c>
      <c r="W198" s="60" t="str">
        <f>IF(ISNUMBER(MATCH(U198,U$1:U197,0)),"2","1")</f>
        <v>2</v>
      </c>
    </row>
    <row r="199" spans="2:23" x14ac:dyDescent="0.25">
      <c r="B199" s="18">
        <v>198</v>
      </c>
      <c r="C199" s="17" t="str">
        <f t="shared" si="21"/>
        <v/>
      </c>
      <c r="D199" s="17" t="str">
        <f t="shared" si="22"/>
        <v>North America</v>
      </c>
      <c r="E199" s="17" t="str">
        <f t="shared" si="23"/>
        <v/>
      </c>
      <c r="F199" s="17" t="str">
        <f t="shared" si="24"/>
        <v/>
      </c>
      <c r="G199" s="17" t="str">
        <f t="shared" si="25"/>
        <v/>
      </c>
      <c r="H199" s="17" t="str">
        <f t="shared" si="26"/>
        <v/>
      </c>
      <c r="I199" s="35" t="str">
        <f t="shared" si="27"/>
        <v>North America</v>
      </c>
      <c r="J199" t="str">
        <f>IF(ISNUMBER(MATCH(K199,K$1:K198,0)),"Double","1st See ")</f>
        <v>Double</v>
      </c>
      <c r="K199" t="s">
        <v>15</v>
      </c>
      <c r="R199" t="s">
        <v>8</v>
      </c>
      <c r="S199" s="51">
        <v>6945.0875081026015</v>
      </c>
      <c r="T199" s="48" t="s">
        <v>207</v>
      </c>
      <c r="U199" s="47" t="s">
        <v>20</v>
      </c>
      <c r="W199" s="60" t="str">
        <f>IF(ISNUMBER(MATCH(U199,U$1:U198,0)),"2","1")</f>
        <v>2</v>
      </c>
    </row>
    <row r="200" spans="2:23" x14ac:dyDescent="0.25">
      <c r="B200" s="18">
        <v>199</v>
      </c>
      <c r="C200" s="17" t="str">
        <f t="shared" si="21"/>
        <v/>
      </c>
      <c r="D200" s="17" t="str">
        <f t="shared" si="22"/>
        <v>North America</v>
      </c>
      <c r="E200" s="17" t="str">
        <f t="shared" si="23"/>
        <v/>
      </c>
      <c r="F200" s="17" t="str">
        <f t="shared" si="24"/>
        <v/>
      </c>
      <c r="G200" s="17" t="str">
        <f t="shared" si="25"/>
        <v/>
      </c>
      <c r="H200" s="17" t="str">
        <f t="shared" si="26"/>
        <v/>
      </c>
      <c r="I200" s="35" t="str">
        <f t="shared" si="27"/>
        <v>North America</v>
      </c>
      <c r="J200" t="str">
        <f>IF(ISNUMBER(MATCH(K200,K$1:K199,0)),"Double","1st See ")</f>
        <v>Double</v>
      </c>
      <c r="K200" t="s">
        <v>15</v>
      </c>
      <c r="R200" t="s">
        <v>8</v>
      </c>
      <c r="S200" s="51">
        <v>10684.750012465542</v>
      </c>
      <c r="T200" s="48" t="s">
        <v>836</v>
      </c>
      <c r="U200" s="47" t="s">
        <v>310</v>
      </c>
      <c r="W200" s="60" t="str">
        <f>IF(ISNUMBER(MATCH(U200,U$1:U199,0)),"2","1")</f>
        <v>2</v>
      </c>
    </row>
    <row r="201" spans="2:23" x14ac:dyDescent="0.25">
      <c r="B201" s="18">
        <v>200</v>
      </c>
      <c r="C201" s="17" t="str">
        <f t="shared" si="21"/>
        <v/>
      </c>
      <c r="D201" s="17" t="str">
        <f t="shared" si="22"/>
        <v/>
      </c>
      <c r="E201" s="17" t="str">
        <f t="shared" si="23"/>
        <v/>
      </c>
      <c r="F201" s="17" t="str">
        <f t="shared" si="24"/>
        <v/>
      </c>
      <c r="G201" s="17" t="str">
        <f t="shared" si="25"/>
        <v>Asia</v>
      </c>
      <c r="H201" s="17" t="str">
        <f t="shared" si="26"/>
        <v/>
      </c>
      <c r="I201" s="35" t="str">
        <f t="shared" si="27"/>
        <v>Asia</v>
      </c>
      <c r="J201" t="str">
        <f>IF(ISNUMBER(MATCH(K201,K$1:K200,0)),"Double","1st See ")</f>
        <v>Double</v>
      </c>
      <c r="K201" t="s">
        <v>8</v>
      </c>
      <c r="R201" t="s">
        <v>8</v>
      </c>
      <c r="S201" s="51">
        <v>8547.8000099724322</v>
      </c>
      <c r="T201" s="48" t="s">
        <v>837</v>
      </c>
      <c r="U201" s="47" t="s">
        <v>20</v>
      </c>
      <c r="W201" s="60" t="str">
        <f>IF(ISNUMBER(MATCH(U201,U$1:U200,0)),"2","1")</f>
        <v>2</v>
      </c>
    </row>
    <row r="202" spans="2:23" x14ac:dyDescent="0.25">
      <c r="B202" s="18">
        <v>201</v>
      </c>
      <c r="C202" s="17" t="str">
        <f t="shared" si="21"/>
        <v>Europe</v>
      </c>
      <c r="D202" s="17" t="str">
        <f t="shared" si="22"/>
        <v/>
      </c>
      <c r="E202" s="17" t="str">
        <f t="shared" si="23"/>
        <v/>
      </c>
      <c r="F202" s="17" t="str">
        <f t="shared" si="24"/>
        <v/>
      </c>
      <c r="G202" s="17" t="str">
        <f t="shared" si="25"/>
        <v/>
      </c>
      <c r="H202" s="17" t="str">
        <f t="shared" si="26"/>
        <v/>
      </c>
      <c r="I202" s="35" t="str">
        <f t="shared" si="27"/>
        <v>Europe</v>
      </c>
      <c r="J202" t="str">
        <f>IF(ISNUMBER(MATCH(K202,K$1:K201,0)),"Double","1st See ")</f>
        <v>Double</v>
      </c>
      <c r="K202" t="s">
        <v>71</v>
      </c>
      <c r="R202" t="s">
        <v>8</v>
      </c>
      <c r="S202" s="51">
        <v>35000</v>
      </c>
      <c r="T202" s="48" t="s">
        <v>616</v>
      </c>
      <c r="U202" s="47" t="s">
        <v>20</v>
      </c>
      <c r="W202" s="60" t="str">
        <f>IF(ISNUMBER(MATCH(U202,U$1:U201,0)),"2","1")</f>
        <v>2</v>
      </c>
    </row>
    <row r="203" spans="2:23" x14ac:dyDescent="0.25">
      <c r="B203" s="18">
        <v>202</v>
      </c>
      <c r="C203" s="17" t="str">
        <f t="shared" si="21"/>
        <v>Europe</v>
      </c>
      <c r="D203" s="17" t="str">
        <f t="shared" si="22"/>
        <v/>
      </c>
      <c r="E203" s="17" t="str">
        <f t="shared" si="23"/>
        <v/>
      </c>
      <c r="F203" s="17" t="str">
        <f t="shared" si="24"/>
        <v/>
      </c>
      <c r="G203" s="17" t="str">
        <f t="shared" si="25"/>
        <v/>
      </c>
      <c r="H203" s="17" t="str">
        <f t="shared" si="26"/>
        <v/>
      </c>
      <c r="I203" s="35" t="str">
        <f t="shared" si="27"/>
        <v>Europe</v>
      </c>
      <c r="J203" t="str">
        <f>IF(ISNUMBER(MATCH(K203,K$1:K202,0)),"Double","1st See ")</f>
        <v>Double</v>
      </c>
      <c r="K203" t="s">
        <v>36</v>
      </c>
      <c r="R203" t="s">
        <v>8</v>
      </c>
      <c r="S203" s="51">
        <v>17807.916687442568</v>
      </c>
      <c r="T203" s="48" t="s">
        <v>839</v>
      </c>
      <c r="U203" s="47" t="s">
        <v>20</v>
      </c>
      <c r="W203" s="60" t="str">
        <f>IF(ISNUMBER(MATCH(U203,U$1:U202,0)),"2","1")</f>
        <v>2</v>
      </c>
    </row>
    <row r="204" spans="2:23" x14ac:dyDescent="0.25">
      <c r="B204" s="18">
        <v>203</v>
      </c>
      <c r="C204" s="17" t="str">
        <f t="shared" si="21"/>
        <v/>
      </c>
      <c r="D204" s="17" t="str">
        <f t="shared" si="22"/>
        <v>North America</v>
      </c>
      <c r="E204" s="17" t="str">
        <f t="shared" si="23"/>
        <v/>
      </c>
      <c r="F204" s="17" t="str">
        <f t="shared" si="24"/>
        <v/>
      </c>
      <c r="G204" s="17" t="str">
        <f t="shared" si="25"/>
        <v/>
      </c>
      <c r="H204" s="17" t="str">
        <f t="shared" si="26"/>
        <v/>
      </c>
      <c r="I204" s="35" t="str">
        <f t="shared" si="27"/>
        <v>North America</v>
      </c>
      <c r="J204" t="str">
        <f>IF(ISNUMBER(MATCH(K204,K$1:K203,0)),"Double","1st See ")</f>
        <v>Double</v>
      </c>
      <c r="K204" t="s">
        <v>15</v>
      </c>
      <c r="R204" t="s">
        <v>8</v>
      </c>
      <c r="S204" s="51">
        <v>3205.4250037396623</v>
      </c>
      <c r="T204" s="48" t="s">
        <v>310</v>
      </c>
      <c r="U204" s="47" t="s">
        <v>310</v>
      </c>
      <c r="W204" s="60" t="str">
        <f>IF(ISNUMBER(MATCH(U204,U$1:U203,0)),"2","1")</f>
        <v>2</v>
      </c>
    </row>
    <row r="205" spans="2:23" x14ac:dyDescent="0.25">
      <c r="B205" s="18">
        <v>204</v>
      </c>
      <c r="C205" s="17" t="str">
        <f t="shared" si="21"/>
        <v/>
      </c>
      <c r="D205" s="17" t="str">
        <f t="shared" si="22"/>
        <v>North America</v>
      </c>
      <c r="E205" s="17" t="str">
        <f t="shared" si="23"/>
        <v/>
      </c>
      <c r="F205" s="17" t="str">
        <f t="shared" si="24"/>
        <v/>
      </c>
      <c r="G205" s="17" t="str">
        <f t="shared" si="25"/>
        <v/>
      </c>
      <c r="H205" s="17" t="str">
        <f t="shared" si="26"/>
        <v/>
      </c>
      <c r="I205" s="35" t="str">
        <f t="shared" si="27"/>
        <v>North America</v>
      </c>
      <c r="J205" t="str">
        <f>IF(ISNUMBER(MATCH(K205,K$1:K204,0)),"Double","1st See ")</f>
        <v>Double</v>
      </c>
      <c r="K205" t="s">
        <v>15</v>
      </c>
      <c r="R205" t="s">
        <v>8</v>
      </c>
      <c r="S205" s="51">
        <v>14246.333349954055</v>
      </c>
      <c r="T205" s="48" t="s">
        <v>52</v>
      </c>
      <c r="U205" s="47" t="s">
        <v>52</v>
      </c>
      <c r="W205" s="60" t="str">
        <f>IF(ISNUMBER(MATCH(U205,U$1:U204,0)),"2","1")</f>
        <v>2</v>
      </c>
    </row>
    <row r="206" spans="2:23" x14ac:dyDescent="0.25">
      <c r="B206" s="18">
        <v>205</v>
      </c>
      <c r="C206" s="17" t="str">
        <f t="shared" si="21"/>
        <v/>
      </c>
      <c r="D206" s="17" t="str">
        <f t="shared" si="22"/>
        <v>North America</v>
      </c>
      <c r="E206" s="17" t="str">
        <f t="shared" si="23"/>
        <v/>
      </c>
      <c r="F206" s="17" t="str">
        <f t="shared" si="24"/>
        <v/>
      </c>
      <c r="G206" s="17" t="str">
        <f t="shared" si="25"/>
        <v/>
      </c>
      <c r="H206" s="17" t="str">
        <f t="shared" si="26"/>
        <v/>
      </c>
      <c r="I206" s="35" t="str">
        <f t="shared" si="27"/>
        <v>North America</v>
      </c>
      <c r="J206" t="str">
        <f>IF(ISNUMBER(MATCH(K206,K$1:K205,0)),"Double","1st See ")</f>
        <v>Double</v>
      </c>
      <c r="K206" t="s">
        <v>15</v>
      </c>
      <c r="R206" t="s">
        <v>8</v>
      </c>
      <c r="S206" s="51">
        <v>10684.750012465542</v>
      </c>
      <c r="T206" s="48" t="s">
        <v>842</v>
      </c>
      <c r="U206" s="47" t="s">
        <v>52</v>
      </c>
      <c r="W206" s="60" t="str">
        <f>IF(ISNUMBER(MATCH(U206,U$1:U205,0)),"2","1")</f>
        <v>2</v>
      </c>
    </row>
    <row r="207" spans="2:23" x14ac:dyDescent="0.25">
      <c r="B207" s="18">
        <v>206</v>
      </c>
      <c r="C207" s="17" t="str">
        <f t="shared" si="21"/>
        <v/>
      </c>
      <c r="D207" s="17" t="str">
        <f t="shared" si="22"/>
        <v>North America</v>
      </c>
      <c r="E207" s="17" t="str">
        <f t="shared" si="23"/>
        <v/>
      </c>
      <c r="F207" s="17" t="str">
        <f t="shared" si="24"/>
        <v/>
      </c>
      <c r="G207" s="17" t="str">
        <f t="shared" si="25"/>
        <v/>
      </c>
      <c r="H207" s="17" t="str">
        <f t="shared" si="26"/>
        <v/>
      </c>
      <c r="I207" s="35" t="str">
        <f t="shared" si="27"/>
        <v>North America</v>
      </c>
      <c r="J207" t="str">
        <f>IF(ISNUMBER(MATCH(K207,K$1:K206,0)),"Double","1st See ")</f>
        <v>Double</v>
      </c>
      <c r="K207" t="s">
        <v>15</v>
      </c>
      <c r="R207" t="s">
        <v>8</v>
      </c>
      <c r="S207" s="51">
        <v>40000</v>
      </c>
      <c r="T207" s="48" t="s">
        <v>843</v>
      </c>
      <c r="U207" s="47" t="s">
        <v>52</v>
      </c>
      <c r="W207" s="60" t="str">
        <f>IF(ISNUMBER(MATCH(U207,U$1:U206,0)),"2","1")</f>
        <v>2</v>
      </c>
    </row>
    <row r="208" spans="2:23" x14ac:dyDescent="0.25">
      <c r="B208" s="18">
        <v>207</v>
      </c>
      <c r="C208" s="17" t="str">
        <f t="shared" si="21"/>
        <v/>
      </c>
      <c r="D208" s="17" t="str">
        <f t="shared" si="22"/>
        <v/>
      </c>
      <c r="E208" s="17" t="str">
        <f t="shared" si="23"/>
        <v/>
      </c>
      <c r="F208" s="17" t="str">
        <f t="shared" si="24"/>
        <v/>
      </c>
      <c r="G208" s="17" t="str">
        <f t="shared" si="25"/>
        <v>Asia</v>
      </c>
      <c r="H208" s="17" t="str">
        <f t="shared" si="26"/>
        <v/>
      </c>
      <c r="I208" s="35" t="str">
        <f t="shared" si="27"/>
        <v>Asia</v>
      </c>
      <c r="J208" t="str">
        <f>IF(ISNUMBER(MATCH(K208,K$1:K207,0)),"Double","1st See ")</f>
        <v xml:space="preserve">1st See </v>
      </c>
      <c r="K208" t="s">
        <v>171</v>
      </c>
      <c r="R208" t="s">
        <v>8</v>
      </c>
      <c r="S208" s="51">
        <v>7301.2458418514525</v>
      </c>
      <c r="T208" s="48" t="s">
        <v>7</v>
      </c>
      <c r="U208" s="47" t="s">
        <v>20</v>
      </c>
      <c r="W208" s="60" t="str">
        <f>IF(ISNUMBER(MATCH(U208,U$1:U207,0)),"2","1")</f>
        <v>2</v>
      </c>
    </row>
    <row r="209" spans="2:23" x14ac:dyDescent="0.25">
      <c r="B209" s="18">
        <v>208</v>
      </c>
      <c r="C209" s="17" t="str">
        <f t="shared" si="21"/>
        <v/>
      </c>
      <c r="D209" s="17" t="str">
        <f t="shared" si="22"/>
        <v>North America</v>
      </c>
      <c r="E209" s="17" t="str">
        <f t="shared" si="23"/>
        <v/>
      </c>
      <c r="F209" s="17" t="str">
        <f t="shared" si="24"/>
        <v/>
      </c>
      <c r="G209" s="17" t="str">
        <f t="shared" si="25"/>
        <v/>
      </c>
      <c r="H209" s="17" t="str">
        <f t="shared" si="26"/>
        <v/>
      </c>
      <c r="I209" s="35" t="str">
        <f t="shared" si="27"/>
        <v>North America</v>
      </c>
      <c r="J209" t="str">
        <f>IF(ISNUMBER(MATCH(K209,K$1:K208,0)),"Double","1st See ")</f>
        <v>Double</v>
      </c>
      <c r="K209" t="s">
        <v>15</v>
      </c>
      <c r="R209" t="s">
        <v>8</v>
      </c>
      <c r="S209" s="51">
        <v>10684.750012465542</v>
      </c>
      <c r="T209" s="48" t="s">
        <v>642</v>
      </c>
      <c r="U209" s="47" t="s">
        <v>52</v>
      </c>
      <c r="W209" s="60" t="str">
        <f>IF(ISNUMBER(MATCH(U209,U$1:U208,0)),"2","1")</f>
        <v>2</v>
      </c>
    </row>
    <row r="210" spans="2:23" x14ac:dyDescent="0.25">
      <c r="B210" s="18">
        <v>209</v>
      </c>
      <c r="C210" s="17" t="str">
        <f t="shared" si="21"/>
        <v/>
      </c>
      <c r="D210" s="17" t="str">
        <f t="shared" si="22"/>
        <v>North America</v>
      </c>
      <c r="E210" s="17" t="str">
        <f t="shared" si="23"/>
        <v/>
      </c>
      <c r="F210" s="17" t="str">
        <f t="shared" si="24"/>
        <v/>
      </c>
      <c r="G210" s="17" t="str">
        <f t="shared" si="25"/>
        <v/>
      </c>
      <c r="H210" s="17" t="str">
        <f t="shared" si="26"/>
        <v/>
      </c>
      <c r="I210" s="35" t="str">
        <f t="shared" si="27"/>
        <v>North America</v>
      </c>
      <c r="J210" t="str">
        <f>IF(ISNUMBER(MATCH(K210,K$1:K209,0)),"Double","1st See ")</f>
        <v>Double</v>
      </c>
      <c r="K210" t="s">
        <v>15</v>
      </c>
      <c r="R210" t="s">
        <v>8</v>
      </c>
      <c r="S210" s="51">
        <v>15000</v>
      </c>
      <c r="T210" s="48" t="s">
        <v>854</v>
      </c>
      <c r="U210" s="47" t="s">
        <v>488</v>
      </c>
      <c r="W210" s="60" t="str">
        <f>IF(ISNUMBER(MATCH(U210,U$1:U209,0)),"2","1")</f>
        <v>2</v>
      </c>
    </row>
    <row r="211" spans="2:23" x14ac:dyDescent="0.25">
      <c r="B211" s="18">
        <v>210</v>
      </c>
      <c r="C211" s="17" t="str">
        <f t="shared" si="21"/>
        <v/>
      </c>
      <c r="D211" s="17" t="str">
        <f t="shared" si="22"/>
        <v>North America</v>
      </c>
      <c r="E211" s="17" t="str">
        <f t="shared" si="23"/>
        <v/>
      </c>
      <c r="F211" s="17" t="str">
        <f t="shared" si="24"/>
        <v/>
      </c>
      <c r="G211" s="17" t="str">
        <f t="shared" si="25"/>
        <v/>
      </c>
      <c r="H211" s="17" t="str">
        <f t="shared" si="26"/>
        <v/>
      </c>
      <c r="I211" s="35" t="str">
        <f t="shared" si="27"/>
        <v>North America</v>
      </c>
      <c r="J211" t="str">
        <f>IF(ISNUMBER(MATCH(K211,K$1:K210,0)),"Double","1st See ")</f>
        <v>Double</v>
      </c>
      <c r="K211" t="s">
        <v>15</v>
      </c>
      <c r="R211" t="s">
        <v>8</v>
      </c>
      <c r="S211" s="51">
        <v>10000</v>
      </c>
      <c r="T211" s="48" t="s">
        <v>855</v>
      </c>
      <c r="U211" s="47" t="s">
        <v>20</v>
      </c>
      <c r="W211" s="60" t="str">
        <f>IF(ISNUMBER(MATCH(U211,U$1:U210,0)),"2","1")</f>
        <v>2</v>
      </c>
    </row>
    <row r="212" spans="2:23" x14ac:dyDescent="0.25">
      <c r="B212" s="18">
        <v>211</v>
      </c>
      <c r="C212" s="17" t="str">
        <f t="shared" si="21"/>
        <v/>
      </c>
      <c r="D212" s="17" t="str">
        <f t="shared" si="22"/>
        <v>North America</v>
      </c>
      <c r="E212" s="17" t="str">
        <f t="shared" si="23"/>
        <v/>
      </c>
      <c r="F212" s="17" t="str">
        <f t="shared" si="24"/>
        <v/>
      </c>
      <c r="G212" s="17" t="str">
        <f t="shared" si="25"/>
        <v/>
      </c>
      <c r="H212" s="17" t="str">
        <f t="shared" si="26"/>
        <v/>
      </c>
      <c r="I212" s="35" t="str">
        <f t="shared" si="27"/>
        <v>North America</v>
      </c>
      <c r="J212" t="str">
        <f>IF(ISNUMBER(MATCH(K212,K$1:K211,0)),"Double","1st See ")</f>
        <v>Double</v>
      </c>
      <c r="K212" t="s">
        <v>15</v>
      </c>
      <c r="R212" t="s">
        <v>8</v>
      </c>
      <c r="S212" s="51">
        <v>16000</v>
      </c>
      <c r="T212" s="48" t="s">
        <v>279</v>
      </c>
      <c r="U212" s="47" t="s">
        <v>279</v>
      </c>
      <c r="W212" s="60" t="str">
        <f>IF(ISNUMBER(MATCH(U212,U$1:U211,0)),"2","1")</f>
        <v>2</v>
      </c>
    </row>
    <row r="213" spans="2:23" x14ac:dyDescent="0.25">
      <c r="B213" s="18">
        <v>212</v>
      </c>
      <c r="C213" s="17" t="str">
        <f t="shared" si="21"/>
        <v/>
      </c>
      <c r="D213" s="17" t="str">
        <f t="shared" si="22"/>
        <v>North America</v>
      </c>
      <c r="E213" s="17" t="str">
        <f t="shared" si="23"/>
        <v/>
      </c>
      <c r="F213" s="17" t="str">
        <f t="shared" si="24"/>
        <v/>
      </c>
      <c r="G213" s="17" t="str">
        <f t="shared" si="25"/>
        <v/>
      </c>
      <c r="H213" s="17" t="str">
        <f t="shared" si="26"/>
        <v/>
      </c>
      <c r="I213" s="35" t="str">
        <f t="shared" si="27"/>
        <v>North America</v>
      </c>
      <c r="J213" t="str">
        <f>IF(ISNUMBER(MATCH(K213,K$1:K212,0)),"Double","1st See ")</f>
        <v>Double</v>
      </c>
      <c r="K213" t="s">
        <v>15</v>
      </c>
      <c r="R213" t="s">
        <v>8</v>
      </c>
      <c r="S213" s="51">
        <v>6000</v>
      </c>
      <c r="T213" s="48" t="s">
        <v>859</v>
      </c>
      <c r="U213" s="47" t="s">
        <v>52</v>
      </c>
      <c r="W213" s="60" t="str">
        <f>IF(ISNUMBER(MATCH(U213,U$1:U212,0)),"2","1")</f>
        <v>2</v>
      </c>
    </row>
    <row r="214" spans="2:23" x14ac:dyDescent="0.25">
      <c r="B214" s="18">
        <v>213</v>
      </c>
      <c r="C214" s="17" t="str">
        <f t="shared" si="21"/>
        <v/>
      </c>
      <c r="D214" s="17" t="str">
        <f t="shared" si="22"/>
        <v>North America</v>
      </c>
      <c r="E214" s="17" t="str">
        <f t="shared" si="23"/>
        <v/>
      </c>
      <c r="F214" s="17" t="str">
        <f t="shared" si="24"/>
        <v/>
      </c>
      <c r="G214" s="17" t="str">
        <f t="shared" si="25"/>
        <v/>
      </c>
      <c r="H214" s="17" t="str">
        <f t="shared" si="26"/>
        <v/>
      </c>
      <c r="I214" s="35" t="str">
        <f t="shared" si="27"/>
        <v>North America</v>
      </c>
      <c r="J214" t="str">
        <f>IF(ISNUMBER(MATCH(K214,K$1:K213,0)),"Double","1st See ")</f>
        <v>Double</v>
      </c>
      <c r="K214" t="s">
        <v>15</v>
      </c>
      <c r="R214" t="s">
        <v>8</v>
      </c>
      <c r="S214" s="51">
        <v>6410.8500074793246</v>
      </c>
      <c r="T214" s="48" t="s">
        <v>861</v>
      </c>
      <c r="U214" s="47" t="s">
        <v>52</v>
      </c>
      <c r="W214" s="60" t="str">
        <f>IF(ISNUMBER(MATCH(U214,U$1:U213,0)),"2","1")</f>
        <v>2</v>
      </c>
    </row>
    <row r="215" spans="2:23" x14ac:dyDescent="0.25">
      <c r="B215" s="18">
        <v>214</v>
      </c>
      <c r="C215" s="17" t="str">
        <f t="shared" si="21"/>
        <v/>
      </c>
      <c r="D215" s="17" t="str">
        <f t="shared" si="22"/>
        <v>North America</v>
      </c>
      <c r="E215" s="17" t="str">
        <f t="shared" si="23"/>
        <v/>
      </c>
      <c r="F215" s="17" t="str">
        <f t="shared" si="24"/>
        <v/>
      </c>
      <c r="G215" s="17" t="str">
        <f t="shared" si="25"/>
        <v/>
      </c>
      <c r="H215" s="17" t="str">
        <f t="shared" si="26"/>
        <v/>
      </c>
      <c r="I215" s="35" t="str">
        <f t="shared" si="27"/>
        <v>North America</v>
      </c>
      <c r="J215" t="str">
        <f>IF(ISNUMBER(MATCH(K215,K$1:K214,0)),"Double","1st See ")</f>
        <v xml:space="preserve">1st See </v>
      </c>
      <c r="K215" t="s">
        <v>292</v>
      </c>
      <c r="R215" t="s">
        <v>8</v>
      </c>
      <c r="S215" s="51">
        <v>20000</v>
      </c>
      <c r="T215" s="48" t="s">
        <v>522</v>
      </c>
      <c r="U215" s="47" t="s">
        <v>279</v>
      </c>
      <c r="W215" s="60" t="str">
        <f>IF(ISNUMBER(MATCH(U215,U$1:U214,0)),"2","1")</f>
        <v>2</v>
      </c>
    </row>
    <row r="216" spans="2:23" x14ac:dyDescent="0.25">
      <c r="B216" s="18">
        <v>215</v>
      </c>
      <c r="C216" s="17" t="str">
        <f t="shared" si="21"/>
        <v/>
      </c>
      <c r="D216" s="17" t="str">
        <f t="shared" si="22"/>
        <v/>
      </c>
      <c r="E216" s="17" t="str">
        <f t="shared" si="23"/>
        <v/>
      </c>
      <c r="F216" s="17" t="str">
        <f t="shared" si="24"/>
        <v/>
      </c>
      <c r="G216" s="17" t="str">
        <f t="shared" si="25"/>
        <v>Asia</v>
      </c>
      <c r="H216" s="17" t="str">
        <f t="shared" si="26"/>
        <v/>
      </c>
      <c r="I216" s="35" t="str">
        <f t="shared" si="27"/>
        <v>Asia</v>
      </c>
      <c r="J216" t="str">
        <f>IF(ISNUMBER(MATCH(K216,K$1:K215,0)),"Double","1st See ")</f>
        <v>Double</v>
      </c>
      <c r="K216" t="s">
        <v>8</v>
      </c>
      <c r="R216" t="s">
        <v>8</v>
      </c>
      <c r="S216" s="51">
        <v>4273.9000049862161</v>
      </c>
      <c r="T216" s="48" t="s">
        <v>863</v>
      </c>
      <c r="U216" s="47" t="s">
        <v>310</v>
      </c>
      <c r="W216" s="60" t="str">
        <f>IF(ISNUMBER(MATCH(U216,U$1:U215,0)),"2","1")</f>
        <v>2</v>
      </c>
    </row>
    <row r="217" spans="2:23" x14ac:dyDescent="0.25">
      <c r="B217" s="18">
        <v>216</v>
      </c>
      <c r="C217" s="17" t="str">
        <f t="shared" si="21"/>
        <v/>
      </c>
      <c r="D217" s="17" t="str">
        <f t="shared" si="22"/>
        <v/>
      </c>
      <c r="E217" s="17" t="str">
        <f t="shared" si="23"/>
        <v/>
      </c>
      <c r="F217" s="17" t="str">
        <f t="shared" si="24"/>
        <v/>
      </c>
      <c r="G217" s="17" t="str">
        <f t="shared" si="25"/>
        <v>Asia</v>
      </c>
      <c r="H217" s="17" t="str">
        <f t="shared" si="26"/>
        <v/>
      </c>
      <c r="I217" s="35" t="str">
        <f t="shared" si="27"/>
        <v>Asia</v>
      </c>
      <c r="J217" t="str">
        <f>IF(ISNUMBER(MATCH(K217,K$1:K216,0)),"Double","1st See ")</f>
        <v>Double</v>
      </c>
      <c r="K217" t="s">
        <v>8</v>
      </c>
      <c r="R217" t="s">
        <v>8</v>
      </c>
      <c r="S217" s="51">
        <v>8000</v>
      </c>
      <c r="T217" s="48" t="s">
        <v>207</v>
      </c>
      <c r="U217" s="47" t="s">
        <v>20</v>
      </c>
      <c r="W217" s="60" t="str">
        <f>IF(ISNUMBER(MATCH(U217,U$1:U216,0)),"2","1")</f>
        <v>2</v>
      </c>
    </row>
    <row r="218" spans="2:23" x14ac:dyDescent="0.25">
      <c r="B218" s="18">
        <v>217</v>
      </c>
      <c r="C218" s="17" t="str">
        <f t="shared" si="21"/>
        <v/>
      </c>
      <c r="D218" s="17" t="str">
        <f t="shared" si="22"/>
        <v>North America</v>
      </c>
      <c r="E218" s="17" t="str">
        <f t="shared" si="23"/>
        <v/>
      </c>
      <c r="F218" s="17" t="str">
        <f t="shared" si="24"/>
        <v/>
      </c>
      <c r="G218" s="17" t="str">
        <f t="shared" si="25"/>
        <v/>
      </c>
      <c r="H218" s="17" t="str">
        <f t="shared" si="26"/>
        <v/>
      </c>
      <c r="I218" s="35" t="str">
        <f t="shared" si="27"/>
        <v>North America</v>
      </c>
      <c r="J218" t="str">
        <f>IF(ISNUMBER(MATCH(K218,K$1:K217,0)),"Double","1st See ")</f>
        <v>Double</v>
      </c>
      <c r="K218" t="s">
        <v>15</v>
      </c>
      <c r="R218" t="s">
        <v>8</v>
      </c>
      <c r="S218" s="51">
        <v>4006.7812546745777</v>
      </c>
      <c r="T218" s="48" t="s">
        <v>721</v>
      </c>
      <c r="U218" s="47" t="s">
        <v>3999</v>
      </c>
      <c r="W218" s="60" t="str">
        <f>IF(ISNUMBER(MATCH(U218,U$1:U217,0)),"2","1")</f>
        <v>2</v>
      </c>
    </row>
    <row r="219" spans="2:23" x14ac:dyDescent="0.25">
      <c r="B219" s="18">
        <v>218</v>
      </c>
      <c r="C219" s="17" t="str">
        <f t="shared" si="21"/>
        <v/>
      </c>
      <c r="D219" s="17" t="str">
        <f t="shared" si="22"/>
        <v/>
      </c>
      <c r="E219" s="17" t="str">
        <f t="shared" si="23"/>
        <v/>
      </c>
      <c r="F219" s="17" t="str">
        <f t="shared" si="24"/>
        <v/>
      </c>
      <c r="G219" s="17" t="str">
        <f t="shared" si="25"/>
        <v>Asia</v>
      </c>
      <c r="H219" s="17" t="str">
        <f t="shared" si="26"/>
        <v/>
      </c>
      <c r="I219" s="35" t="str">
        <f t="shared" si="27"/>
        <v>Asia</v>
      </c>
      <c r="J219" t="str">
        <f>IF(ISNUMBER(MATCH(K219,K$1:K218,0)),"Double","1st See ")</f>
        <v xml:space="preserve">1st See </v>
      </c>
      <c r="K219" t="s">
        <v>299</v>
      </c>
      <c r="R219" t="s">
        <v>8</v>
      </c>
      <c r="S219" s="51">
        <v>4273.9000049862161</v>
      </c>
      <c r="T219" s="48" t="s">
        <v>872</v>
      </c>
      <c r="U219" s="47" t="s">
        <v>20</v>
      </c>
      <c r="W219" s="60" t="str">
        <f>IF(ISNUMBER(MATCH(U219,U$1:U218,0)),"2","1")</f>
        <v>2</v>
      </c>
    </row>
    <row r="220" spans="2:23" x14ac:dyDescent="0.25">
      <c r="B220" s="18">
        <v>219</v>
      </c>
      <c r="C220" s="17" t="str">
        <f t="shared" si="21"/>
        <v/>
      </c>
      <c r="D220" s="17" t="str">
        <f t="shared" si="22"/>
        <v/>
      </c>
      <c r="E220" s="17" t="str">
        <f t="shared" si="23"/>
        <v/>
      </c>
      <c r="F220" s="17" t="str">
        <f t="shared" si="24"/>
        <v/>
      </c>
      <c r="G220" s="17" t="str">
        <f t="shared" si="25"/>
        <v>Asia</v>
      </c>
      <c r="H220" s="17" t="str">
        <f t="shared" si="26"/>
        <v/>
      </c>
      <c r="I220" s="35" t="str">
        <f t="shared" si="27"/>
        <v>Asia</v>
      </c>
      <c r="J220" t="str">
        <f>IF(ISNUMBER(MATCH(K220,K$1:K219,0)),"Double","1st See ")</f>
        <v>Double</v>
      </c>
      <c r="K220" t="s">
        <v>8</v>
      </c>
      <c r="R220" t="s">
        <v>8</v>
      </c>
      <c r="S220" s="51">
        <v>12465.541681209797</v>
      </c>
      <c r="T220" s="48" t="s">
        <v>874</v>
      </c>
      <c r="U220" s="47" t="s">
        <v>20</v>
      </c>
      <c r="W220" s="60" t="str">
        <f>IF(ISNUMBER(MATCH(U220,U$1:U219,0)),"2","1")</f>
        <v>2</v>
      </c>
    </row>
    <row r="221" spans="2:23" x14ac:dyDescent="0.25">
      <c r="B221" s="18">
        <v>220</v>
      </c>
      <c r="C221" s="17" t="str">
        <f t="shared" si="21"/>
        <v/>
      </c>
      <c r="D221" s="17" t="str">
        <f t="shared" si="22"/>
        <v>North America</v>
      </c>
      <c r="E221" s="17" t="str">
        <f t="shared" si="23"/>
        <v/>
      </c>
      <c r="F221" s="17" t="str">
        <f t="shared" si="24"/>
        <v/>
      </c>
      <c r="G221" s="17" t="str">
        <f t="shared" si="25"/>
        <v/>
      </c>
      <c r="H221" s="17" t="str">
        <f t="shared" si="26"/>
        <v/>
      </c>
      <c r="I221" s="35" t="str">
        <f t="shared" si="27"/>
        <v>North America</v>
      </c>
      <c r="J221" t="str">
        <f>IF(ISNUMBER(MATCH(K221,K$1:K220,0)),"Double","1st See ")</f>
        <v>Double</v>
      </c>
      <c r="K221" t="s">
        <v>15</v>
      </c>
      <c r="R221" t="s">
        <v>8</v>
      </c>
      <c r="S221" s="51">
        <v>24000</v>
      </c>
      <c r="T221" s="48" t="s">
        <v>875</v>
      </c>
      <c r="U221" s="47" t="s">
        <v>20</v>
      </c>
      <c r="W221" s="60" t="str">
        <f>IF(ISNUMBER(MATCH(U221,U$1:U220,0)),"2","1")</f>
        <v>2</v>
      </c>
    </row>
    <row r="222" spans="2:23" x14ac:dyDescent="0.25">
      <c r="B222" s="18">
        <v>221</v>
      </c>
      <c r="C222" s="17" t="str">
        <f t="shared" si="21"/>
        <v/>
      </c>
      <c r="D222" s="17" t="str">
        <f t="shared" si="22"/>
        <v>North America</v>
      </c>
      <c r="E222" s="17" t="str">
        <f t="shared" si="23"/>
        <v/>
      </c>
      <c r="F222" s="17" t="str">
        <f t="shared" si="24"/>
        <v/>
      </c>
      <c r="G222" s="17" t="str">
        <f t="shared" si="25"/>
        <v/>
      </c>
      <c r="H222" s="17" t="str">
        <f t="shared" si="26"/>
        <v/>
      </c>
      <c r="I222" s="35" t="str">
        <f t="shared" si="27"/>
        <v>North America</v>
      </c>
      <c r="J222" t="str">
        <f>IF(ISNUMBER(MATCH(K222,K$1:K221,0)),"Double","1st See ")</f>
        <v>Double</v>
      </c>
      <c r="K222" t="s">
        <v>15</v>
      </c>
      <c r="R222" t="s">
        <v>8</v>
      </c>
      <c r="S222" s="51">
        <v>2136.9500024931081</v>
      </c>
      <c r="T222" s="48" t="s">
        <v>881</v>
      </c>
      <c r="U222" s="47" t="s">
        <v>310</v>
      </c>
      <c r="W222" s="60" t="str">
        <f>IF(ISNUMBER(MATCH(U222,U$1:U221,0)),"2","1")</f>
        <v>2</v>
      </c>
    </row>
    <row r="223" spans="2:23" x14ac:dyDescent="0.25">
      <c r="B223" s="18">
        <v>222</v>
      </c>
      <c r="C223" s="17" t="str">
        <f t="shared" si="21"/>
        <v/>
      </c>
      <c r="D223" s="17" t="str">
        <f t="shared" si="22"/>
        <v>North America</v>
      </c>
      <c r="E223" s="17" t="str">
        <f t="shared" si="23"/>
        <v/>
      </c>
      <c r="F223" s="17" t="str">
        <f t="shared" si="24"/>
        <v/>
      </c>
      <c r="G223" s="17" t="str">
        <f t="shared" si="25"/>
        <v/>
      </c>
      <c r="H223" s="17" t="str">
        <f t="shared" si="26"/>
        <v/>
      </c>
      <c r="I223" s="35" t="str">
        <f t="shared" si="27"/>
        <v>North America</v>
      </c>
      <c r="J223" t="str">
        <f>IF(ISNUMBER(MATCH(K223,K$1:K222,0)),"Double","1st See ")</f>
        <v>Double</v>
      </c>
      <c r="K223" t="s">
        <v>88</v>
      </c>
      <c r="R223" t="s">
        <v>8</v>
      </c>
      <c r="S223" s="51">
        <v>21369.500024931083</v>
      </c>
      <c r="T223" s="48" t="s">
        <v>887</v>
      </c>
      <c r="U223" s="47" t="s">
        <v>52</v>
      </c>
      <c r="W223" s="60" t="str">
        <f>IF(ISNUMBER(MATCH(U223,U$1:U222,0)),"2","1")</f>
        <v>2</v>
      </c>
    </row>
    <row r="224" spans="2:23" x14ac:dyDescent="0.25">
      <c r="B224" s="18">
        <v>223</v>
      </c>
      <c r="C224" s="17" t="str">
        <f t="shared" si="21"/>
        <v>Europe</v>
      </c>
      <c r="D224" s="17" t="str">
        <f t="shared" si="22"/>
        <v/>
      </c>
      <c r="E224" s="17" t="str">
        <f t="shared" si="23"/>
        <v/>
      </c>
      <c r="F224" s="17" t="str">
        <f t="shared" si="24"/>
        <v/>
      </c>
      <c r="G224" s="17" t="str">
        <f t="shared" si="25"/>
        <v/>
      </c>
      <c r="H224" s="17" t="str">
        <f t="shared" si="26"/>
        <v/>
      </c>
      <c r="I224" s="35" t="str">
        <f t="shared" si="27"/>
        <v>Europe</v>
      </c>
      <c r="J224" t="str">
        <f>IF(ISNUMBER(MATCH(K224,K$1:K223,0)),"Double","1st See ")</f>
        <v>Double</v>
      </c>
      <c r="K224" t="s">
        <v>71</v>
      </c>
      <c r="R224" t="s">
        <v>8</v>
      </c>
      <c r="S224" s="51">
        <v>3650.6229209257262</v>
      </c>
      <c r="T224" s="48" t="s">
        <v>888</v>
      </c>
      <c r="U224" s="47" t="s">
        <v>310</v>
      </c>
      <c r="W224" s="60" t="str">
        <f>IF(ISNUMBER(MATCH(U224,U$1:U223,0)),"2","1")</f>
        <v>2</v>
      </c>
    </row>
    <row r="225" spans="2:23" x14ac:dyDescent="0.25">
      <c r="B225" s="18">
        <v>224</v>
      </c>
      <c r="C225" s="17" t="str">
        <f t="shared" si="21"/>
        <v/>
      </c>
      <c r="D225" s="17" t="str">
        <f t="shared" si="22"/>
        <v/>
      </c>
      <c r="E225" s="17" t="str">
        <f t="shared" si="23"/>
        <v/>
      </c>
      <c r="F225" s="17" t="str">
        <f t="shared" si="24"/>
        <v/>
      </c>
      <c r="G225" s="17" t="str">
        <f t="shared" si="25"/>
        <v>Asia</v>
      </c>
      <c r="H225" s="17" t="str">
        <f t="shared" si="26"/>
        <v/>
      </c>
      <c r="I225" s="35" t="str">
        <f t="shared" si="27"/>
        <v>Asia</v>
      </c>
      <c r="J225" t="str">
        <f>IF(ISNUMBER(MATCH(K225,K$1:K224,0)),"Double","1st See ")</f>
        <v>Double</v>
      </c>
      <c r="K225" t="s">
        <v>8</v>
      </c>
      <c r="R225" t="s">
        <v>8</v>
      </c>
      <c r="S225" s="51">
        <v>5342.3750062327708</v>
      </c>
      <c r="T225" s="48" t="s">
        <v>891</v>
      </c>
      <c r="U225" s="47" t="s">
        <v>488</v>
      </c>
      <c r="W225" s="60" t="str">
        <f>IF(ISNUMBER(MATCH(U225,U$1:U224,0)),"2","1")</f>
        <v>2</v>
      </c>
    </row>
    <row r="226" spans="2:23" x14ac:dyDescent="0.25">
      <c r="B226" s="18">
        <v>225</v>
      </c>
      <c r="C226" s="17" t="str">
        <f t="shared" si="21"/>
        <v/>
      </c>
      <c r="D226" s="17" t="str">
        <f t="shared" si="22"/>
        <v>North America</v>
      </c>
      <c r="E226" s="17" t="str">
        <f t="shared" si="23"/>
        <v/>
      </c>
      <c r="F226" s="17" t="str">
        <f t="shared" si="24"/>
        <v/>
      </c>
      <c r="G226" s="17" t="str">
        <f t="shared" si="25"/>
        <v/>
      </c>
      <c r="H226" s="17" t="str">
        <f t="shared" si="26"/>
        <v/>
      </c>
      <c r="I226" s="35" t="str">
        <f t="shared" si="27"/>
        <v>North America</v>
      </c>
      <c r="J226" t="str">
        <f>IF(ISNUMBER(MATCH(K226,K$1:K225,0)),"Double","1st See ")</f>
        <v>Double</v>
      </c>
      <c r="K226" t="s">
        <v>15</v>
      </c>
      <c r="R226" t="s">
        <v>8</v>
      </c>
      <c r="S226" s="51">
        <v>3917.7416712373652</v>
      </c>
      <c r="T226" s="48" t="s">
        <v>893</v>
      </c>
      <c r="U226" s="47" t="s">
        <v>279</v>
      </c>
      <c r="W226" s="60" t="str">
        <f>IF(ISNUMBER(MATCH(U226,U$1:U225,0)),"2","1")</f>
        <v>2</v>
      </c>
    </row>
    <row r="227" spans="2:23" x14ac:dyDescent="0.25">
      <c r="B227" s="18">
        <v>226</v>
      </c>
      <c r="C227" s="17" t="str">
        <f t="shared" si="21"/>
        <v/>
      </c>
      <c r="D227" s="17" t="str">
        <f t="shared" si="22"/>
        <v>North America</v>
      </c>
      <c r="E227" s="17" t="str">
        <f t="shared" si="23"/>
        <v/>
      </c>
      <c r="F227" s="17" t="str">
        <f t="shared" si="24"/>
        <v/>
      </c>
      <c r="G227" s="17" t="str">
        <f t="shared" si="25"/>
        <v/>
      </c>
      <c r="H227" s="17" t="str">
        <f t="shared" si="26"/>
        <v/>
      </c>
      <c r="I227" s="35" t="str">
        <f t="shared" si="27"/>
        <v>North America</v>
      </c>
      <c r="J227" t="str">
        <f>IF(ISNUMBER(MATCH(K227,K$1:K226,0)),"Double","1st See ")</f>
        <v>Double</v>
      </c>
      <c r="K227" t="s">
        <v>15</v>
      </c>
      <c r="R227" t="s">
        <v>8</v>
      </c>
      <c r="S227" s="51">
        <v>13500</v>
      </c>
      <c r="T227" s="48" t="s">
        <v>360</v>
      </c>
      <c r="U227" s="47" t="s">
        <v>3999</v>
      </c>
      <c r="W227" s="60" t="str">
        <f>IF(ISNUMBER(MATCH(U227,U$1:U226,0)),"2","1")</f>
        <v>2</v>
      </c>
    </row>
    <row r="228" spans="2:23" x14ac:dyDescent="0.25">
      <c r="B228" s="18">
        <v>227</v>
      </c>
      <c r="C228" s="17" t="str">
        <f t="shared" si="21"/>
        <v/>
      </c>
      <c r="D228" s="17" t="str">
        <f t="shared" si="22"/>
        <v>North America</v>
      </c>
      <c r="E228" s="17" t="str">
        <f t="shared" si="23"/>
        <v/>
      </c>
      <c r="F228" s="17" t="str">
        <f t="shared" si="24"/>
        <v/>
      </c>
      <c r="G228" s="17" t="str">
        <f t="shared" si="25"/>
        <v/>
      </c>
      <c r="H228" s="17" t="str">
        <f t="shared" si="26"/>
        <v/>
      </c>
      <c r="I228" s="35" t="str">
        <f t="shared" si="27"/>
        <v>North America</v>
      </c>
      <c r="J228" t="str">
        <f>IF(ISNUMBER(MATCH(K228,K$1:K227,0)),"Double","1st See ")</f>
        <v>Double</v>
      </c>
      <c r="K228" t="s">
        <v>15</v>
      </c>
      <c r="R228" t="s">
        <v>8</v>
      </c>
      <c r="S228" s="51">
        <v>45000</v>
      </c>
      <c r="T228" s="48" t="s">
        <v>49</v>
      </c>
      <c r="U228" s="47" t="s">
        <v>52</v>
      </c>
      <c r="W228" s="60" t="str">
        <f>IF(ISNUMBER(MATCH(U228,U$1:U227,0)),"2","1")</f>
        <v>2</v>
      </c>
    </row>
    <row r="229" spans="2:23" x14ac:dyDescent="0.25">
      <c r="B229" s="18">
        <v>228</v>
      </c>
      <c r="C229" s="17" t="str">
        <f t="shared" si="21"/>
        <v/>
      </c>
      <c r="D229" s="17" t="str">
        <f t="shared" si="22"/>
        <v>North America</v>
      </c>
      <c r="E229" s="17" t="str">
        <f t="shared" si="23"/>
        <v/>
      </c>
      <c r="F229" s="17" t="str">
        <f t="shared" si="24"/>
        <v/>
      </c>
      <c r="G229" s="17" t="str">
        <f t="shared" si="25"/>
        <v/>
      </c>
      <c r="H229" s="17" t="str">
        <f t="shared" si="26"/>
        <v/>
      </c>
      <c r="I229" s="35" t="str">
        <f t="shared" si="27"/>
        <v>North America</v>
      </c>
      <c r="J229" t="str">
        <f>IF(ISNUMBER(MATCH(K229,K$1:K228,0)),"Double","1st See ")</f>
        <v>Double</v>
      </c>
      <c r="K229" t="s">
        <v>15</v>
      </c>
      <c r="R229" t="s">
        <v>8</v>
      </c>
      <c r="S229" s="51">
        <v>8547.8000099724322</v>
      </c>
      <c r="T229" s="48" t="s">
        <v>897</v>
      </c>
      <c r="U229" s="47" t="s">
        <v>52</v>
      </c>
      <c r="W229" s="60" t="str">
        <f>IF(ISNUMBER(MATCH(U229,U$1:U228,0)),"2","1")</f>
        <v>2</v>
      </c>
    </row>
    <row r="230" spans="2:23" x14ac:dyDescent="0.25">
      <c r="B230" s="18">
        <v>229</v>
      </c>
      <c r="C230" s="17" t="str">
        <f t="shared" si="21"/>
        <v>Europe</v>
      </c>
      <c r="D230" s="17" t="str">
        <f t="shared" si="22"/>
        <v/>
      </c>
      <c r="E230" s="17" t="str">
        <f t="shared" si="23"/>
        <v/>
      </c>
      <c r="F230" s="17" t="str">
        <f t="shared" si="24"/>
        <v/>
      </c>
      <c r="G230" s="17" t="str">
        <f t="shared" si="25"/>
        <v/>
      </c>
      <c r="H230" s="17" t="str">
        <f t="shared" si="26"/>
        <v/>
      </c>
      <c r="I230" s="35" t="str">
        <f t="shared" si="27"/>
        <v>Europe</v>
      </c>
      <c r="J230" t="str">
        <f>IF(ISNUMBER(MATCH(K230,K$1:K229,0)),"Double","1st See ")</f>
        <v>Double</v>
      </c>
      <c r="K230" t="s">
        <v>71</v>
      </c>
      <c r="R230" t="s">
        <v>8</v>
      </c>
      <c r="S230" s="51">
        <v>10150.512511842264</v>
      </c>
      <c r="T230" s="48" t="s">
        <v>20</v>
      </c>
      <c r="U230" s="47" t="s">
        <v>20</v>
      </c>
      <c r="W230" s="60" t="str">
        <f>IF(ISNUMBER(MATCH(U230,U$1:U229,0)),"2","1")</f>
        <v>2</v>
      </c>
    </row>
    <row r="231" spans="2:23" x14ac:dyDescent="0.25">
      <c r="B231" s="18">
        <v>230</v>
      </c>
      <c r="C231" s="17" t="str">
        <f t="shared" si="21"/>
        <v/>
      </c>
      <c r="D231" s="17" t="str">
        <f t="shared" si="22"/>
        <v>North America</v>
      </c>
      <c r="E231" s="17" t="str">
        <f t="shared" si="23"/>
        <v/>
      </c>
      <c r="F231" s="17" t="str">
        <f t="shared" si="24"/>
        <v/>
      </c>
      <c r="G231" s="17" t="str">
        <f t="shared" si="25"/>
        <v/>
      </c>
      <c r="H231" s="17" t="str">
        <f t="shared" si="26"/>
        <v/>
      </c>
      <c r="I231" s="35" t="str">
        <f t="shared" si="27"/>
        <v>North America</v>
      </c>
      <c r="J231" t="str">
        <f>IF(ISNUMBER(MATCH(K231,K$1:K230,0)),"Double","1st See ")</f>
        <v>Double</v>
      </c>
      <c r="K231" t="s">
        <v>15</v>
      </c>
      <c r="R231" t="s">
        <v>8</v>
      </c>
      <c r="S231" s="51">
        <v>11325.835013213473</v>
      </c>
      <c r="T231" s="48" t="s">
        <v>564</v>
      </c>
      <c r="U231" s="47" t="s">
        <v>52</v>
      </c>
      <c r="W231" s="60" t="str">
        <f>IF(ISNUMBER(MATCH(U231,U$1:U230,0)),"2","1")</f>
        <v>2</v>
      </c>
    </row>
    <row r="232" spans="2:23" x14ac:dyDescent="0.25">
      <c r="B232" s="18">
        <v>231</v>
      </c>
      <c r="C232" s="17" t="str">
        <f t="shared" si="21"/>
        <v/>
      </c>
      <c r="D232" s="17" t="str">
        <f t="shared" si="22"/>
        <v>North America</v>
      </c>
      <c r="E232" s="17" t="str">
        <f t="shared" si="23"/>
        <v/>
      </c>
      <c r="F232" s="17" t="str">
        <f t="shared" si="24"/>
        <v/>
      </c>
      <c r="G232" s="17" t="str">
        <f t="shared" si="25"/>
        <v/>
      </c>
      <c r="H232" s="17" t="str">
        <f t="shared" si="26"/>
        <v/>
      </c>
      <c r="I232" s="35" t="str">
        <f t="shared" si="27"/>
        <v>North America</v>
      </c>
      <c r="J232" t="str">
        <f>IF(ISNUMBER(MATCH(K232,K$1:K231,0)),"Double","1st See ")</f>
        <v>Double</v>
      </c>
      <c r="K232" t="s">
        <v>15</v>
      </c>
      <c r="R232" t="s">
        <v>8</v>
      </c>
      <c r="S232" s="51">
        <v>40067.812546745779</v>
      </c>
      <c r="T232" s="48" t="s">
        <v>904</v>
      </c>
      <c r="U232" s="47" t="s">
        <v>310</v>
      </c>
      <c r="W232" s="60" t="str">
        <f>IF(ISNUMBER(MATCH(U232,U$1:U231,0)),"2","1")</f>
        <v>2</v>
      </c>
    </row>
    <row r="233" spans="2:23" x14ac:dyDescent="0.25">
      <c r="B233" s="18">
        <v>232</v>
      </c>
      <c r="C233" s="17" t="str">
        <f t="shared" si="21"/>
        <v/>
      </c>
      <c r="D233" s="17" t="str">
        <f t="shared" si="22"/>
        <v/>
      </c>
      <c r="E233" s="17" t="str">
        <f t="shared" si="23"/>
        <v/>
      </c>
      <c r="F233" s="17" t="str">
        <f t="shared" si="24"/>
        <v/>
      </c>
      <c r="G233" s="17" t="str">
        <f t="shared" si="25"/>
        <v>Asia</v>
      </c>
      <c r="H233" s="17" t="str">
        <f t="shared" si="26"/>
        <v/>
      </c>
      <c r="I233" s="35" t="str">
        <f t="shared" si="27"/>
        <v>Asia</v>
      </c>
      <c r="J233" t="str">
        <f>IF(ISNUMBER(MATCH(K233,K$1:K232,0)),"Double","1st See ")</f>
        <v>Double</v>
      </c>
      <c r="K233" t="s">
        <v>8</v>
      </c>
      <c r="R233" t="s">
        <v>8</v>
      </c>
      <c r="S233" s="51">
        <v>16000</v>
      </c>
      <c r="T233" s="48" t="s">
        <v>905</v>
      </c>
      <c r="U233" s="47" t="s">
        <v>3999</v>
      </c>
      <c r="W233" s="60" t="str">
        <f>IF(ISNUMBER(MATCH(U233,U$1:U232,0)),"2","1")</f>
        <v>2</v>
      </c>
    </row>
    <row r="234" spans="2:23" x14ac:dyDescent="0.25">
      <c r="B234" s="18">
        <v>233</v>
      </c>
      <c r="C234" s="17" t="str">
        <f t="shared" si="21"/>
        <v/>
      </c>
      <c r="D234" s="17" t="str">
        <f t="shared" si="22"/>
        <v>North America</v>
      </c>
      <c r="E234" s="17" t="str">
        <f t="shared" si="23"/>
        <v/>
      </c>
      <c r="F234" s="17" t="str">
        <f t="shared" si="24"/>
        <v/>
      </c>
      <c r="G234" s="17" t="str">
        <f t="shared" si="25"/>
        <v/>
      </c>
      <c r="H234" s="17" t="str">
        <f t="shared" si="26"/>
        <v/>
      </c>
      <c r="I234" s="35" t="str">
        <f t="shared" si="27"/>
        <v>North America</v>
      </c>
      <c r="J234" t="str">
        <f>IF(ISNUMBER(MATCH(K234,K$1:K233,0)),"Double","1st See ")</f>
        <v>Double</v>
      </c>
      <c r="K234" t="s">
        <v>88</v>
      </c>
      <c r="R234" t="s">
        <v>8</v>
      </c>
      <c r="S234" s="51">
        <v>4273.9000049862161</v>
      </c>
      <c r="T234" s="48" t="s">
        <v>20</v>
      </c>
      <c r="U234" s="47" t="s">
        <v>20</v>
      </c>
      <c r="W234" s="60" t="str">
        <f>IF(ISNUMBER(MATCH(U234,U$1:U233,0)),"2","1")</f>
        <v>2</v>
      </c>
    </row>
    <row r="235" spans="2:23" x14ac:dyDescent="0.25">
      <c r="B235" s="18">
        <v>234</v>
      </c>
      <c r="C235" s="17" t="str">
        <f t="shared" si="21"/>
        <v>Europe</v>
      </c>
      <c r="D235" s="17" t="str">
        <f t="shared" si="22"/>
        <v/>
      </c>
      <c r="E235" s="17" t="str">
        <f t="shared" si="23"/>
        <v/>
      </c>
      <c r="F235" s="17" t="str">
        <f t="shared" si="24"/>
        <v/>
      </c>
      <c r="G235" s="17" t="str">
        <f t="shared" si="25"/>
        <v/>
      </c>
      <c r="H235" s="17" t="str">
        <f t="shared" si="26"/>
        <v/>
      </c>
      <c r="I235" s="35" t="str">
        <f t="shared" si="27"/>
        <v>Europe</v>
      </c>
      <c r="J235" t="str">
        <f>IF(ISNUMBER(MATCH(K235,K$1:K234,0)),"Double","1st See ")</f>
        <v>Double</v>
      </c>
      <c r="K235" t="s">
        <v>30</v>
      </c>
      <c r="R235" t="s">
        <v>8</v>
      </c>
      <c r="S235" s="51">
        <v>7123.1666749770275</v>
      </c>
      <c r="T235" s="48" t="s">
        <v>622</v>
      </c>
      <c r="U235" s="47" t="s">
        <v>52</v>
      </c>
      <c r="W235" s="60" t="str">
        <f>IF(ISNUMBER(MATCH(U235,U$1:U234,0)),"2","1")</f>
        <v>2</v>
      </c>
    </row>
    <row r="236" spans="2:23" x14ac:dyDescent="0.25">
      <c r="B236" s="18">
        <v>235</v>
      </c>
      <c r="C236" s="17" t="str">
        <f t="shared" si="21"/>
        <v/>
      </c>
      <c r="D236" s="17" t="str">
        <f t="shared" si="22"/>
        <v>North America</v>
      </c>
      <c r="E236" s="17" t="str">
        <f t="shared" si="23"/>
        <v/>
      </c>
      <c r="F236" s="17" t="str">
        <f t="shared" si="24"/>
        <v/>
      </c>
      <c r="G236" s="17" t="str">
        <f t="shared" si="25"/>
        <v/>
      </c>
      <c r="H236" s="17" t="str">
        <f t="shared" si="26"/>
        <v/>
      </c>
      <c r="I236" s="35" t="str">
        <f t="shared" si="27"/>
        <v>North America</v>
      </c>
      <c r="J236" t="str">
        <f>IF(ISNUMBER(MATCH(K236,K$1:K235,0)),"Double","1st See ")</f>
        <v>Double</v>
      </c>
      <c r="K236" t="s">
        <v>15</v>
      </c>
      <c r="R236" t="s">
        <v>8</v>
      </c>
      <c r="S236" s="51">
        <v>10000</v>
      </c>
      <c r="T236" s="48" t="s">
        <v>907</v>
      </c>
      <c r="U236" s="47" t="s">
        <v>52</v>
      </c>
      <c r="W236" s="60" t="str">
        <f>IF(ISNUMBER(MATCH(U236,U$1:U235,0)),"2","1")</f>
        <v>2</v>
      </c>
    </row>
    <row r="237" spans="2:23" x14ac:dyDescent="0.25">
      <c r="B237" s="18">
        <v>236</v>
      </c>
      <c r="C237" s="17" t="str">
        <f t="shared" si="21"/>
        <v/>
      </c>
      <c r="D237" s="17" t="str">
        <f t="shared" si="22"/>
        <v>North America</v>
      </c>
      <c r="E237" s="17" t="str">
        <f t="shared" si="23"/>
        <v/>
      </c>
      <c r="F237" s="17" t="str">
        <f t="shared" si="24"/>
        <v/>
      </c>
      <c r="G237" s="17" t="str">
        <f t="shared" si="25"/>
        <v/>
      </c>
      <c r="H237" s="17" t="str">
        <f t="shared" si="26"/>
        <v/>
      </c>
      <c r="I237" s="35" t="str">
        <f t="shared" si="27"/>
        <v>North America</v>
      </c>
      <c r="J237" t="str">
        <f>IF(ISNUMBER(MATCH(K237,K$1:K236,0)),"Double","1st See ")</f>
        <v>Double</v>
      </c>
      <c r="K237" t="s">
        <v>15</v>
      </c>
      <c r="R237" t="s">
        <v>8</v>
      </c>
      <c r="S237" s="51">
        <v>8013.5625093491553</v>
      </c>
      <c r="T237" s="48" t="s">
        <v>912</v>
      </c>
      <c r="U237" s="47" t="s">
        <v>52</v>
      </c>
      <c r="W237" s="60" t="str">
        <f>IF(ISNUMBER(MATCH(U237,U$1:U236,0)),"2","1")</f>
        <v>2</v>
      </c>
    </row>
    <row r="238" spans="2:23" x14ac:dyDescent="0.25">
      <c r="B238" s="18">
        <v>237</v>
      </c>
      <c r="C238" s="17" t="str">
        <f t="shared" si="21"/>
        <v/>
      </c>
      <c r="D238" s="17" t="str">
        <f t="shared" si="22"/>
        <v>North America</v>
      </c>
      <c r="E238" s="17" t="str">
        <f t="shared" si="23"/>
        <v/>
      </c>
      <c r="F238" s="17" t="str">
        <f t="shared" si="24"/>
        <v/>
      </c>
      <c r="G238" s="17" t="str">
        <f t="shared" si="25"/>
        <v/>
      </c>
      <c r="H238" s="17" t="str">
        <f t="shared" si="26"/>
        <v/>
      </c>
      <c r="I238" s="35" t="str">
        <f t="shared" si="27"/>
        <v>North America</v>
      </c>
      <c r="J238" t="str">
        <f>IF(ISNUMBER(MATCH(K238,K$1:K237,0)),"Double","1st See ")</f>
        <v>Double</v>
      </c>
      <c r="K238" t="s">
        <v>15</v>
      </c>
      <c r="R238" t="s">
        <v>8</v>
      </c>
      <c r="S238" s="51">
        <v>2671.1875031163854</v>
      </c>
      <c r="T238" s="48" t="s">
        <v>915</v>
      </c>
      <c r="U238" s="47" t="s">
        <v>20</v>
      </c>
      <c r="W238" s="60" t="str">
        <f>IF(ISNUMBER(MATCH(U238,U$1:U237,0)),"2","1")</f>
        <v>2</v>
      </c>
    </row>
    <row r="239" spans="2:23" x14ac:dyDescent="0.25">
      <c r="B239" s="18">
        <v>238</v>
      </c>
      <c r="C239" s="17" t="str">
        <f t="shared" si="21"/>
        <v/>
      </c>
      <c r="D239" s="17" t="str">
        <f t="shared" si="22"/>
        <v>North America</v>
      </c>
      <c r="E239" s="17" t="str">
        <f t="shared" si="23"/>
        <v/>
      </c>
      <c r="F239" s="17" t="str">
        <f t="shared" si="24"/>
        <v/>
      </c>
      <c r="G239" s="17" t="str">
        <f t="shared" si="25"/>
        <v/>
      </c>
      <c r="H239" s="17" t="str">
        <f t="shared" si="26"/>
        <v/>
      </c>
      <c r="I239" s="35" t="str">
        <f t="shared" si="27"/>
        <v>North America</v>
      </c>
      <c r="J239" t="str">
        <f>IF(ISNUMBER(MATCH(K239,K$1:K238,0)),"Double","1st See ")</f>
        <v>Double</v>
      </c>
      <c r="K239" t="s">
        <v>15</v>
      </c>
      <c r="R239" t="s">
        <v>8</v>
      </c>
      <c r="S239" s="51">
        <v>96000</v>
      </c>
      <c r="T239" s="48" t="s">
        <v>721</v>
      </c>
      <c r="U239" s="47" t="s">
        <v>3999</v>
      </c>
      <c r="W239" s="60" t="str">
        <f>IF(ISNUMBER(MATCH(U239,U$1:U238,0)),"2","1")</f>
        <v>2</v>
      </c>
    </row>
    <row r="240" spans="2:23" x14ac:dyDescent="0.25">
      <c r="B240" s="18">
        <v>239</v>
      </c>
      <c r="C240" s="17" t="str">
        <f t="shared" si="21"/>
        <v/>
      </c>
      <c r="D240" s="17" t="str">
        <f t="shared" si="22"/>
        <v>North America</v>
      </c>
      <c r="E240" s="17" t="str">
        <f t="shared" si="23"/>
        <v/>
      </c>
      <c r="F240" s="17" t="str">
        <f t="shared" si="24"/>
        <v/>
      </c>
      <c r="G240" s="17" t="str">
        <f t="shared" si="25"/>
        <v/>
      </c>
      <c r="H240" s="17" t="str">
        <f t="shared" si="26"/>
        <v/>
      </c>
      <c r="I240" s="35" t="str">
        <f t="shared" si="27"/>
        <v>North America</v>
      </c>
      <c r="J240" t="str">
        <f>IF(ISNUMBER(MATCH(K240,K$1:K239,0)),"Double","1st See ")</f>
        <v>Double</v>
      </c>
      <c r="K240" t="s">
        <v>15</v>
      </c>
      <c r="R240" t="s">
        <v>8</v>
      </c>
      <c r="S240" s="51">
        <v>20514.720023933838</v>
      </c>
      <c r="T240" s="48" t="s">
        <v>917</v>
      </c>
      <c r="U240" s="47" t="s">
        <v>310</v>
      </c>
      <c r="W240" s="60" t="str">
        <f>IF(ISNUMBER(MATCH(U240,U$1:U239,0)),"2","1")</f>
        <v>2</v>
      </c>
    </row>
    <row r="241" spans="2:23" x14ac:dyDescent="0.25">
      <c r="B241" s="18">
        <v>240</v>
      </c>
      <c r="C241" s="17" t="str">
        <f t="shared" si="21"/>
        <v/>
      </c>
      <c r="D241" s="17" t="str">
        <f t="shared" si="22"/>
        <v>North America</v>
      </c>
      <c r="E241" s="17" t="str">
        <f t="shared" si="23"/>
        <v/>
      </c>
      <c r="F241" s="17" t="str">
        <f t="shared" si="24"/>
        <v/>
      </c>
      <c r="G241" s="17" t="str">
        <f t="shared" si="25"/>
        <v/>
      </c>
      <c r="H241" s="17" t="str">
        <f t="shared" si="26"/>
        <v/>
      </c>
      <c r="I241" s="35" t="str">
        <f t="shared" si="27"/>
        <v>North America</v>
      </c>
      <c r="J241" t="str">
        <f>IF(ISNUMBER(MATCH(K241,K$1:K240,0)),"Double","1st See ")</f>
        <v>Double</v>
      </c>
      <c r="K241" t="s">
        <v>88</v>
      </c>
      <c r="R241" t="s">
        <v>8</v>
      </c>
      <c r="S241" s="51">
        <v>6713.584591165848</v>
      </c>
      <c r="T241" s="48" t="s">
        <v>922</v>
      </c>
      <c r="U241" s="47" t="s">
        <v>20</v>
      </c>
      <c r="W241" s="60" t="str">
        <f>IF(ISNUMBER(MATCH(U241,U$1:U240,0)),"2","1")</f>
        <v>2</v>
      </c>
    </row>
    <row r="242" spans="2:23" x14ac:dyDescent="0.25">
      <c r="B242" s="18">
        <v>241</v>
      </c>
      <c r="C242" s="17" t="str">
        <f t="shared" si="21"/>
        <v/>
      </c>
      <c r="D242" s="17" t="str">
        <f t="shared" si="22"/>
        <v>North America</v>
      </c>
      <c r="E242" s="17" t="str">
        <f t="shared" si="23"/>
        <v/>
      </c>
      <c r="F242" s="17" t="str">
        <f t="shared" si="24"/>
        <v/>
      </c>
      <c r="G242" s="17" t="str">
        <f t="shared" si="25"/>
        <v/>
      </c>
      <c r="H242" s="17" t="str">
        <f t="shared" si="26"/>
        <v/>
      </c>
      <c r="I242" s="35" t="str">
        <f t="shared" si="27"/>
        <v>North America</v>
      </c>
      <c r="J242" t="str">
        <f>IF(ISNUMBER(MATCH(K242,K$1:K241,0)),"Double","1st See ")</f>
        <v>Double</v>
      </c>
      <c r="K242" t="s">
        <v>15</v>
      </c>
      <c r="R242" t="s">
        <v>8</v>
      </c>
      <c r="S242" s="51">
        <v>10684.750012465542</v>
      </c>
      <c r="T242" s="48" t="s">
        <v>7</v>
      </c>
      <c r="U242" s="47" t="s">
        <v>20</v>
      </c>
      <c r="W242" s="60" t="str">
        <f>IF(ISNUMBER(MATCH(U242,U$1:U241,0)),"2","1")</f>
        <v>2</v>
      </c>
    </row>
    <row r="243" spans="2:23" x14ac:dyDescent="0.25">
      <c r="B243" s="18">
        <v>242</v>
      </c>
      <c r="C243" s="17" t="str">
        <f t="shared" si="21"/>
        <v/>
      </c>
      <c r="D243" s="17" t="str">
        <f t="shared" si="22"/>
        <v>North America</v>
      </c>
      <c r="E243" s="17" t="str">
        <f t="shared" si="23"/>
        <v/>
      </c>
      <c r="F243" s="17" t="str">
        <f t="shared" si="24"/>
        <v/>
      </c>
      <c r="G243" s="17" t="str">
        <f t="shared" si="25"/>
        <v/>
      </c>
      <c r="H243" s="17" t="str">
        <f t="shared" si="26"/>
        <v/>
      </c>
      <c r="I243" s="35" t="str">
        <f t="shared" si="27"/>
        <v>North America</v>
      </c>
      <c r="J243" t="str">
        <f>IF(ISNUMBER(MATCH(K243,K$1:K242,0)),"Double","1st See ")</f>
        <v>Double</v>
      </c>
      <c r="K243" t="s">
        <v>15</v>
      </c>
      <c r="R243" t="s">
        <v>8</v>
      </c>
      <c r="S243" s="51">
        <v>15136.729184326183</v>
      </c>
      <c r="T243" s="48" t="s">
        <v>926</v>
      </c>
      <c r="U243" s="47" t="s">
        <v>20</v>
      </c>
      <c r="W243" s="60" t="str">
        <f>IF(ISNUMBER(MATCH(U243,U$1:U242,0)),"2","1")</f>
        <v>2</v>
      </c>
    </row>
    <row r="244" spans="2:23" x14ac:dyDescent="0.25">
      <c r="B244" s="18">
        <v>243</v>
      </c>
      <c r="C244" s="17" t="str">
        <f t="shared" si="21"/>
        <v>Europe</v>
      </c>
      <c r="D244" s="17" t="str">
        <f t="shared" si="22"/>
        <v/>
      </c>
      <c r="E244" s="17" t="str">
        <f t="shared" si="23"/>
        <v/>
      </c>
      <c r="F244" s="17" t="str">
        <f t="shared" si="24"/>
        <v/>
      </c>
      <c r="G244" s="17" t="str">
        <f t="shared" si="25"/>
        <v/>
      </c>
      <c r="H244" s="17" t="str">
        <f t="shared" si="26"/>
        <v/>
      </c>
      <c r="I244" s="35" t="str">
        <f t="shared" si="27"/>
        <v>Europe</v>
      </c>
      <c r="J244" t="str">
        <f>IF(ISNUMBER(MATCH(K244,K$1:K243,0)),"Double","1st See ")</f>
        <v>Double</v>
      </c>
      <c r="K244" t="s">
        <v>75</v>
      </c>
      <c r="R244" t="s">
        <v>8</v>
      </c>
      <c r="S244" s="51">
        <v>8013.5625093491553</v>
      </c>
      <c r="T244" s="48" t="s">
        <v>929</v>
      </c>
      <c r="U244" s="47" t="s">
        <v>52</v>
      </c>
      <c r="W244" s="60" t="str">
        <f>IF(ISNUMBER(MATCH(U244,U$1:U243,0)),"2","1")</f>
        <v>2</v>
      </c>
    </row>
    <row r="245" spans="2:23" x14ac:dyDescent="0.25">
      <c r="B245" s="18">
        <v>244</v>
      </c>
      <c r="C245" s="17" t="str">
        <f t="shared" si="21"/>
        <v/>
      </c>
      <c r="D245" s="17" t="str">
        <f t="shared" si="22"/>
        <v/>
      </c>
      <c r="E245" s="17" t="str">
        <f t="shared" si="23"/>
        <v/>
      </c>
      <c r="F245" s="17" t="str">
        <f t="shared" si="24"/>
        <v/>
      </c>
      <c r="G245" s="17" t="str">
        <f t="shared" si="25"/>
        <v>Asia</v>
      </c>
      <c r="H245" s="17" t="str">
        <f t="shared" si="26"/>
        <v/>
      </c>
      <c r="I245" s="35" t="str">
        <f t="shared" si="27"/>
        <v>Asia</v>
      </c>
      <c r="J245" t="str">
        <f>IF(ISNUMBER(MATCH(K245,K$1:K244,0)),"Double","1st See ")</f>
        <v>Double</v>
      </c>
      <c r="K245" t="s">
        <v>8</v>
      </c>
      <c r="R245" t="s">
        <v>8</v>
      </c>
      <c r="S245" s="51">
        <v>3027.3458368652364</v>
      </c>
      <c r="T245" s="48" t="s">
        <v>931</v>
      </c>
      <c r="U245" s="47" t="s">
        <v>3999</v>
      </c>
      <c r="W245" s="60" t="str">
        <f>IF(ISNUMBER(MATCH(U245,U$1:U244,0)),"2","1")</f>
        <v>2</v>
      </c>
    </row>
    <row r="246" spans="2:23" x14ac:dyDescent="0.25">
      <c r="B246" s="18">
        <v>245</v>
      </c>
      <c r="C246" s="17" t="str">
        <f t="shared" si="21"/>
        <v/>
      </c>
      <c r="D246" s="17" t="str">
        <f t="shared" si="22"/>
        <v>North America</v>
      </c>
      <c r="E246" s="17" t="str">
        <f t="shared" si="23"/>
        <v/>
      </c>
      <c r="F246" s="17" t="str">
        <f t="shared" si="24"/>
        <v/>
      </c>
      <c r="G246" s="17" t="str">
        <f t="shared" si="25"/>
        <v/>
      </c>
      <c r="H246" s="17" t="str">
        <f t="shared" si="26"/>
        <v/>
      </c>
      <c r="I246" s="35" t="str">
        <f t="shared" si="27"/>
        <v>North America</v>
      </c>
      <c r="J246" t="str">
        <f>IF(ISNUMBER(MATCH(K246,K$1:K245,0)),"Double","1st See ")</f>
        <v>Double</v>
      </c>
      <c r="K246" t="s">
        <v>15</v>
      </c>
      <c r="R246" t="s">
        <v>8</v>
      </c>
      <c r="S246" s="51">
        <v>13100</v>
      </c>
      <c r="T246" s="48" t="s">
        <v>932</v>
      </c>
      <c r="U246" s="47" t="s">
        <v>310</v>
      </c>
      <c r="W246" s="60" t="str">
        <f>IF(ISNUMBER(MATCH(U246,U$1:U245,0)),"2","1")</f>
        <v>2</v>
      </c>
    </row>
    <row r="247" spans="2:23" x14ac:dyDescent="0.25">
      <c r="B247" s="18">
        <v>246</v>
      </c>
      <c r="C247" s="17" t="str">
        <f t="shared" si="21"/>
        <v/>
      </c>
      <c r="D247" s="17" t="str">
        <f t="shared" si="22"/>
        <v/>
      </c>
      <c r="E247" s="17" t="str">
        <f t="shared" si="23"/>
        <v/>
      </c>
      <c r="F247" s="17" t="str">
        <f t="shared" si="24"/>
        <v/>
      </c>
      <c r="G247" s="17" t="str">
        <f t="shared" si="25"/>
        <v>Asia</v>
      </c>
      <c r="H247" s="17" t="str">
        <f t="shared" si="26"/>
        <v/>
      </c>
      <c r="I247" s="35" t="str">
        <f t="shared" si="27"/>
        <v>Asia</v>
      </c>
      <c r="J247" t="str">
        <f>IF(ISNUMBER(MATCH(K247,K$1:K246,0)),"Double","1st See ")</f>
        <v>Double</v>
      </c>
      <c r="K247" t="s">
        <v>8</v>
      </c>
      <c r="R247" t="s">
        <v>8</v>
      </c>
      <c r="S247" s="51">
        <v>4273.9000049862161</v>
      </c>
      <c r="T247" s="48" t="s">
        <v>755</v>
      </c>
      <c r="U247" s="47" t="s">
        <v>52</v>
      </c>
      <c r="W247" s="60" t="str">
        <f>IF(ISNUMBER(MATCH(U247,U$1:U246,0)),"2","1")</f>
        <v>2</v>
      </c>
    </row>
    <row r="248" spans="2:23" x14ac:dyDescent="0.25">
      <c r="B248" s="18">
        <v>247</v>
      </c>
      <c r="C248" s="17" t="str">
        <f t="shared" si="21"/>
        <v/>
      </c>
      <c r="D248" s="17" t="str">
        <f t="shared" si="22"/>
        <v>North America</v>
      </c>
      <c r="E248" s="17" t="str">
        <f t="shared" si="23"/>
        <v/>
      </c>
      <c r="F248" s="17" t="str">
        <f t="shared" si="24"/>
        <v/>
      </c>
      <c r="G248" s="17" t="str">
        <f t="shared" si="25"/>
        <v/>
      </c>
      <c r="H248" s="17" t="str">
        <f t="shared" si="26"/>
        <v/>
      </c>
      <c r="I248" s="35" t="str">
        <f t="shared" si="27"/>
        <v>North America</v>
      </c>
      <c r="J248" t="str">
        <f>IF(ISNUMBER(MATCH(K248,K$1:K247,0)),"Double","1st See ")</f>
        <v>Double</v>
      </c>
      <c r="K248" t="s">
        <v>15</v>
      </c>
      <c r="R248" t="s">
        <v>8</v>
      </c>
      <c r="S248" s="51">
        <v>11575.14584683767</v>
      </c>
      <c r="T248" s="48" t="s">
        <v>938</v>
      </c>
      <c r="U248" s="47" t="s">
        <v>52</v>
      </c>
      <c r="W248" s="60" t="str">
        <f>IF(ISNUMBER(MATCH(U248,U$1:U247,0)),"2","1")</f>
        <v>2</v>
      </c>
    </row>
    <row r="249" spans="2:23" x14ac:dyDescent="0.25">
      <c r="B249" s="18">
        <v>248</v>
      </c>
      <c r="C249" s="17" t="str">
        <f t="shared" si="21"/>
        <v/>
      </c>
      <c r="D249" s="17" t="str">
        <f t="shared" si="22"/>
        <v>North America</v>
      </c>
      <c r="E249" s="17" t="str">
        <f t="shared" si="23"/>
        <v/>
      </c>
      <c r="F249" s="17" t="str">
        <f t="shared" si="24"/>
        <v/>
      </c>
      <c r="G249" s="17" t="str">
        <f t="shared" si="25"/>
        <v/>
      </c>
      <c r="H249" s="17" t="str">
        <f t="shared" si="26"/>
        <v/>
      </c>
      <c r="I249" s="35" t="str">
        <f t="shared" si="27"/>
        <v>North America</v>
      </c>
      <c r="J249" t="str">
        <f>IF(ISNUMBER(MATCH(K249,K$1:K248,0)),"Double","1st See ")</f>
        <v>Double</v>
      </c>
      <c r="K249" t="s">
        <v>15</v>
      </c>
      <c r="R249" t="s">
        <v>8</v>
      </c>
      <c r="S249" s="51">
        <v>9188.8850107203652</v>
      </c>
      <c r="T249" s="48" t="s">
        <v>939</v>
      </c>
      <c r="U249" s="47" t="s">
        <v>52</v>
      </c>
      <c r="W249" s="60" t="str">
        <f>IF(ISNUMBER(MATCH(U249,U$1:U248,0)),"2","1")</f>
        <v>2</v>
      </c>
    </row>
    <row r="250" spans="2:23" x14ac:dyDescent="0.25">
      <c r="B250" s="18">
        <v>249</v>
      </c>
      <c r="C250" s="17" t="str">
        <f t="shared" si="21"/>
        <v/>
      </c>
      <c r="D250" s="17" t="str">
        <f t="shared" si="22"/>
        <v>North America</v>
      </c>
      <c r="E250" s="17" t="str">
        <f t="shared" si="23"/>
        <v/>
      </c>
      <c r="F250" s="17" t="str">
        <f t="shared" si="24"/>
        <v/>
      </c>
      <c r="G250" s="17" t="str">
        <f t="shared" si="25"/>
        <v/>
      </c>
      <c r="H250" s="17" t="str">
        <f t="shared" si="26"/>
        <v/>
      </c>
      <c r="I250" s="35" t="str">
        <f t="shared" si="27"/>
        <v>North America</v>
      </c>
      <c r="J250" t="str">
        <f>IF(ISNUMBER(MATCH(K250,K$1:K249,0)),"Double","1st See ")</f>
        <v>Double</v>
      </c>
      <c r="K250" t="s">
        <v>15</v>
      </c>
      <c r="R250" t="s">
        <v>8</v>
      </c>
      <c r="S250" s="51">
        <v>8975.1900104710548</v>
      </c>
      <c r="T250" s="48" t="s">
        <v>941</v>
      </c>
      <c r="U250" s="47" t="s">
        <v>52</v>
      </c>
      <c r="W250" s="60" t="str">
        <f>IF(ISNUMBER(MATCH(U250,U$1:U249,0)),"2","1")</f>
        <v>2</v>
      </c>
    </row>
    <row r="251" spans="2:23" x14ac:dyDescent="0.25">
      <c r="B251" s="18">
        <v>250</v>
      </c>
      <c r="C251" s="17" t="str">
        <f t="shared" si="21"/>
        <v>Europe</v>
      </c>
      <c r="D251" s="17" t="str">
        <f t="shared" si="22"/>
        <v/>
      </c>
      <c r="E251" s="17" t="str">
        <f t="shared" si="23"/>
        <v/>
      </c>
      <c r="F251" s="17" t="str">
        <f t="shared" si="24"/>
        <v/>
      </c>
      <c r="G251" s="17" t="str">
        <f t="shared" si="25"/>
        <v/>
      </c>
      <c r="H251" s="17" t="str">
        <f t="shared" si="26"/>
        <v/>
      </c>
      <c r="I251" s="35" t="str">
        <f t="shared" si="27"/>
        <v>Europe</v>
      </c>
      <c r="J251" t="str">
        <f>IF(ISNUMBER(MATCH(K251,K$1:K250,0)),"Double","1st See ")</f>
        <v>Double</v>
      </c>
      <c r="K251" t="s">
        <v>71</v>
      </c>
      <c r="R251" t="s">
        <v>8</v>
      </c>
      <c r="S251" s="51">
        <v>2564.3400029917298</v>
      </c>
      <c r="T251" s="48" t="s">
        <v>942</v>
      </c>
      <c r="U251" s="47" t="s">
        <v>20</v>
      </c>
      <c r="W251" s="60" t="str">
        <f>IF(ISNUMBER(MATCH(U251,U$1:U250,0)),"2","1")</f>
        <v>2</v>
      </c>
    </row>
    <row r="252" spans="2:23" x14ac:dyDescent="0.25">
      <c r="B252" s="18">
        <v>251</v>
      </c>
      <c r="C252" s="17" t="str">
        <f t="shared" si="21"/>
        <v/>
      </c>
      <c r="D252" s="17" t="str">
        <f t="shared" si="22"/>
        <v>North America</v>
      </c>
      <c r="E252" s="17" t="str">
        <f t="shared" si="23"/>
        <v/>
      </c>
      <c r="F252" s="17" t="str">
        <f t="shared" si="24"/>
        <v/>
      </c>
      <c r="G252" s="17" t="str">
        <f t="shared" si="25"/>
        <v/>
      </c>
      <c r="H252" s="17" t="str">
        <f t="shared" si="26"/>
        <v/>
      </c>
      <c r="I252" s="35" t="str">
        <f t="shared" si="27"/>
        <v>North America</v>
      </c>
      <c r="J252" t="str">
        <f>IF(ISNUMBER(MATCH(K252,K$1:K251,0)),"Double","1st See ")</f>
        <v>Double</v>
      </c>
      <c r="K252" t="s">
        <v>15</v>
      </c>
      <c r="R252" t="s">
        <v>8</v>
      </c>
      <c r="S252" s="51">
        <v>15500</v>
      </c>
      <c r="T252" s="48" t="s">
        <v>279</v>
      </c>
      <c r="U252" s="47" t="s">
        <v>279</v>
      </c>
      <c r="W252" s="60" t="str">
        <f>IF(ISNUMBER(MATCH(U252,U$1:U251,0)),"2","1")</f>
        <v>2</v>
      </c>
    </row>
    <row r="253" spans="2:23" x14ac:dyDescent="0.25">
      <c r="B253" s="18">
        <v>252</v>
      </c>
      <c r="C253" s="17" t="str">
        <f t="shared" si="21"/>
        <v/>
      </c>
      <c r="D253" s="17" t="str">
        <f t="shared" si="22"/>
        <v/>
      </c>
      <c r="E253" s="17" t="str">
        <f t="shared" si="23"/>
        <v/>
      </c>
      <c r="F253" s="17" t="str">
        <f t="shared" si="24"/>
        <v/>
      </c>
      <c r="G253" s="17" t="str">
        <f t="shared" si="25"/>
        <v>Asia</v>
      </c>
      <c r="H253" s="17" t="str">
        <f t="shared" si="26"/>
        <v/>
      </c>
      <c r="I253" s="35" t="str">
        <f t="shared" si="27"/>
        <v>Asia</v>
      </c>
      <c r="J253" t="str">
        <f>IF(ISNUMBER(MATCH(K253,K$1:K252,0)),"Double","1st See ")</f>
        <v>Double</v>
      </c>
      <c r="K253" t="s">
        <v>8</v>
      </c>
      <c r="R253" t="s">
        <v>8</v>
      </c>
      <c r="S253" s="51">
        <v>10684.750012465542</v>
      </c>
      <c r="T253" s="48" t="s">
        <v>855</v>
      </c>
      <c r="U253" s="47" t="s">
        <v>20</v>
      </c>
      <c r="W253" s="60" t="str">
        <f>IF(ISNUMBER(MATCH(U253,U$1:U252,0)),"2","1")</f>
        <v>2</v>
      </c>
    </row>
    <row r="254" spans="2:23" x14ac:dyDescent="0.25">
      <c r="B254" s="18">
        <v>253</v>
      </c>
      <c r="C254" s="17" t="str">
        <f t="shared" si="21"/>
        <v/>
      </c>
      <c r="D254" s="17" t="str">
        <f t="shared" si="22"/>
        <v>North America</v>
      </c>
      <c r="E254" s="17" t="str">
        <f t="shared" si="23"/>
        <v/>
      </c>
      <c r="F254" s="17" t="str">
        <f t="shared" si="24"/>
        <v/>
      </c>
      <c r="G254" s="17" t="str">
        <f t="shared" si="25"/>
        <v/>
      </c>
      <c r="H254" s="17" t="str">
        <f t="shared" si="26"/>
        <v/>
      </c>
      <c r="I254" s="35" t="str">
        <f t="shared" si="27"/>
        <v>North America</v>
      </c>
      <c r="J254" t="str">
        <f>IF(ISNUMBER(MATCH(K254,K$1:K253,0)),"Double","1st See ")</f>
        <v>Double</v>
      </c>
      <c r="K254" t="s">
        <v>15</v>
      </c>
      <c r="R254" t="s">
        <v>8</v>
      </c>
      <c r="S254" s="51">
        <v>30273.458368652366</v>
      </c>
      <c r="T254" s="48" t="s">
        <v>951</v>
      </c>
      <c r="U254" s="47" t="s">
        <v>52</v>
      </c>
      <c r="W254" s="60" t="str">
        <f>IF(ISNUMBER(MATCH(U254,U$1:U253,0)),"2","1")</f>
        <v>2</v>
      </c>
    </row>
    <row r="255" spans="2:23" x14ac:dyDescent="0.25">
      <c r="B255" s="18">
        <v>254</v>
      </c>
      <c r="C255" s="17" t="str">
        <f t="shared" si="21"/>
        <v>Europe</v>
      </c>
      <c r="D255" s="17" t="str">
        <f t="shared" si="22"/>
        <v/>
      </c>
      <c r="E255" s="17" t="str">
        <f t="shared" si="23"/>
        <v/>
      </c>
      <c r="F255" s="17" t="str">
        <f t="shared" si="24"/>
        <v/>
      </c>
      <c r="G255" s="17" t="str">
        <f t="shared" si="25"/>
        <v/>
      </c>
      <c r="H255" s="17" t="str">
        <f t="shared" si="26"/>
        <v/>
      </c>
      <c r="I255" s="35" t="str">
        <f t="shared" si="27"/>
        <v>Europe</v>
      </c>
      <c r="J255" t="str">
        <f>IF(ISNUMBER(MATCH(K255,K$1:K254,0)),"Double","1st See ")</f>
        <v>Double</v>
      </c>
      <c r="K255" t="s">
        <v>71</v>
      </c>
      <c r="R255" t="s">
        <v>8</v>
      </c>
      <c r="S255" s="51">
        <v>6410.8500074793246</v>
      </c>
      <c r="T255" s="48" t="s">
        <v>955</v>
      </c>
      <c r="U255" s="47" t="s">
        <v>20</v>
      </c>
      <c r="W255" s="60" t="str">
        <f>IF(ISNUMBER(MATCH(U255,U$1:U254,0)),"2","1")</f>
        <v>2</v>
      </c>
    </row>
    <row r="256" spans="2:23" x14ac:dyDescent="0.25">
      <c r="B256" s="18">
        <v>255</v>
      </c>
      <c r="C256" s="17" t="str">
        <f t="shared" si="21"/>
        <v/>
      </c>
      <c r="D256" s="17" t="str">
        <f t="shared" si="22"/>
        <v/>
      </c>
      <c r="E256" s="17" t="str">
        <f t="shared" si="23"/>
        <v/>
      </c>
      <c r="F256" s="17" t="str">
        <f t="shared" si="24"/>
        <v/>
      </c>
      <c r="G256" s="17" t="str">
        <f t="shared" si="25"/>
        <v>Asia</v>
      </c>
      <c r="H256" s="17" t="str">
        <f t="shared" si="26"/>
        <v/>
      </c>
      <c r="I256" s="35" t="str">
        <f t="shared" si="27"/>
        <v>Asia</v>
      </c>
      <c r="J256" t="str">
        <f>IF(ISNUMBER(MATCH(K256,K$1:K255,0)),"Double","1st See ")</f>
        <v>Double</v>
      </c>
      <c r="K256" t="s">
        <v>8</v>
      </c>
      <c r="R256" t="s">
        <v>8</v>
      </c>
      <c r="S256" s="51">
        <v>9794.354178093412</v>
      </c>
      <c r="T256" s="48" t="s">
        <v>537</v>
      </c>
      <c r="U256" s="47" t="s">
        <v>20</v>
      </c>
      <c r="W256" s="60" t="str">
        <f>IF(ISNUMBER(MATCH(U256,U$1:U255,0)),"2","1")</f>
        <v>2</v>
      </c>
    </row>
    <row r="257" spans="2:23" x14ac:dyDescent="0.25">
      <c r="B257" s="18">
        <v>256</v>
      </c>
      <c r="C257" s="17" t="str">
        <f t="shared" si="21"/>
        <v>Europe</v>
      </c>
      <c r="D257" s="17" t="str">
        <f t="shared" si="22"/>
        <v/>
      </c>
      <c r="E257" s="17" t="str">
        <f t="shared" si="23"/>
        <v/>
      </c>
      <c r="F257" s="17" t="str">
        <f t="shared" si="24"/>
        <v/>
      </c>
      <c r="G257" s="17" t="str">
        <f t="shared" si="25"/>
        <v/>
      </c>
      <c r="H257" s="17" t="str">
        <f t="shared" si="26"/>
        <v/>
      </c>
      <c r="I257" s="35" t="str">
        <f t="shared" si="27"/>
        <v>Europe</v>
      </c>
      <c r="J257" t="str">
        <f>IF(ISNUMBER(MATCH(K257,K$1:K256,0)),"Double","1st See ")</f>
        <v>Double</v>
      </c>
      <c r="K257" t="s">
        <v>71</v>
      </c>
      <c r="R257" t="s">
        <v>8</v>
      </c>
      <c r="S257" s="51">
        <v>10684.750012465542</v>
      </c>
      <c r="T257" s="48" t="s">
        <v>964</v>
      </c>
      <c r="U257" s="47" t="s">
        <v>52</v>
      </c>
      <c r="W257" s="60" t="str">
        <f>IF(ISNUMBER(MATCH(U257,U$1:U256,0)),"2","1")</f>
        <v>2</v>
      </c>
    </row>
    <row r="258" spans="2:23" x14ac:dyDescent="0.25">
      <c r="B258" s="18">
        <v>257</v>
      </c>
      <c r="C258" s="17" t="str">
        <f t="shared" ref="C258:C321" si="28">IF(ISNUMBER(MATCH($K258,L$2:L$65,0)),"Europe","")</f>
        <v/>
      </c>
      <c r="D258" s="17" t="str">
        <f t="shared" ref="D258:D321" si="29">IF(ISNUMBER(MATCH($K258,M$2:M$65,0)),"North America","")</f>
        <v>North America</v>
      </c>
      <c r="E258" s="17" t="str">
        <f t="shared" ref="E258:E321" si="30">IF(ISNUMBER(MATCH($K258,N$2:N$65,0)),"South America","")</f>
        <v/>
      </c>
      <c r="F258" s="17" t="str">
        <f t="shared" ref="F258:F321" si="31">IF(ISNUMBER(MATCH($K258,O$2:O$63,0)),"Africa","")</f>
        <v/>
      </c>
      <c r="G258" s="17" t="str">
        <f t="shared" ref="G258:G321" si="32">IF(ISNUMBER(MATCH($K258,P$2:P$65,0)),"Asia","")</f>
        <v/>
      </c>
      <c r="H258" s="17" t="str">
        <f t="shared" ref="H258:H321" si="33">IF(ISNUMBER(MATCH($K258,Q$2:Q$65,0)),"Oceania","")</f>
        <v/>
      </c>
      <c r="I258" s="35" t="str">
        <f t="shared" si="27"/>
        <v>North America</v>
      </c>
      <c r="J258" t="str">
        <f>IF(ISNUMBER(MATCH(K258,K$1:K257,0)),"Double","1st See ")</f>
        <v>Double</v>
      </c>
      <c r="K258" t="s">
        <v>15</v>
      </c>
      <c r="R258" t="s">
        <v>8</v>
      </c>
      <c r="S258" s="51">
        <v>10684.750012465542</v>
      </c>
      <c r="T258" s="48" t="s">
        <v>201</v>
      </c>
      <c r="U258" s="47" t="s">
        <v>52</v>
      </c>
      <c r="W258" s="60" t="str">
        <f>IF(ISNUMBER(MATCH(U258,U$1:U257,0)),"2","1")</f>
        <v>2</v>
      </c>
    </row>
    <row r="259" spans="2:23" x14ac:dyDescent="0.25">
      <c r="B259" s="18">
        <v>258</v>
      </c>
      <c r="C259" s="17" t="str">
        <f t="shared" si="28"/>
        <v/>
      </c>
      <c r="D259" s="17" t="str">
        <f t="shared" si="29"/>
        <v>North America</v>
      </c>
      <c r="E259" s="17" t="str">
        <f t="shared" si="30"/>
        <v/>
      </c>
      <c r="F259" s="17" t="str">
        <f t="shared" si="31"/>
        <v/>
      </c>
      <c r="G259" s="17" t="str">
        <f t="shared" si="32"/>
        <v/>
      </c>
      <c r="H259" s="17" t="str">
        <f t="shared" si="33"/>
        <v/>
      </c>
      <c r="I259" s="35" t="str">
        <f t="shared" ref="I259:I322" si="34">CONCATENATE(C259,D259,E259,F259,G259,H259)</f>
        <v>North America</v>
      </c>
      <c r="J259" t="str">
        <f>IF(ISNUMBER(MATCH(K259,K$1:K258,0)),"Double","1st See ")</f>
        <v>Double</v>
      </c>
      <c r="K259" t="s">
        <v>15</v>
      </c>
      <c r="R259" t="s">
        <v>8</v>
      </c>
      <c r="S259" s="51">
        <v>17807.916687442568</v>
      </c>
      <c r="T259" s="48" t="s">
        <v>966</v>
      </c>
      <c r="U259" s="47" t="s">
        <v>20</v>
      </c>
      <c r="W259" s="60" t="str">
        <f>IF(ISNUMBER(MATCH(U259,U$1:U258,0)),"2","1")</f>
        <v>2</v>
      </c>
    </row>
    <row r="260" spans="2:23" x14ac:dyDescent="0.25">
      <c r="B260" s="18">
        <v>259</v>
      </c>
      <c r="C260" s="17" t="str">
        <f t="shared" si="28"/>
        <v/>
      </c>
      <c r="D260" s="17" t="str">
        <f t="shared" si="29"/>
        <v/>
      </c>
      <c r="E260" s="17" t="str">
        <f t="shared" si="30"/>
        <v/>
      </c>
      <c r="F260" s="17" t="str">
        <f t="shared" si="31"/>
        <v/>
      </c>
      <c r="G260" s="17" t="str">
        <f t="shared" si="32"/>
        <v>Asia</v>
      </c>
      <c r="H260" s="17" t="str">
        <f t="shared" si="33"/>
        <v/>
      </c>
      <c r="I260" s="35" t="str">
        <f t="shared" si="34"/>
        <v>Asia</v>
      </c>
      <c r="J260" t="str">
        <f>IF(ISNUMBER(MATCH(K260,K$1:K259,0)),"Double","1st See ")</f>
        <v>Double</v>
      </c>
      <c r="K260" t="s">
        <v>171</v>
      </c>
      <c r="R260" t="s">
        <v>8</v>
      </c>
      <c r="S260" s="51">
        <v>13000</v>
      </c>
      <c r="T260" s="48" t="s">
        <v>207</v>
      </c>
      <c r="U260" s="47" t="s">
        <v>20</v>
      </c>
      <c r="W260" s="60" t="str">
        <f>IF(ISNUMBER(MATCH(U260,U$1:U259,0)),"2","1")</f>
        <v>2</v>
      </c>
    </row>
    <row r="261" spans="2:23" x14ac:dyDescent="0.25">
      <c r="B261" s="18">
        <v>260</v>
      </c>
      <c r="C261" s="17" t="str">
        <f t="shared" si="28"/>
        <v/>
      </c>
      <c r="D261" s="17" t="str">
        <f t="shared" si="29"/>
        <v>North America</v>
      </c>
      <c r="E261" s="17" t="str">
        <f t="shared" si="30"/>
        <v/>
      </c>
      <c r="F261" s="17" t="str">
        <f t="shared" si="31"/>
        <v/>
      </c>
      <c r="G261" s="17" t="str">
        <f t="shared" si="32"/>
        <v/>
      </c>
      <c r="H261" s="17" t="str">
        <f t="shared" si="33"/>
        <v/>
      </c>
      <c r="I261" s="35" t="str">
        <f t="shared" si="34"/>
        <v>North America</v>
      </c>
      <c r="J261" t="str">
        <f>IF(ISNUMBER(MATCH(K261,K$1:K260,0)),"Double","1st See ")</f>
        <v>Double</v>
      </c>
      <c r="K261" t="s">
        <v>15</v>
      </c>
      <c r="R261" t="s">
        <v>8</v>
      </c>
      <c r="S261" s="51">
        <v>16027.125018698311</v>
      </c>
      <c r="T261" s="48" t="s">
        <v>938</v>
      </c>
      <c r="U261" s="47" t="s">
        <v>52</v>
      </c>
      <c r="W261" s="60" t="str">
        <f>IF(ISNUMBER(MATCH(U261,U$1:U260,0)),"2","1")</f>
        <v>2</v>
      </c>
    </row>
    <row r="262" spans="2:23" x14ac:dyDescent="0.25">
      <c r="B262" s="18">
        <v>261</v>
      </c>
      <c r="C262" s="17" t="str">
        <f t="shared" si="28"/>
        <v/>
      </c>
      <c r="D262" s="17" t="str">
        <f t="shared" si="29"/>
        <v/>
      </c>
      <c r="E262" s="17" t="str">
        <f t="shared" si="30"/>
        <v/>
      </c>
      <c r="F262" s="17" t="str">
        <f t="shared" si="31"/>
        <v/>
      </c>
      <c r="G262" s="17" t="str">
        <f t="shared" si="32"/>
        <v>Asia</v>
      </c>
      <c r="H262" s="17" t="str">
        <f t="shared" si="33"/>
        <v/>
      </c>
      <c r="I262" s="35" t="str">
        <f t="shared" si="34"/>
        <v>Asia</v>
      </c>
      <c r="J262" t="str">
        <f>IF(ISNUMBER(MATCH(K262,K$1:K261,0)),"Double","1st See ")</f>
        <v>Double</v>
      </c>
      <c r="K262" t="s">
        <v>8</v>
      </c>
      <c r="R262" t="s">
        <v>8</v>
      </c>
      <c r="S262" s="51">
        <v>30000</v>
      </c>
      <c r="T262" s="48" t="s">
        <v>721</v>
      </c>
      <c r="U262" s="47" t="s">
        <v>3999</v>
      </c>
      <c r="W262" s="60" t="str">
        <f>IF(ISNUMBER(MATCH(U262,U$1:U261,0)),"2","1")</f>
        <v>2</v>
      </c>
    </row>
    <row r="263" spans="2:23" x14ac:dyDescent="0.25">
      <c r="B263" s="18">
        <v>262</v>
      </c>
      <c r="C263" s="17" t="str">
        <f t="shared" si="28"/>
        <v/>
      </c>
      <c r="D263" s="17" t="str">
        <f t="shared" si="29"/>
        <v>North America</v>
      </c>
      <c r="E263" s="17" t="str">
        <f t="shared" si="30"/>
        <v/>
      </c>
      <c r="F263" s="17" t="str">
        <f t="shared" si="31"/>
        <v/>
      </c>
      <c r="G263" s="17" t="str">
        <f t="shared" si="32"/>
        <v/>
      </c>
      <c r="H263" s="17" t="str">
        <f t="shared" si="33"/>
        <v/>
      </c>
      <c r="I263" s="35" t="str">
        <f t="shared" si="34"/>
        <v>North America</v>
      </c>
      <c r="J263" t="str">
        <f>IF(ISNUMBER(MATCH(K263,K$1:K262,0)),"Double","1st See ")</f>
        <v>Double</v>
      </c>
      <c r="K263" t="s">
        <v>15</v>
      </c>
      <c r="R263" t="s">
        <v>8</v>
      </c>
      <c r="S263" s="51">
        <v>21369.500024931083</v>
      </c>
      <c r="T263" s="48" t="s">
        <v>204</v>
      </c>
      <c r="U263" s="47" t="s">
        <v>52</v>
      </c>
      <c r="W263" s="60" t="str">
        <f>IF(ISNUMBER(MATCH(U263,U$1:U262,0)),"2","1")</f>
        <v>2</v>
      </c>
    </row>
    <row r="264" spans="2:23" x14ac:dyDescent="0.25">
      <c r="B264" s="18">
        <v>263</v>
      </c>
      <c r="C264" s="17" t="str">
        <f t="shared" si="28"/>
        <v/>
      </c>
      <c r="D264" s="17" t="str">
        <f t="shared" si="29"/>
        <v>North America</v>
      </c>
      <c r="E264" s="17" t="str">
        <f t="shared" si="30"/>
        <v/>
      </c>
      <c r="F264" s="17" t="str">
        <f t="shared" si="31"/>
        <v/>
      </c>
      <c r="G264" s="17" t="str">
        <f t="shared" si="32"/>
        <v/>
      </c>
      <c r="H264" s="17" t="str">
        <f t="shared" si="33"/>
        <v/>
      </c>
      <c r="I264" s="35" t="str">
        <f t="shared" si="34"/>
        <v>North America</v>
      </c>
      <c r="J264" t="str">
        <f>IF(ISNUMBER(MATCH(K264,K$1:K263,0)),"Double","1st See ")</f>
        <v>Double</v>
      </c>
      <c r="K264" t="s">
        <v>15</v>
      </c>
      <c r="R264" t="s">
        <v>8</v>
      </c>
      <c r="S264" s="51">
        <v>3561.5833374885137</v>
      </c>
      <c r="T264" s="48" t="s">
        <v>974</v>
      </c>
      <c r="U264" s="47" t="s">
        <v>3999</v>
      </c>
      <c r="W264" s="60" t="str">
        <f>IF(ISNUMBER(MATCH(U264,U$1:U263,0)),"2","1")</f>
        <v>2</v>
      </c>
    </row>
    <row r="265" spans="2:23" x14ac:dyDescent="0.25">
      <c r="B265" s="18">
        <v>264</v>
      </c>
      <c r="C265" s="17" t="str">
        <f t="shared" si="28"/>
        <v/>
      </c>
      <c r="D265" s="17" t="str">
        <f t="shared" si="29"/>
        <v>North America</v>
      </c>
      <c r="E265" s="17" t="str">
        <f t="shared" si="30"/>
        <v/>
      </c>
      <c r="F265" s="17" t="str">
        <f t="shared" si="31"/>
        <v/>
      </c>
      <c r="G265" s="17" t="str">
        <f t="shared" si="32"/>
        <v/>
      </c>
      <c r="H265" s="17" t="str">
        <f t="shared" si="33"/>
        <v/>
      </c>
      <c r="I265" s="35" t="str">
        <f t="shared" si="34"/>
        <v>North America</v>
      </c>
      <c r="J265" t="str">
        <f>IF(ISNUMBER(MATCH(K265,K$1:K264,0)),"Double","1st See ")</f>
        <v>Double</v>
      </c>
      <c r="K265" t="s">
        <v>15</v>
      </c>
      <c r="R265" t="s">
        <v>8</v>
      </c>
      <c r="S265" s="51">
        <v>5000</v>
      </c>
      <c r="T265" s="48" t="s">
        <v>975</v>
      </c>
      <c r="U265" s="47" t="s">
        <v>52</v>
      </c>
      <c r="W265" s="60" t="str">
        <f>IF(ISNUMBER(MATCH(U265,U$1:U264,0)),"2","1")</f>
        <v>2</v>
      </c>
    </row>
    <row r="266" spans="2:23" x14ac:dyDescent="0.25">
      <c r="B266" s="18">
        <v>265</v>
      </c>
      <c r="C266" s="17" t="str">
        <f t="shared" si="28"/>
        <v>Europe</v>
      </c>
      <c r="D266" s="17" t="str">
        <f t="shared" si="29"/>
        <v/>
      </c>
      <c r="E266" s="17" t="str">
        <f t="shared" si="30"/>
        <v/>
      </c>
      <c r="F266" s="17" t="str">
        <f t="shared" si="31"/>
        <v/>
      </c>
      <c r="G266" s="17" t="str">
        <f t="shared" si="32"/>
        <v/>
      </c>
      <c r="H266" s="17" t="str">
        <f t="shared" si="33"/>
        <v/>
      </c>
      <c r="I266" s="35" t="str">
        <f t="shared" si="34"/>
        <v>Europe</v>
      </c>
      <c r="J266" t="str">
        <f>IF(ISNUMBER(MATCH(K266,K$1:K265,0)),"Double","1st See ")</f>
        <v>Double</v>
      </c>
      <c r="K266" t="s">
        <v>27</v>
      </c>
      <c r="R266" t="s">
        <v>8</v>
      </c>
      <c r="S266" s="51">
        <v>3561.5833374885137</v>
      </c>
      <c r="T266" s="48" t="s">
        <v>108</v>
      </c>
      <c r="U266" s="47" t="s">
        <v>20</v>
      </c>
      <c r="W266" s="60" t="str">
        <f>IF(ISNUMBER(MATCH(U266,U$1:U265,0)),"2","1")</f>
        <v>2</v>
      </c>
    </row>
    <row r="267" spans="2:23" x14ac:dyDescent="0.25">
      <c r="B267" s="18">
        <v>266</v>
      </c>
      <c r="C267" s="17" t="str">
        <f t="shared" si="28"/>
        <v/>
      </c>
      <c r="D267" s="17" t="str">
        <f t="shared" si="29"/>
        <v>North America</v>
      </c>
      <c r="E267" s="17" t="str">
        <f t="shared" si="30"/>
        <v/>
      </c>
      <c r="F267" s="17" t="str">
        <f t="shared" si="31"/>
        <v/>
      </c>
      <c r="G267" s="17" t="str">
        <f t="shared" si="32"/>
        <v/>
      </c>
      <c r="H267" s="17" t="str">
        <f t="shared" si="33"/>
        <v/>
      </c>
      <c r="I267" s="35" t="str">
        <f t="shared" si="34"/>
        <v>North America</v>
      </c>
      <c r="J267" t="str">
        <f>IF(ISNUMBER(MATCH(K267,K$1:K266,0)),"Double","1st See ")</f>
        <v>Double</v>
      </c>
      <c r="K267" t="s">
        <v>15</v>
      </c>
      <c r="R267" t="s">
        <v>8</v>
      </c>
      <c r="S267" s="51">
        <v>17807.916687442568</v>
      </c>
      <c r="T267" s="48" t="s">
        <v>379</v>
      </c>
      <c r="U267" s="47" t="s">
        <v>20</v>
      </c>
      <c r="W267" s="60" t="str">
        <f>IF(ISNUMBER(MATCH(U267,U$1:U266,0)),"2","1")</f>
        <v>2</v>
      </c>
    </row>
    <row r="268" spans="2:23" x14ac:dyDescent="0.25">
      <c r="B268" s="18">
        <v>267</v>
      </c>
      <c r="C268" s="17" t="str">
        <f t="shared" si="28"/>
        <v/>
      </c>
      <c r="D268" s="17" t="str">
        <f t="shared" si="29"/>
        <v>North America</v>
      </c>
      <c r="E268" s="17" t="str">
        <f t="shared" si="30"/>
        <v/>
      </c>
      <c r="F268" s="17" t="str">
        <f t="shared" si="31"/>
        <v/>
      </c>
      <c r="G268" s="17" t="str">
        <f t="shared" si="32"/>
        <v/>
      </c>
      <c r="H268" s="17" t="str">
        <f t="shared" si="33"/>
        <v/>
      </c>
      <c r="I268" s="35" t="str">
        <f t="shared" si="34"/>
        <v>North America</v>
      </c>
      <c r="J268" t="str">
        <f>IF(ISNUMBER(MATCH(K268,K$1:K267,0)),"Double","1st See ")</f>
        <v>Double</v>
      </c>
      <c r="K268" t="s">
        <v>15</v>
      </c>
      <c r="R268" t="s">
        <v>8</v>
      </c>
      <c r="S268" s="51">
        <v>11575.14584683767</v>
      </c>
      <c r="T268" s="48" t="s">
        <v>981</v>
      </c>
      <c r="U268" s="47" t="s">
        <v>20</v>
      </c>
      <c r="W268" s="60" t="str">
        <f>IF(ISNUMBER(MATCH(U268,U$1:U267,0)),"2","1")</f>
        <v>2</v>
      </c>
    </row>
    <row r="269" spans="2:23" x14ac:dyDescent="0.25">
      <c r="B269" s="18">
        <v>268</v>
      </c>
      <c r="C269" s="17" t="str">
        <f t="shared" si="28"/>
        <v/>
      </c>
      <c r="D269" s="17" t="str">
        <f t="shared" si="29"/>
        <v>North America</v>
      </c>
      <c r="E269" s="17" t="str">
        <f t="shared" si="30"/>
        <v/>
      </c>
      <c r="F269" s="17" t="str">
        <f t="shared" si="31"/>
        <v/>
      </c>
      <c r="G269" s="17" t="str">
        <f t="shared" si="32"/>
        <v/>
      </c>
      <c r="H269" s="17" t="str">
        <f t="shared" si="33"/>
        <v/>
      </c>
      <c r="I269" s="35" t="str">
        <f t="shared" si="34"/>
        <v>North America</v>
      </c>
      <c r="J269" t="str">
        <f>IF(ISNUMBER(MATCH(K269,K$1:K268,0)),"Double","1st See ")</f>
        <v>Double</v>
      </c>
      <c r="K269" t="s">
        <v>15</v>
      </c>
      <c r="R269" t="s">
        <v>8</v>
      </c>
      <c r="S269" s="51">
        <v>9794.354178093412</v>
      </c>
      <c r="T269" s="48" t="s">
        <v>20</v>
      </c>
      <c r="U269" s="47" t="s">
        <v>20</v>
      </c>
      <c r="W269" s="60" t="str">
        <f>IF(ISNUMBER(MATCH(U269,U$1:U268,0)),"2","1")</f>
        <v>2</v>
      </c>
    </row>
    <row r="270" spans="2:23" x14ac:dyDescent="0.25">
      <c r="B270" s="18">
        <v>269</v>
      </c>
      <c r="C270" s="17" t="str">
        <f t="shared" si="28"/>
        <v/>
      </c>
      <c r="D270" s="17" t="str">
        <f t="shared" si="29"/>
        <v>North America</v>
      </c>
      <c r="E270" s="17" t="str">
        <f t="shared" si="30"/>
        <v/>
      </c>
      <c r="F270" s="17" t="str">
        <f t="shared" si="31"/>
        <v/>
      </c>
      <c r="G270" s="17" t="str">
        <f t="shared" si="32"/>
        <v/>
      </c>
      <c r="H270" s="17" t="str">
        <f t="shared" si="33"/>
        <v/>
      </c>
      <c r="I270" s="35" t="str">
        <f t="shared" si="34"/>
        <v>North America</v>
      </c>
      <c r="J270" t="str">
        <f>IF(ISNUMBER(MATCH(K270,K$1:K269,0)),"Double","1st See ")</f>
        <v>Double</v>
      </c>
      <c r="K270" t="s">
        <v>15</v>
      </c>
      <c r="R270" t="s">
        <v>8</v>
      </c>
      <c r="S270" s="51">
        <v>9616.275011218986</v>
      </c>
      <c r="T270" s="48" t="s">
        <v>251</v>
      </c>
      <c r="U270" s="47" t="s">
        <v>20</v>
      </c>
      <c r="W270" s="60" t="str">
        <f>IF(ISNUMBER(MATCH(U270,U$1:U269,0)),"2","1")</f>
        <v>2</v>
      </c>
    </row>
    <row r="271" spans="2:23" x14ac:dyDescent="0.25">
      <c r="B271" s="18">
        <v>270</v>
      </c>
      <c r="C271" s="17" t="str">
        <f t="shared" si="28"/>
        <v/>
      </c>
      <c r="D271" s="17" t="str">
        <f t="shared" si="29"/>
        <v/>
      </c>
      <c r="E271" s="17" t="str">
        <f t="shared" si="30"/>
        <v/>
      </c>
      <c r="F271" s="17" t="str">
        <f t="shared" si="31"/>
        <v/>
      </c>
      <c r="G271" s="17" t="str">
        <f t="shared" si="32"/>
        <v>Asia</v>
      </c>
      <c r="H271" s="17" t="str">
        <f t="shared" si="33"/>
        <v/>
      </c>
      <c r="I271" s="35" t="str">
        <f t="shared" si="34"/>
        <v>Asia</v>
      </c>
      <c r="J271" t="str">
        <f>IF(ISNUMBER(MATCH(K271,K$1:K270,0)),"Double","1st See ")</f>
        <v xml:space="preserve">1st See </v>
      </c>
      <c r="K271" t="s">
        <v>347</v>
      </c>
      <c r="R271" t="s">
        <v>8</v>
      </c>
      <c r="S271" s="51">
        <v>2564.3400029917298</v>
      </c>
      <c r="T271" s="48" t="s">
        <v>1008</v>
      </c>
      <c r="U271" s="47" t="s">
        <v>20</v>
      </c>
      <c r="W271" s="60" t="str">
        <f>IF(ISNUMBER(MATCH(U271,U$1:U270,0)),"2","1")</f>
        <v>2</v>
      </c>
    </row>
    <row r="272" spans="2:23" x14ac:dyDescent="0.25">
      <c r="B272" s="18">
        <v>271</v>
      </c>
      <c r="C272" s="17" t="str">
        <f t="shared" si="28"/>
        <v/>
      </c>
      <c r="D272" s="17" t="str">
        <f t="shared" si="29"/>
        <v>North America</v>
      </c>
      <c r="E272" s="17" t="str">
        <f t="shared" si="30"/>
        <v/>
      </c>
      <c r="F272" s="17" t="str">
        <f t="shared" si="31"/>
        <v/>
      </c>
      <c r="G272" s="17" t="str">
        <f t="shared" si="32"/>
        <v/>
      </c>
      <c r="H272" s="17" t="str">
        <f t="shared" si="33"/>
        <v/>
      </c>
      <c r="I272" s="35" t="str">
        <f t="shared" si="34"/>
        <v>North America</v>
      </c>
      <c r="J272" t="str">
        <f>IF(ISNUMBER(MATCH(K272,K$1:K271,0)),"Double","1st See ")</f>
        <v>Double</v>
      </c>
      <c r="K272" t="s">
        <v>15</v>
      </c>
      <c r="R272" t="s">
        <v>8</v>
      </c>
      <c r="S272" s="51">
        <v>5342.3750062327708</v>
      </c>
      <c r="T272" s="48" t="s">
        <v>1013</v>
      </c>
      <c r="U272" s="47" t="s">
        <v>20</v>
      </c>
      <c r="W272" s="60" t="str">
        <f>IF(ISNUMBER(MATCH(U272,U$1:U271,0)),"2","1")</f>
        <v>2</v>
      </c>
    </row>
    <row r="273" spans="2:23" x14ac:dyDescent="0.25">
      <c r="B273" s="18">
        <v>272</v>
      </c>
      <c r="C273" s="17" t="str">
        <f t="shared" si="28"/>
        <v/>
      </c>
      <c r="D273" s="17" t="str">
        <f t="shared" si="29"/>
        <v>North America</v>
      </c>
      <c r="E273" s="17" t="str">
        <f t="shared" si="30"/>
        <v/>
      </c>
      <c r="F273" s="17" t="str">
        <f t="shared" si="31"/>
        <v/>
      </c>
      <c r="G273" s="17" t="str">
        <f t="shared" si="32"/>
        <v/>
      </c>
      <c r="H273" s="17" t="str">
        <f t="shared" si="33"/>
        <v/>
      </c>
      <c r="I273" s="35" t="str">
        <f t="shared" si="34"/>
        <v>North America</v>
      </c>
      <c r="J273" t="str">
        <f>IF(ISNUMBER(MATCH(K273,K$1:K272,0)),"Double","1st See ")</f>
        <v>Double</v>
      </c>
      <c r="K273" t="s">
        <v>15</v>
      </c>
      <c r="R273" t="s">
        <v>8</v>
      </c>
      <c r="S273" s="51">
        <v>12821.700014958649</v>
      </c>
      <c r="T273" s="48" t="s">
        <v>1019</v>
      </c>
      <c r="U273" s="47" t="s">
        <v>310</v>
      </c>
      <c r="W273" s="60" t="str">
        <f>IF(ISNUMBER(MATCH(U273,U$1:U272,0)),"2","1")</f>
        <v>2</v>
      </c>
    </row>
    <row r="274" spans="2:23" x14ac:dyDescent="0.25">
      <c r="B274" s="18">
        <v>273</v>
      </c>
      <c r="C274" s="17" t="str">
        <f t="shared" si="28"/>
        <v/>
      </c>
      <c r="D274" s="17" t="str">
        <f t="shared" si="29"/>
        <v/>
      </c>
      <c r="E274" s="17" t="str">
        <f t="shared" si="30"/>
        <v/>
      </c>
      <c r="F274" s="17" t="str">
        <f t="shared" si="31"/>
        <v/>
      </c>
      <c r="G274" s="17" t="str">
        <f t="shared" si="32"/>
        <v>Asia</v>
      </c>
      <c r="H274" s="17" t="str">
        <f t="shared" si="33"/>
        <v/>
      </c>
      <c r="I274" s="35" t="str">
        <f t="shared" si="34"/>
        <v>Asia</v>
      </c>
      <c r="J274" t="str">
        <f>IF(ISNUMBER(MATCH(K274,K$1:K273,0)),"Double","1st See ")</f>
        <v>Double</v>
      </c>
      <c r="K274" t="s">
        <v>8</v>
      </c>
      <c r="R274" t="s">
        <v>8</v>
      </c>
      <c r="S274" s="51">
        <v>10684.750012465542</v>
      </c>
      <c r="T274" s="48" t="s">
        <v>1020</v>
      </c>
      <c r="U274" s="47" t="s">
        <v>52</v>
      </c>
      <c r="W274" s="60" t="str">
        <f>IF(ISNUMBER(MATCH(U274,U$1:U273,0)),"2","1")</f>
        <v>2</v>
      </c>
    </row>
    <row r="275" spans="2:23" x14ac:dyDescent="0.25">
      <c r="B275" s="18">
        <v>274</v>
      </c>
      <c r="C275" s="17" t="str">
        <f t="shared" si="28"/>
        <v/>
      </c>
      <c r="D275" s="17" t="str">
        <f t="shared" si="29"/>
        <v>North America</v>
      </c>
      <c r="E275" s="17" t="str">
        <f t="shared" si="30"/>
        <v/>
      </c>
      <c r="F275" s="17" t="str">
        <f t="shared" si="31"/>
        <v/>
      </c>
      <c r="G275" s="17" t="str">
        <f t="shared" si="32"/>
        <v/>
      </c>
      <c r="H275" s="17" t="str">
        <f t="shared" si="33"/>
        <v/>
      </c>
      <c r="I275" s="35" t="str">
        <f t="shared" si="34"/>
        <v>North America</v>
      </c>
      <c r="J275" t="str">
        <f>IF(ISNUMBER(MATCH(K275,K$1:K274,0)),"Double","1st See ")</f>
        <v>Double</v>
      </c>
      <c r="K275" t="s">
        <v>15</v>
      </c>
      <c r="R275" t="s">
        <v>8</v>
      </c>
      <c r="S275" s="51">
        <v>7123.1666749770275</v>
      </c>
      <c r="T275" s="48" t="s">
        <v>522</v>
      </c>
      <c r="U275" s="47" t="s">
        <v>279</v>
      </c>
      <c r="W275" s="60" t="str">
        <f>IF(ISNUMBER(MATCH(U275,U$1:U274,0)),"2","1")</f>
        <v>2</v>
      </c>
    </row>
    <row r="276" spans="2:23" x14ac:dyDescent="0.25">
      <c r="B276" s="18">
        <v>275</v>
      </c>
      <c r="C276" s="17" t="str">
        <f t="shared" si="28"/>
        <v/>
      </c>
      <c r="D276" s="17" t="str">
        <f t="shared" si="29"/>
        <v>North America</v>
      </c>
      <c r="E276" s="17" t="str">
        <f t="shared" si="30"/>
        <v/>
      </c>
      <c r="F276" s="17" t="str">
        <f t="shared" si="31"/>
        <v/>
      </c>
      <c r="G276" s="17" t="str">
        <f t="shared" si="32"/>
        <v/>
      </c>
      <c r="H276" s="17" t="str">
        <f t="shared" si="33"/>
        <v/>
      </c>
      <c r="I276" s="35" t="str">
        <f t="shared" si="34"/>
        <v>North America</v>
      </c>
      <c r="J276" t="str">
        <f>IF(ISNUMBER(MATCH(K276,K$1:K275,0)),"Double","1st See ")</f>
        <v>Double</v>
      </c>
      <c r="K276" t="s">
        <v>15</v>
      </c>
      <c r="R276" t="s">
        <v>8</v>
      </c>
      <c r="S276" s="51">
        <v>8903.9583437212841</v>
      </c>
      <c r="T276" s="48" t="s">
        <v>1029</v>
      </c>
      <c r="U276" s="47" t="s">
        <v>52</v>
      </c>
      <c r="W276" s="60" t="str">
        <f>IF(ISNUMBER(MATCH(U276,U$1:U275,0)),"2","1")</f>
        <v>2</v>
      </c>
    </row>
    <row r="277" spans="2:23" x14ac:dyDescent="0.25">
      <c r="B277" s="18">
        <v>276</v>
      </c>
      <c r="C277" s="17" t="str">
        <f t="shared" si="28"/>
        <v/>
      </c>
      <c r="D277" s="17" t="str">
        <f t="shared" si="29"/>
        <v/>
      </c>
      <c r="E277" s="17" t="str">
        <f t="shared" si="30"/>
        <v>South America</v>
      </c>
      <c r="F277" s="17" t="str">
        <f t="shared" si="31"/>
        <v/>
      </c>
      <c r="G277" s="17" t="str">
        <f t="shared" si="32"/>
        <v/>
      </c>
      <c r="H277" s="17" t="str">
        <f t="shared" si="33"/>
        <v/>
      </c>
      <c r="I277" s="35" t="str">
        <f t="shared" si="34"/>
        <v>South America</v>
      </c>
      <c r="J277" t="str">
        <f>IF(ISNUMBER(MATCH(K277,K$1:K276,0)),"Double","1st See ")</f>
        <v>Double</v>
      </c>
      <c r="K277" t="s">
        <v>143</v>
      </c>
      <c r="R277" t="s">
        <v>8</v>
      </c>
      <c r="S277" s="51">
        <v>7123.1666749770275</v>
      </c>
      <c r="T277" s="48" t="s">
        <v>1032</v>
      </c>
      <c r="U277" s="47" t="s">
        <v>310</v>
      </c>
      <c r="W277" s="60" t="str">
        <f>IF(ISNUMBER(MATCH(U277,U$1:U276,0)),"2","1")</f>
        <v>2</v>
      </c>
    </row>
    <row r="278" spans="2:23" x14ac:dyDescent="0.25">
      <c r="B278" s="18">
        <v>277</v>
      </c>
      <c r="C278" s="17" t="str">
        <f t="shared" si="28"/>
        <v/>
      </c>
      <c r="D278" s="17" t="str">
        <f t="shared" si="29"/>
        <v>North America</v>
      </c>
      <c r="E278" s="17" t="str">
        <f t="shared" si="30"/>
        <v/>
      </c>
      <c r="F278" s="17" t="str">
        <f t="shared" si="31"/>
        <v/>
      </c>
      <c r="G278" s="17" t="str">
        <f t="shared" si="32"/>
        <v/>
      </c>
      <c r="H278" s="17" t="str">
        <f t="shared" si="33"/>
        <v/>
      </c>
      <c r="I278" s="35" t="str">
        <f t="shared" si="34"/>
        <v>North America</v>
      </c>
      <c r="J278" t="str">
        <f>IF(ISNUMBER(MATCH(K278,K$1:K277,0)),"Double","1st See ")</f>
        <v>Double</v>
      </c>
      <c r="K278" t="s">
        <v>15</v>
      </c>
      <c r="R278" t="s">
        <v>8</v>
      </c>
      <c r="S278" s="51">
        <v>40958.208381117904</v>
      </c>
      <c r="T278" s="48" t="s">
        <v>1034</v>
      </c>
      <c r="U278" s="47" t="s">
        <v>52</v>
      </c>
      <c r="W278" s="60" t="str">
        <f>IF(ISNUMBER(MATCH(U278,U$1:U277,0)),"2","1")</f>
        <v>2</v>
      </c>
    </row>
    <row r="279" spans="2:23" x14ac:dyDescent="0.25">
      <c r="B279" s="18">
        <v>278</v>
      </c>
      <c r="C279" s="17" t="str">
        <f t="shared" si="28"/>
        <v/>
      </c>
      <c r="D279" s="17" t="str">
        <f t="shared" si="29"/>
        <v/>
      </c>
      <c r="E279" s="17" t="str">
        <f t="shared" si="30"/>
        <v/>
      </c>
      <c r="F279" s="17" t="str">
        <f t="shared" si="31"/>
        <v/>
      </c>
      <c r="G279" s="17" t="str">
        <f t="shared" si="32"/>
        <v>Asia</v>
      </c>
      <c r="H279" s="17" t="str">
        <f t="shared" si="33"/>
        <v/>
      </c>
      <c r="I279" s="35" t="str">
        <f t="shared" si="34"/>
        <v>Asia</v>
      </c>
      <c r="J279" t="str">
        <f>IF(ISNUMBER(MATCH(K279,K$1:K278,0)),"Double","1st See ")</f>
        <v>Double</v>
      </c>
      <c r="K279" t="s">
        <v>65</v>
      </c>
      <c r="R279" t="s">
        <v>8</v>
      </c>
      <c r="S279" s="51">
        <v>21369.500024931083</v>
      </c>
      <c r="T279" s="48" t="s">
        <v>1036</v>
      </c>
      <c r="U279" s="47" t="s">
        <v>4001</v>
      </c>
      <c r="W279" s="60" t="str">
        <f>IF(ISNUMBER(MATCH(U279,U$1:U278,0)),"2","1")</f>
        <v>2</v>
      </c>
    </row>
    <row r="280" spans="2:23" x14ac:dyDescent="0.25">
      <c r="B280" s="18">
        <v>279</v>
      </c>
      <c r="C280" s="17" t="str">
        <f t="shared" si="28"/>
        <v/>
      </c>
      <c r="D280" s="17" t="str">
        <f t="shared" si="29"/>
        <v>North America</v>
      </c>
      <c r="E280" s="17" t="str">
        <f t="shared" si="30"/>
        <v/>
      </c>
      <c r="F280" s="17" t="str">
        <f t="shared" si="31"/>
        <v/>
      </c>
      <c r="G280" s="17" t="str">
        <f t="shared" si="32"/>
        <v/>
      </c>
      <c r="H280" s="17" t="str">
        <f t="shared" si="33"/>
        <v/>
      </c>
      <c r="I280" s="35" t="str">
        <f t="shared" si="34"/>
        <v>North America</v>
      </c>
      <c r="J280" t="str">
        <f>IF(ISNUMBER(MATCH(K280,K$1:K279,0)),"Double","1st See ")</f>
        <v>Double</v>
      </c>
      <c r="K280" t="s">
        <v>15</v>
      </c>
      <c r="R280" t="s">
        <v>8</v>
      </c>
      <c r="S280" s="51">
        <v>2136.9500024931081</v>
      </c>
      <c r="T280" s="48" t="s">
        <v>1037</v>
      </c>
      <c r="U280" s="47" t="s">
        <v>52</v>
      </c>
      <c r="W280" s="60" t="str">
        <f>IF(ISNUMBER(MATCH(U280,U$1:U279,0)),"2","1")</f>
        <v>2</v>
      </c>
    </row>
    <row r="281" spans="2:23" x14ac:dyDescent="0.25">
      <c r="B281" s="18">
        <v>280</v>
      </c>
      <c r="C281" s="17" t="str">
        <f t="shared" si="28"/>
        <v/>
      </c>
      <c r="D281" s="17" t="str">
        <f t="shared" si="29"/>
        <v/>
      </c>
      <c r="E281" s="17" t="str">
        <f t="shared" si="30"/>
        <v/>
      </c>
      <c r="F281" s="17" t="str">
        <f t="shared" si="31"/>
        <v/>
      </c>
      <c r="G281" s="17" t="str">
        <f t="shared" si="32"/>
        <v>Asia</v>
      </c>
      <c r="H281" s="17" t="str">
        <f t="shared" si="33"/>
        <v/>
      </c>
      <c r="I281" s="35" t="str">
        <f t="shared" si="34"/>
        <v>Asia</v>
      </c>
      <c r="J281" t="str">
        <f>IF(ISNUMBER(MATCH(K281,K$1:K280,0)),"Double","1st See ")</f>
        <v>Double</v>
      </c>
      <c r="K281" t="s">
        <v>8</v>
      </c>
      <c r="R281" t="s">
        <v>8</v>
      </c>
      <c r="S281" s="51">
        <v>8903.9583437212841</v>
      </c>
      <c r="T281" s="48" t="s">
        <v>737</v>
      </c>
      <c r="U281" s="47" t="s">
        <v>279</v>
      </c>
      <c r="W281" s="60" t="str">
        <f>IF(ISNUMBER(MATCH(U281,U$1:U280,0)),"2","1")</f>
        <v>2</v>
      </c>
    </row>
    <row r="282" spans="2:23" x14ac:dyDescent="0.25">
      <c r="B282" s="18">
        <v>281</v>
      </c>
      <c r="C282" s="17" t="str">
        <f t="shared" si="28"/>
        <v/>
      </c>
      <c r="D282" s="17" t="str">
        <f t="shared" si="29"/>
        <v/>
      </c>
      <c r="E282" s="17" t="str">
        <f t="shared" si="30"/>
        <v/>
      </c>
      <c r="F282" s="17" t="str">
        <f t="shared" si="31"/>
        <v/>
      </c>
      <c r="G282" s="17" t="str">
        <f t="shared" si="32"/>
        <v>Asia</v>
      </c>
      <c r="H282" s="17" t="str">
        <f t="shared" si="33"/>
        <v/>
      </c>
      <c r="I282" s="35" t="str">
        <f t="shared" si="34"/>
        <v>Asia</v>
      </c>
      <c r="J282" t="str">
        <f>IF(ISNUMBER(MATCH(K282,K$1:K281,0)),"Double","1st See ")</f>
        <v xml:space="preserve">1st See </v>
      </c>
      <c r="K282" t="s">
        <v>359</v>
      </c>
      <c r="R282" t="s">
        <v>8</v>
      </c>
      <c r="S282" s="51">
        <v>17807.916687442568</v>
      </c>
      <c r="T282" s="48" t="s">
        <v>1039</v>
      </c>
      <c r="U282" s="47" t="s">
        <v>52</v>
      </c>
      <c r="W282" s="60" t="str">
        <f>IF(ISNUMBER(MATCH(U282,U$1:U281,0)),"2","1")</f>
        <v>2</v>
      </c>
    </row>
    <row r="283" spans="2:23" x14ac:dyDescent="0.25">
      <c r="B283" s="18">
        <v>282</v>
      </c>
      <c r="C283" s="17" t="str">
        <f t="shared" si="28"/>
        <v/>
      </c>
      <c r="D283" s="17" t="str">
        <f t="shared" si="29"/>
        <v/>
      </c>
      <c r="E283" s="17" t="str">
        <f t="shared" si="30"/>
        <v/>
      </c>
      <c r="F283" s="17" t="str">
        <f t="shared" si="31"/>
        <v/>
      </c>
      <c r="G283" s="17" t="str">
        <f t="shared" si="32"/>
        <v>Asia</v>
      </c>
      <c r="H283" s="17" t="str">
        <f t="shared" si="33"/>
        <v/>
      </c>
      <c r="I283" s="35" t="str">
        <f t="shared" si="34"/>
        <v>Asia</v>
      </c>
      <c r="J283" t="str">
        <f>IF(ISNUMBER(MATCH(K283,K$1:K282,0)),"Double","1st See ")</f>
        <v>Double</v>
      </c>
      <c r="K283" t="s">
        <v>8</v>
      </c>
      <c r="R283" t="s">
        <v>8</v>
      </c>
      <c r="S283" s="51">
        <v>15136.729184326183</v>
      </c>
      <c r="T283" s="48" t="s">
        <v>1022</v>
      </c>
      <c r="U283" s="47" t="s">
        <v>52</v>
      </c>
      <c r="W283" s="60" t="str">
        <f>IF(ISNUMBER(MATCH(U283,U$1:U282,0)),"2","1")</f>
        <v>2</v>
      </c>
    </row>
    <row r="284" spans="2:23" x14ac:dyDescent="0.25">
      <c r="B284" s="18">
        <v>283</v>
      </c>
      <c r="C284" s="17" t="str">
        <f t="shared" si="28"/>
        <v/>
      </c>
      <c r="D284" s="17" t="str">
        <f t="shared" si="29"/>
        <v>North America</v>
      </c>
      <c r="E284" s="17" t="str">
        <f t="shared" si="30"/>
        <v/>
      </c>
      <c r="F284" s="17" t="str">
        <f t="shared" si="31"/>
        <v/>
      </c>
      <c r="G284" s="17" t="str">
        <f t="shared" si="32"/>
        <v/>
      </c>
      <c r="H284" s="17" t="str">
        <f t="shared" si="33"/>
        <v/>
      </c>
      <c r="I284" s="35" t="str">
        <f t="shared" si="34"/>
        <v>North America</v>
      </c>
      <c r="J284" t="str">
        <f>IF(ISNUMBER(MATCH(K284,K$1:K283,0)),"Double","1st See ")</f>
        <v>Double</v>
      </c>
      <c r="K284" t="s">
        <v>15</v>
      </c>
      <c r="R284" t="s">
        <v>8</v>
      </c>
      <c r="S284" s="51">
        <v>3205.4250037396623</v>
      </c>
      <c r="T284" s="48" t="s">
        <v>749</v>
      </c>
      <c r="U284" s="47" t="s">
        <v>20</v>
      </c>
      <c r="W284" s="60" t="str">
        <f>IF(ISNUMBER(MATCH(U284,U$1:U283,0)),"2","1")</f>
        <v>2</v>
      </c>
    </row>
    <row r="285" spans="2:23" x14ac:dyDescent="0.25">
      <c r="B285" s="18">
        <v>284</v>
      </c>
      <c r="C285" s="17" t="str">
        <f t="shared" si="28"/>
        <v/>
      </c>
      <c r="D285" s="17" t="str">
        <f t="shared" si="29"/>
        <v>North America</v>
      </c>
      <c r="E285" s="17" t="str">
        <f t="shared" si="30"/>
        <v/>
      </c>
      <c r="F285" s="17" t="str">
        <f t="shared" si="31"/>
        <v/>
      </c>
      <c r="G285" s="17" t="str">
        <f t="shared" si="32"/>
        <v/>
      </c>
      <c r="H285" s="17" t="str">
        <f t="shared" si="33"/>
        <v/>
      </c>
      <c r="I285" s="35" t="str">
        <f t="shared" si="34"/>
        <v>North America</v>
      </c>
      <c r="J285" t="str">
        <f>IF(ISNUMBER(MATCH(K285,K$1:K284,0)),"Double","1st See ")</f>
        <v>Double</v>
      </c>
      <c r="K285" t="s">
        <v>15</v>
      </c>
      <c r="R285" t="s">
        <v>8</v>
      </c>
      <c r="S285" s="51">
        <v>10000</v>
      </c>
      <c r="T285" s="48" t="s">
        <v>523</v>
      </c>
      <c r="U285" s="47" t="s">
        <v>52</v>
      </c>
      <c r="W285" s="60" t="str">
        <f>IF(ISNUMBER(MATCH(U285,U$1:U284,0)),"2","1")</f>
        <v>2</v>
      </c>
    </row>
    <row r="286" spans="2:23" x14ac:dyDescent="0.25">
      <c r="B286" s="18">
        <v>285</v>
      </c>
      <c r="C286" s="17" t="str">
        <f t="shared" si="28"/>
        <v>Europe</v>
      </c>
      <c r="D286" s="17" t="str">
        <f t="shared" si="29"/>
        <v/>
      </c>
      <c r="E286" s="17" t="str">
        <f t="shared" si="30"/>
        <v/>
      </c>
      <c r="F286" s="17" t="str">
        <f t="shared" si="31"/>
        <v/>
      </c>
      <c r="G286" s="17" t="str">
        <f t="shared" si="32"/>
        <v/>
      </c>
      <c r="H286" s="17" t="str">
        <f t="shared" si="33"/>
        <v/>
      </c>
      <c r="I286" s="35" t="str">
        <f t="shared" si="34"/>
        <v>Europe</v>
      </c>
      <c r="J286" t="str">
        <f>IF(ISNUMBER(MATCH(K286,K$1:K285,0)),"Double","1st See ")</f>
        <v>Double</v>
      </c>
      <c r="K286" t="s">
        <v>71</v>
      </c>
      <c r="R286" t="s">
        <v>8</v>
      </c>
      <c r="S286" s="51">
        <v>10684.750012465542</v>
      </c>
      <c r="T286" s="48" t="s">
        <v>52</v>
      </c>
      <c r="U286" s="47" t="s">
        <v>52</v>
      </c>
      <c r="W286" s="60" t="str">
        <f>IF(ISNUMBER(MATCH(U286,U$1:U285,0)),"2","1")</f>
        <v>2</v>
      </c>
    </row>
    <row r="287" spans="2:23" x14ac:dyDescent="0.25">
      <c r="B287" s="18">
        <v>286</v>
      </c>
      <c r="C287" s="17" t="str">
        <f t="shared" si="28"/>
        <v/>
      </c>
      <c r="D287" s="17" t="str">
        <f t="shared" si="29"/>
        <v>North America</v>
      </c>
      <c r="E287" s="17" t="str">
        <f t="shared" si="30"/>
        <v/>
      </c>
      <c r="F287" s="17" t="str">
        <f t="shared" si="31"/>
        <v/>
      </c>
      <c r="G287" s="17" t="str">
        <f t="shared" si="32"/>
        <v/>
      </c>
      <c r="H287" s="17" t="str">
        <f t="shared" si="33"/>
        <v/>
      </c>
      <c r="I287" s="35" t="str">
        <f t="shared" si="34"/>
        <v>North America</v>
      </c>
      <c r="J287" t="str">
        <f>IF(ISNUMBER(MATCH(K287,K$1:K286,0)),"Double","1st See ")</f>
        <v>Double</v>
      </c>
      <c r="K287" t="s">
        <v>15</v>
      </c>
      <c r="R287" t="s">
        <v>8</v>
      </c>
      <c r="S287" s="51">
        <v>16350</v>
      </c>
      <c r="T287" s="48" t="s">
        <v>846</v>
      </c>
      <c r="U287" s="47" t="s">
        <v>52</v>
      </c>
      <c r="W287" s="60" t="str">
        <f>IF(ISNUMBER(MATCH(U287,U$1:U286,0)),"2","1")</f>
        <v>2</v>
      </c>
    </row>
    <row r="288" spans="2:23" x14ac:dyDescent="0.25">
      <c r="B288" s="18">
        <v>287</v>
      </c>
      <c r="C288" s="17" t="str">
        <f t="shared" si="28"/>
        <v/>
      </c>
      <c r="D288" s="17" t="str">
        <f t="shared" si="29"/>
        <v/>
      </c>
      <c r="E288" s="17" t="str">
        <f t="shared" si="30"/>
        <v/>
      </c>
      <c r="F288" s="17" t="str">
        <f t="shared" si="31"/>
        <v/>
      </c>
      <c r="G288" s="17" t="str">
        <f t="shared" si="32"/>
        <v>Asia</v>
      </c>
      <c r="H288" s="17" t="str">
        <f t="shared" si="33"/>
        <v/>
      </c>
      <c r="I288" s="35" t="str">
        <f t="shared" si="34"/>
        <v>Asia</v>
      </c>
      <c r="J288" t="str">
        <f>IF(ISNUMBER(MATCH(K288,K$1:K287,0)),"Double","1st See ")</f>
        <v>Double</v>
      </c>
      <c r="K288" t="s">
        <v>133</v>
      </c>
      <c r="R288" t="s">
        <v>8</v>
      </c>
      <c r="S288" s="51">
        <v>23150.291693675339</v>
      </c>
      <c r="T288" s="48" t="s">
        <v>1048</v>
      </c>
      <c r="U288" s="47" t="s">
        <v>52</v>
      </c>
      <c r="W288" s="60" t="str">
        <f>IF(ISNUMBER(MATCH(U288,U$1:U287,0)),"2","1")</f>
        <v>2</v>
      </c>
    </row>
    <row r="289" spans="2:23" x14ac:dyDescent="0.25">
      <c r="B289" s="18">
        <v>288</v>
      </c>
      <c r="C289" s="17" t="str">
        <f t="shared" si="28"/>
        <v/>
      </c>
      <c r="D289" s="17" t="str">
        <f t="shared" si="29"/>
        <v/>
      </c>
      <c r="E289" s="17" t="str">
        <f t="shared" si="30"/>
        <v/>
      </c>
      <c r="F289" s="17" t="str">
        <f t="shared" si="31"/>
        <v/>
      </c>
      <c r="G289" s="17" t="str">
        <f t="shared" si="32"/>
        <v>Asia</v>
      </c>
      <c r="H289" s="17" t="str">
        <f t="shared" si="33"/>
        <v/>
      </c>
      <c r="I289" s="35" t="str">
        <f t="shared" si="34"/>
        <v>Asia</v>
      </c>
      <c r="J289" t="str">
        <f>IF(ISNUMBER(MATCH(K289,K$1:K288,0)),"Double","1st See ")</f>
        <v>Double</v>
      </c>
      <c r="K289" t="s">
        <v>8</v>
      </c>
      <c r="R289" t="s">
        <v>8</v>
      </c>
      <c r="S289" s="51">
        <v>13801.135432767991</v>
      </c>
      <c r="T289" s="48" t="s">
        <v>20</v>
      </c>
      <c r="U289" s="47" t="s">
        <v>20</v>
      </c>
      <c r="W289" s="60" t="str">
        <f>IF(ISNUMBER(MATCH(U289,U$1:U288,0)),"2","1")</f>
        <v>2</v>
      </c>
    </row>
    <row r="290" spans="2:23" x14ac:dyDescent="0.25">
      <c r="B290" s="18">
        <v>289</v>
      </c>
      <c r="C290" s="17" t="str">
        <f t="shared" si="28"/>
        <v/>
      </c>
      <c r="D290" s="17" t="str">
        <f t="shared" si="29"/>
        <v>North America</v>
      </c>
      <c r="E290" s="17" t="str">
        <f t="shared" si="30"/>
        <v/>
      </c>
      <c r="F290" s="17" t="str">
        <f t="shared" si="31"/>
        <v/>
      </c>
      <c r="G290" s="17" t="str">
        <f t="shared" si="32"/>
        <v/>
      </c>
      <c r="H290" s="17" t="str">
        <f t="shared" si="33"/>
        <v/>
      </c>
      <c r="I290" s="35" t="str">
        <f t="shared" si="34"/>
        <v>North America</v>
      </c>
      <c r="J290" t="str">
        <f>IF(ISNUMBER(MATCH(K290,K$1:K289,0)),"Double","1st See ")</f>
        <v>Double</v>
      </c>
      <c r="K290" t="s">
        <v>15</v>
      </c>
      <c r="R290" t="s">
        <v>8</v>
      </c>
      <c r="S290" s="51">
        <v>18698.312521814696</v>
      </c>
      <c r="T290" s="48" t="s">
        <v>1050</v>
      </c>
      <c r="U290" s="47" t="s">
        <v>52</v>
      </c>
      <c r="W290" s="60" t="str">
        <f>IF(ISNUMBER(MATCH(U290,U$1:U289,0)),"2","1")</f>
        <v>2</v>
      </c>
    </row>
    <row r="291" spans="2:23" x14ac:dyDescent="0.25">
      <c r="B291" s="18">
        <v>290</v>
      </c>
      <c r="C291" s="17" t="str">
        <f t="shared" si="28"/>
        <v/>
      </c>
      <c r="D291" s="17" t="str">
        <f t="shared" si="29"/>
        <v>North America</v>
      </c>
      <c r="E291" s="17" t="str">
        <f t="shared" si="30"/>
        <v/>
      </c>
      <c r="F291" s="17" t="str">
        <f t="shared" si="31"/>
        <v/>
      </c>
      <c r="G291" s="17" t="str">
        <f t="shared" si="32"/>
        <v/>
      </c>
      <c r="H291" s="17" t="str">
        <f t="shared" si="33"/>
        <v/>
      </c>
      <c r="I291" s="35" t="str">
        <f t="shared" si="34"/>
        <v>North America</v>
      </c>
      <c r="J291" t="str">
        <f>IF(ISNUMBER(MATCH(K291,K$1:K290,0)),"Double","1st See ")</f>
        <v>Double</v>
      </c>
      <c r="K291" t="s">
        <v>15</v>
      </c>
      <c r="R291" t="s">
        <v>8</v>
      </c>
      <c r="S291" s="51">
        <v>8654.6475100970874</v>
      </c>
      <c r="T291" s="48" t="s">
        <v>1054</v>
      </c>
      <c r="U291" s="47" t="s">
        <v>52</v>
      </c>
      <c r="W291" s="60" t="str">
        <f>IF(ISNUMBER(MATCH(U291,U$1:U290,0)),"2","1")</f>
        <v>2</v>
      </c>
    </row>
    <row r="292" spans="2:23" x14ac:dyDescent="0.25">
      <c r="B292" s="18">
        <v>291</v>
      </c>
      <c r="C292" s="17" t="str">
        <f t="shared" si="28"/>
        <v/>
      </c>
      <c r="D292" s="17" t="str">
        <f t="shared" si="29"/>
        <v/>
      </c>
      <c r="E292" s="17" t="str">
        <f t="shared" si="30"/>
        <v/>
      </c>
      <c r="F292" s="17" t="str">
        <f t="shared" si="31"/>
        <v/>
      </c>
      <c r="G292" s="17" t="str">
        <f t="shared" si="32"/>
        <v>Asia</v>
      </c>
      <c r="H292" s="17" t="str">
        <f t="shared" si="33"/>
        <v/>
      </c>
      <c r="I292" s="35" t="str">
        <f t="shared" si="34"/>
        <v>Asia</v>
      </c>
      <c r="J292" t="str">
        <f>IF(ISNUMBER(MATCH(K292,K$1:K291,0)),"Double","1st See ")</f>
        <v>Double</v>
      </c>
      <c r="K292" t="s">
        <v>8</v>
      </c>
      <c r="R292" t="s">
        <v>8</v>
      </c>
      <c r="S292" s="51">
        <v>5342.3750062327708</v>
      </c>
      <c r="T292" s="48" t="s">
        <v>1058</v>
      </c>
      <c r="U292" s="47" t="s">
        <v>20</v>
      </c>
      <c r="W292" s="60" t="str">
        <f>IF(ISNUMBER(MATCH(U292,U$1:U291,0)),"2","1")</f>
        <v>2</v>
      </c>
    </row>
    <row r="293" spans="2:23" x14ac:dyDescent="0.25">
      <c r="B293" s="18">
        <v>292</v>
      </c>
      <c r="C293" s="17" t="str">
        <f t="shared" si="28"/>
        <v/>
      </c>
      <c r="D293" s="17" t="str">
        <f t="shared" si="29"/>
        <v>North America</v>
      </c>
      <c r="E293" s="17" t="str">
        <f t="shared" si="30"/>
        <v/>
      </c>
      <c r="F293" s="17" t="str">
        <f t="shared" si="31"/>
        <v/>
      </c>
      <c r="G293" s="17" t="str">
        <f t="shared" si="32"/>
        <v/>
      </c>
      <c r="H293" s="17" t="str">
        <f t="shared" si="33"/>
        <v/>
      </c>
      <c r="I293" s="35" t="str">
        <f t="shared" si="34"/>
        <v>North America</v>
      </c>
      <c r="J293" t="str">
        <f>IF(ISNUMBER(MATCH(K293,K$1:K292,0)),"Double","1st See ")</f>
        <v>Double</v>
      </c>
      <c r="K293" t="s">
        <v>15</v>
      </c>
      <c r="R293" t="s">
        <v>8</v>
      </c>
      <c r="S293" s="51">
        <v>2564.3400029917298</v>
      </c>
      <c r="T293" s="48" t="s">
        <v>1061</v>
      </c>
      <c r="U293" s="47" t="s">
        <v>488</v>
      </c>
      <c r="W293" s="60" t="str">
        <f>IF(ISNUMBER(MATCH(U293,U$1:U292,0)),"2","1")</f>
        <v>2</v>
      </c>
    </row>
    <row r="294" spans="2:23" x14ac:dyDescent="0.25">
      <c r="B294" s="18">
        <v>293</v>
      </c>
      <c r="C294" s="17" t="str">
        <f t="shared" si="28"/>
        <v/>
      </c>
      <c r="D294" s="17" t="str">
        <f t="shared" si="29"/>
        <v>North America</v>
      </c>
      <c r="E294" s="17" t="str">
        <f t="shared" si="30"/>
        <v/>
      </c>
      <c r="F294" s="17" t="str">
        <f t="shared" si="31"/>
        <v/>
      </c>
      <c r="G294" s="17" t="str">
        <f t="shared" si="32"/>
        <v/>
      </c>
      <c r="H294" s="17" t="str">
        <f t="shared" si="33"/>
        <v/>
      </c>
      <c r="I294" s="35" t="str">
        <f t="shared" si="34"/>
        <v>North America</v>
      </c>
      <c r="J294" t="str">
        <f>IF(ISNUMBER(MATCH(K294,K$1:K293,0)),"Double","1st See ")</f>
        <v>Double</v>
      </c>
      <c r="K294" t="s">
        <v>15</v>
      </c>
      <c r="R294" t="s">
        <v>8</v>
      </c>
      <c r="S294" s="51">
        <v>3205.4250037396623</v>
      </c>
      <c r="T294" s="48" t="s">
        <v>1062</v>
      </c>
      <c r="U294" s="47" t="s">
        <v>3999</v>
      </c>
      <c r="W294" s="60" t="str">
        <f>IF(ISNUMBER(MATCH(U294,U$1:U293,0)),"2","1")</f>
        <v>2</v>
      </c>
    </row>
    <row r="295" spans="2:23" x14ac:dyDescent="0.25">
      <c r="B295" s="18">
        <v>294</v>
      </c>
      <c r="C295" s="17" t="str">
        <f t="shared" si="28"/>
        <v/>
      </c>
      <c r="D295" s="17" t="str">
        <f t="shared" si="29"/>
        <v>North America</v>
      </c>
      <c r="E295" s="17" t="str">
        <f t="shared" si="30"/>
        <v/>
      </c>
      <c r="F295" s="17" t="str">
        <f t="shared" si="31"/>
        <v/>
      </c>
      <c r="G295" s="17" t="str">
        <f t="shared" si="32"/>
        <v/>
      </c>
      <c r="H295" s="17" t="str">
        <f t="shared" si="33"/>
        <v/>
      </c>
      <c r="I295" s="35" t="str">
        <f t="shared" si="34"/>
        <v>North America</v>
      </c>
      <c r="J295" t="str">
        <f>IF(ISNUMBER(MATCH(K295,K$1:K294,0)),"Double","1st See ")</f>
        <v>Double</v>
      </c>
      <c r="K295" t="s">
        <v>15</v>
      </c>
      <c r="R295" t="s">
        <v>8</v>
      </c>
      <c r="S295" s="51">
        <v>10684.750012465542</v>
      </c>
      <c r="T295" s="48" t="s">
        <v>108</v>
      </c>
      <c r="U295" s="47" t="s">
        <v>20</v>
      </c>
      <c r="W295" s="60" t="str">
        <f>IF(ISNUMBER(MATCH(U295,U$1:U294,0)),"2","1")</f>
        <v>2</v>
      </c>
    </row>
    <row r="296" spans="2:23" x14ac:dyDescent="0.25">
      <c r="B296" s="18">
        <v>295</v>
      </c>
      <c r="C296" s="17" t="str">
        <f t="shared" si="28"/>
        <v/>
      </c>
      <c r="D296" s="17" t="str">
        <f t="shared" si="29"/>
        <v>North America</v>
      </c>
      <c r="E296" s="17" t="str">
        <f t="shared" si="30"/>
        <v/>
      </c>
      <c r="F296" s="17" t="str">
        <f t="shared" si="31"/>
        <v/>
      </c>
      <c r="G296" s="17" t="str">
        <f t="shared" si="32"/>
        <v/>
      </c>
      <c r="H296" s="17" t="str">
        <f t="shared" si="33"/>
        <v/>
      </c>
      <c r="I296" s="35" t="str">
        <f t="shared" si="34"/>
        <v>North America</v>
      </c>
      <c r="J296" t="str">
        <f>IF(ISNUMBER(MATCH(K296,K$1:K295,0)),"Double","1st See ")</f>
        <v>Double</v>
      </c>
      <c r="K296" t="s">
        <v>15</v>
      </c>
      <c r="R296" t="s">
        <v>8</v>
      </c>
      <c r="S296" s="51">
        <v>12465.541681209797</v>
      </c>
      <c r="T296" s="48" t="s">
        <v>1064</v>
      </c>
      <c r="U296" s="47" t="s">
        <v>52</v>
      </c>
      <c r="W296" s="60" t="str">
        <f>IF(ISNUMBER(MATCH(U296,U$1:U295,0)),"2","1")</f>
        <v>2</v>
      </c>
    </row>
    <row r="297" spans="2:23" x14ac:dyDescent="0.25">
      <c r="B297" s="18">
        <v>296</v>
      </c>
      <c r="C297" s="17" t="str">
        <f t="shared" si="28"/>
        <v/>
      </c>
      <c r="D297" s="17" t="str">
        <f t="shared" si="29"/>
        <v>North America</v>
      </c>
      <c r="E297" s="17" t="str">
        <f t="shared" si="30"/>
        <v/>
      </c>
      <c r="F297" s="17" t="str">
        <f t="shared" si="31"/>
        <v/>
      </c>
      <c r="G297" s="17" t="str">
        <f t="shared" si="32"/>
        <v/>
      </c>
      <c r="H297" s="17" t="str">
        <f t="shared" si="33"/>
        <v/>
      </c>
      <c r="I297" s="35" t="str">
        <f t="shared" si="34"/>
        <v>North America</v>
      </c>
      <c r="J297" t="str">
        <f>IF(ISNUMBER(MATCH(K297,K$1:K296,0)),"Double","1st See ")</f>
        <v>Double</v>
      </c>
      <c r="K297" t="s">
        <v>15</v>
      </c>
      <c r="R297" t="s">
        <v>8</v>
      </c>
      <c r="S297" s="51">
        <v>24000</v>
      </c>
      <c r="T297" s="48" t="s">
        <v>42</v>
      </c>
      <c r="U297" s="47" t="s">
        <v>20</v>
      </c>
      <c r="W297" s="60" t="str">
        <f>IF(ISNUMBER(MATCH(U297,U$1:U296,0)),"2","1")</f>
        <v>2</v>
      </c>
    </row>
    <row r="298" spans="2:23" x14ac:dyDescent="0.25">
      <c r="B298" s="18">
        <v>297</v>
      </c>
      <c r="C298" s="17" t="str">
        <f t="shared" si="28"/>
        <v/>
      </c>
      <c r="D298" s="17" t="str">
        <f t="shared" si="29"/>
        <v>North America</v>
      </c>
      <c r="E298" s="17" t="str">
        <f t="shared" si="30"/>
        <v/>
      </c>
      <c r="F298" s="17" t="str">
        <f t="shared" si="31"/>
        <v/>
      </c>
      <c r="G298" s="17" t="str">
        <f t="shared" si="32"/>
        <v/>
      </c>
      <c r="H298" s="17" t="str">
        <f t="shared" si="33"/>
        <v/>
      </c>
      <c r="I298" s="35" t="str">
        <f t="shared" si="34"/>
        <v>North America</v>
      </c>
      <c r="J298" t="str">
        <f>IF(ISNUMBER(MATCH(K298,K$1:K297,0)),"Double","1st See ")</f>
        <v>Double</v>
      </c>
      <c r="K298" t="s">
        <v>88</v>
      </c>
      <c r="R298" t="s">
        <v>8</v>
      </c>
      <c r="S298" s="51">
        <v>17807.916687442568</v>
      </c>
      <c r="T298" s="48" t="s">
        <v>1072</v>
      </c>
      <c r="U298" s="47" t="s">
        <v>52</v>
      </c>
      <c r="W298" s="60" t="str">
        <f>IF(ISNUMBER(MATCH(U298,U$1:U297,0)),"2","1")</f>
        <v>2</v>
      </c>
    </row>
    <row r="299" spans="2:23" x14ac:dyDescent="0.25">
      <c r="B299" s="18">
        <v>298</v>
      </c>
      <c r="C299" s="17" t="str">
        <f t="shared" si="28"/>
        <v/>
      </c>
      <c r="D299" s="17" t="str">
        <f t="shared" si="29"/>
        <v>North America</v>
      </c>
      <c r="E299" s="17" t="str">
        <f t="shared" si="30"/>
        <v/>
      </c>
      <c r="F299" s="17" t="str">
        <f t="shared" si="31"/>
        <v/>
      </c>
      <c r="G299" s="17" t="str">
        <f t="shared" si="32"/>
        <v/>
      </c>
      <c r="H299" s="17" t="str">
        <f t="shared" si="33"/>
        <v/>
      </c>
      <c r="I299" s="35" t="str">
        <f t="shared" si="34"/>
        <v>North America</v>
      </c>
      <c r="J299" t="str">
        <f>IF(ISNUMBER(MATCH(K299,K$1:K298,0)),"Double","1st See ")</f>
        <v>Double</v>
      </c>
      <c r="K299" t="s">
        <v>15</v>
      </c>
      <c r="R299" t="s">
        <v>8</v>
      </c>
      <c r="S299" s="51">
        <v>12465.541681209797</v>
      </c>
      <c r="T299" s="48" t="s">
        <v>207</v>
      </c>
      <c r="U299" s="47" t="s">
        <v>20</v>
      </c>
      <c r="W299" s="60" t="str">
        <f>IF(ISNUMBER(MATCH(U299,U$1:U298,0)),"2","1")</f>
        <v>2</v>
      </c>
    </row>
    <row r="300" spans="2:23" x14ac:dyDescent="0.25">
      <c r="B300" s="18">
        <v>299</v>
      </c>
      <c r="C300" s="17" t="str">
        <f t="shared" si="28"/>
        <v>Europe</v>
      </c>
      <c r="D300" s="17" t="str">
        <f t="shared" si="29"/>
        <v/>
      </c>
      <c r="E300" s="17" t="str">
        <f t="shared" si="30"/>
        <v/>
      </c>
      <c r="F300" s="17" t="str">
        <f t="shared" si="31"/>
        <v/>
      </c>
      <c r="G300" s="17" t="str">
        <f t="shared" si="32"/>
        <v/>
      </c>
      <c r="H300" s="17" t="str">
        <f t="shared" si="33"/>
        <v/>
      </c>
      <c r="I300" s="35" t="str">
        <f t="shared" si="34"/>
        <v>Europe</v>
      </c>
      <c r="J300" t="str">
        <f>IF(ISNUMBER(MATCH(K300,K$1:K299,0)),"Double","1st See ")</f>
        <v>Double</v>
      </c>
      <c r="K300" t="s">
        <v>24</v>
      </c>
      <c r="R300" t="s">
        <v>8</v>
      </c>
      <c r="S300" s="51">
        <v>24000</v>
      </c>
      <c r="T300" s="48" t="s">
        <v>1080</v>
      </c>
      <c r="U300" s="47" t="s">
        <v>52</v>
      </c>
      <c r="W300" s="60" t="str">
        <f>IF(ISNUMBER(MATCH(U300,U$1:U299,0)),"2","1")</f>
        <v>2</v>
      </c>
    </row>
    <row r="301" spans="2:23" x14ac:dyDescent="0.25">
      <c r="B301" s="18">
        <v>300</v>
      </c>
      <c r="C301" s="17" t="str">
        <f t="shared" si="28"/>
        <v/>
      </c>
      <c r="D301" s="17" t="str">
        <f t="shared" si="29"/>
        <v>North America</v>
      </c>
      <c r="E301" s="17" t="str">
        <f t="shared" si="30"/>
        <v/>
      </c>
      <c r="F301" s="17" t="str">
        <f t="shared" si="31"/>
        <v/>
      </c>
      <c r="G301" s="17" t="str">
        <f t="shared" si="32"/>
        <v/>
      </c>
      <c r="H301" s="17" t="str">
        <f t="shared" si="33"/>
        <v/>
      </c>
      <c r="I301" s="35" t="str">
        <f t="shared" si="34"/>
        <v>North America</v>
      </c>
      <c r="J301" t="str">
        <f>IF(ISNUMBER(MATCH(K301,K$1:K300,0)),"Double","1st See ")</f>
        <v>Double</v>
      </c>
      <c r="K301" t="s">
        <v>15</v>
      </c>
      <c r="R301" t="s">
        <v>8</v>
      </c>
      <c r="S301" s="51">
        <v>8547.8000099724322</v>
      </c>
      <c r="T301" s="48" t="s">
        <v>52</v>
      </c>
      <c r="U301" s="47" t="s">
        <v>52</v>
      </c>
      <c r="W301" s="60" t="str">
        <f>IF(ISNUMBER(MATCH(U301,U$1:U300,0)),"2","1")</f>
        <v>2</v>
      </c>
    </row>
    <row r="302" spans="2:23" x14ac:dyDescent="0.25">
      <c r="B302" s="18">
        <v>301</v>
      </c>
      <c r="C302" s="17" t="str">
        <f t="shared" si="28"/>
        <v/>
      </c>
      <c r="D302" s="17" t="str">
        <f t="shared" si="29"/>
        <v/>
      </c>
      <c r="E302" s="17" t="str">
        <f t="shared" si="30"/>
        <v/>
      </c>
      <c r="F302" s="17" t="str">
        <f t="shared" si="31"/>
        <v/>
      </c>
      <c r="G302" s="17" t="str">
        <f t="shared" si="32"/>
        <v>Asia</v>
      </c>
      <c r="H302" s="17" t="str">
        <f t="shared" si="33"/>
        <v/>
      </c>
      <c r="I302" s="35" t="str">
        <f t="shared" si="34"/>
        <v>Asia</v>
      </c>
      <c r="J302" t="str">
        <f>IF(ISNUMBER(MATCH(K302,K$1:K301,0)),"Double","1st See ")</f>
        <v>Double</v>
      </c>
      <c r="K302" t="s">
        <v>8</v>
      </c>
      <c r="R302" t="s">
        <v>8</v>
      </c>
      <c r="S302" s="51">
        <v>10684.750012465542</v>
      </c>
      <c r="T302" s="48" t="s">
        <v>1084</v>
      </c>
      <c r="U302" s="47" t="s">
        <v>20</v>
      </c>
      <c r="W302" s="60" t="str">
        <f>IF(ISNUMBER(MATCH(U302,U$1:U301,0)),"2","1")</f>
        <v>2</v>
      </c>
    </row>
    <row r="303" spans="2:23" x14ac:dyDescent="0.25">
      <c r="B303" s="18">
        <v>302</v>
      </c>
      <c r="C303" s="17" t="str">
        <f t="shared" si="28"/>
        <v/>
      </c>
      <c r="D303" s="17" t="str">
        <f t="shared" si="29"/>
        <v>North America</v>
      </c>
      <c r="E303" s="17" t="str">
        <f t="shared" si="30"/>
        <v/>
      </c>
      <c r="F303" s="17" t="str">
        <f t="shared" si="31"/>
        <v/>
      </c>
      <c r="G303" s="17" t="str">
        <f t="shared" si="32"/>
        <v/>
      </c>
      <c r="H303" s="17" t="str">
        <f t="shared" si="33"/>
        <v/>
      </c>
      <c r="I303" s="35" t="str">
        <f t="shared" si="34"/>
        <v>North America</v>
      </c>
      <c r="J303" t="str">
        <f>IF(ISNUMBER(MATCH(K303,K$1:K302,0)),"Double","1st See ")</f>
        <v>Double</v>
      </c>
      <c r="K303" t="s">
        <v>15</v>
      </c>
      <c r="R303" t="s">
        <v>8</v>
      </c>
      <c r="S303" s="51">
        <v>10684.750012465542</v>
      </c>
      <c r="T303" s="48" t="s">
        <v>749</v>
      </c>
      <c r="U303" s="47" t="s">
        <v>20</v>
      </c>
      <c r="W303" s="60" t="str">
        <f>IF(ISNUMBER(MATCH(U303,U$1:U302,0)),"2","1")</f>
        <v>2</v>
      </c>
    </row>
    <row r="304" spans="2:23" x14ac:dyDescent="0.25">
      <c r="B304" s="18">
        <v>303</v>
      </c>
      <c r="C304" s="17" t="str">
        <f t="shared" si="28"/>
        <v>Europe</v>
      </c>
      <c r="D304" s="17" t="str">
        <f t="shared" si="29"/>
        <v/>
      </c>
      <c r="E304" s="17" t="str">
        <f t="shared" si="30"/>
        <v/>
      </c>
      <c r="F304" s="17" t="str">
        <f t="shared" si="31"/>
        <v/>
      </c>
      <c r="G304" s="17" t="str">
        <f t="shared" si="32"/>
        <v/>
      </c>
      <c r="H304" s="17" t="str">
        <f t="shared" si="33"/>
        <v/>
      </c>
      <c r="I304" s="35" t="str">
        <f t="shared" si="34"/>
        <v>Europe</v>
      </c>
      <c r="J304" t="str">
        <f>IF(ISNUMBER(MATCH(K304,K$1:K303,0)),"Double","1st See ")</f>
        <v>Double</v>
      </c>
      <c r="K304" t="s">
        <v>628</v>
      </c>
      <c r="R304" t="s">
        <v>8</v>
      </c>
      <c r="S304" s="51">
        <v>8000</v>
      </c>
      <c r="T304" s="48" t="s">
        <v>167</v>
      </c>
      <c r="U304" s="47" t="s">
        <v>20</v>
      </c>
      <c r="W304" s="60" t="str">
        <f>IF(ISNUMBER(MATCH(U304,U$1:U303,0)),"2","1")</f>
        <v>2</v>
      </c>
    </row>
    <row r="305" spans="2:23" x14ac:dyDescent="0.25">
      <c r="B305" s="18">
        <v>304</v>
      </c>
      <c r="C305" s="17" t="str">
        <f t="shared" si="28"/>
        <v/>
      </c>
      <c r="D305" s="17" t="str">
        <f t="shared" si="29"/>
        <v>North America</v>
      </c>
      <c r="E305" s="17" t="str">
        <f t="shared" si="30"/>
        <v/>
      </c>
      <c r="F305" s="17" t="str">
        <f t="shared" si="31"/>
        <v/>
      </c>
      <c r="G305" s="17" t="str">
        <f t="shared" si="32"/>
        <v/>
      </c>
      <c r="H305" s="17" t="str">
        <f t="shared" si="33"/>
        <v/>
      </c>
      <c r="I305" s="35" t="str">
        <f t="shared" si="34"/>
        <v>North America</v>
      </c>
      <c r="J305" t="str">
        <f>IF(ISNUMBER(MATCH(K305,K$1:K304,0)),"Double","1st See ")</f>
        <v>Double</v>
      </c>
      <c r="K305" t="s">
        <v>15</v>
      </c>
      <c r="R305" t="s">
        <v>8</v>
      </c>
      <c r="S305" s="51">
        <v>15000</v>
      </c>
      <c r="T305" s="48" t="s">
        <v>1103</v>
      </c>
      <c r="U305" s="47" t="s">
        <v>20</v>
      </c>
      <c r="W305" s="60" t="str">
        <f>IF(ISNUMBER(MATCH(U305,U$1:U304,0)),"2","1")</f>
        <v>2</v>
      </c>
    </row>
    <row r="306" spans="2:23" x14ac:dyDescent="0.25">
      <c r="B306" s="18">
        <v>305</v>
      </c>
      <c r="C306" s="17" t="str">
        <f t="shared" si="28"/>
        <v>Europe</v>
      </c>
      <c r="D306" s="17" t="str">
        <f t="shared" si="29"/>
        <v/>
      </c>
      <c r="E306" s="17" t="str">
        <f t="shared" si="30"/>
        <v/>
      </c>
      <c r="F306" s="17" t="str">
        <f t="shared" si="31"/>
        <v/>
      </c>
      <c r="G306" s="17" t="str">
        <f t="shared" si="32"/>
        <v/>
      </c>
      <c r="H306" s="17" t="str">
        <f t="shared" si="33"/>
        <v/>
      </c>
      <c r="I306" s="35" t="str">
        <f t="shared" si="34"/>
        <v>Europe</v>
      </c>
      <c r="J306" t="str">
        <f>IF(ISNUMBER(MATCH(K306,K$1:K305,0)),"Double","1st See ")</f>
        <v>Double</v>
      </c>
      <c r="K306" t="s">
        <v>71</v>
      </c>
      <c r="R306" t="s">
        <v>8</v>
      </c>
      <c r="S306" s="51">
        <v>3632.815004238284</v>
      </c>
      <c r="T306" s="48" t="s">
        <v>1127</v>
      </c>
      <c r="U306" s="47" t="s">
        <v>52</v>
      </c>
      <c r="W306" s="60" t="str">
        <f>IF(ISNUMBER(MATCH(U306,U$1:U305,0)),"2","1")</f>
        <v>2</v>
      </c>
    </row>
    <row r="307" spans="2:23" x14ac:dyDescent="0.25">
      <c r="B307" s="18">
        <v>306</v>
      </c>
      <c r="C307" s="17" t="str">
        <f t="shared" si="28"/>
        <v/>
      </c>
      <c r="D307" s="17" t="str">
        <f t="shared" si="29"/>
        <v>North America</v>
      </c>
      <c r="E307" s="17" t="str">
        <f t="shared" si="30"/>
        <v/>
      </c>
      <c r="F307" s="17" t="str">
        <f t="shared" si="31"/>
        <v/>
      </c>
      <c r="G307" s="17" t="str">
        <f t="shared" si="32"/>
        <v/>
      </c>
      <c r="H307" s="17" t="str">
        <f t="shared" si="33"/>
        <v/>
      </c>
      <c r="I307" s="35" t="str">
        <f t="shared" si="34"/>
        <v>North America</v>
      </c>
      <c r="J307" t="str">
        <f>IF(ISNUMBER(MATCH(K307,K$1:K306,0)),"Double","1st See ")</f>
        <v>Double</v>
      </c>
      <c r="K307" t="s">
        <v>15</v>
      </c>
      <c r="R307" t="s">
        <v>8</v>
      </c>
      <c r="S307" s="51">
        <v>21369.500024931083</v>
      </c>
      <c r="T307" s="48" t="s">
        <v>76</v>
      </c>
      <c r="U307" s="47" t="s">
        <v>356</v>
      </c>
      <c r="W307" s="60" t="str">
        <f>IF(ISNUMBER(MATCH(U307,U$1:U306,0)),"2","1")</f>
        <v>2</v>
      </c>
    </row>
    <row r="308" spans="2:23" x14ac:dyDescent="0.25">
      <c r="B308" s="18">
        <v>307</v>
      </c>
      <c r="C308" s="17" t="str">
        <f t="shared" si="28"/>
        <v/>
      </c>
      <c r="D308" s="17" t="str">
        <f t="shared" si="29"/>
        <v/>
      </c>
      <c r="E308" s="17" t="str">
        <f t="shared" si="30"/>
        <v/>
      </c>
      <c r="F308" s="17" t="str">
        <f t="shared" si="31"/>
        <v/>
      </c>
      <c r="G308" s="17" t="str">
        <f t="shared" si="32"/>
        <v>Asia</v>
      </c>
      <c r="H308" s="17" t="str">
        <f t="shared" si="33"/>
        <v/>
      </c>
      <c r="I308" s="35" t="str">
        <f t="shared" si="34"/>
        <v>Asia</v>
      </c>
      <c r="J308" t="str">
        <f>IF(ISNUMBER(MATCH(K308,K$1:K307,0)),"Double","1st See ")</f>
        <v>Double</v>
      </c>
      <c r="K308" t="s">
        <v>8</v>
      </c>
      <c r="R308" t="s">
        <v>8</v>
      </c>
      <c r="S308" s="51">
        <v>8903.9583437212841</v>
      </c>
      <c r="T308" s="48" t="s">
        <v>207</v>
      </c>
      <c r="U308" s="47" t="s">
        <v>20</v>
      </c>
      <c r="W308" s="60" t="str">
        <f>IF(ISNUMBER(MATCH(U308,U$1:U307,0)),"2","1")</f>
        <v>2</v>
      </c>
    </row>
    <row r="309" spans="2:23" x14ac:dyDescent="0.25">
      <c r="B309" s="18">
        <v>308</v>
      </c>
      <c r="C309" s="17" t="str">
        <f t="shared" si="28"/>
        <v/>
      </c>
      <c r="D309" s="17" t="str">
        <f t="shared" si="29"/>
        <v>North America</v>
      </c>
      <c r="E309" s="17" t="str">
        <f t="shared" si="30"/>
        <v/>
      </c>
      <c r="F309" s="17" t="str">
        <f t="shared" si="31"/>
        <v/>
      </c>
      <c r="G309" s="17" t="str">
        <f t="shared" si="32"/>
        <v/>
      </c>
      <c r="H309" s="17" t="str">
        <f t="shared" si="33"/>
        <v/>
      </c>
      <c r="I309" s="35" t="str">
        <f t="shared" si="34"/>
        <v>North America</v>
      </c>
      <c r="J309" t="str">
        <f>IF(ISNUMBER(MATCH(K309,K$1:K308,0)),"Double","1st See ")</f>
        <v>Double</v>
      </c>
      <c r="K309" t="s">
        <v>15</v>
      </c>
      <c r="R309" t="s">
        <v>8</v>
      </c>
      <c r="S309" s="51">
        <v>9705.3145946561999</v>
      </c>
      <c r="T309" s="48" t="s">
        <v>1022</v>
      </c>
      <c r="U309" s="47" t="s">
        <v>52</v>
      </c>
      <c r="W309" s="60" t="str">
        <f>IF(ISNUMBER(MATCH(U309,U$1:U308,0)),"2","1")</f>
        <v>2</v>
      </c>
    </row>
    <row r="310" spans="2:23" x14ac:dyDescent="0.25">
      <c r="B310" s="18">
        <v>309</v>
      </c>
      <c r="C310" s="17" t="str">
        <f t="shared" si="28"/>
        <v/>
      </c>
      <c r="D310" s="17" t="str">
        <f t="shared" si="29"/>
        <v>North America</v>
      </c>
      <c r="E310" s="17" t="str">
        <f t="shared" si="30"/>
        <v/>
      </c>
      <c r="F310" s="17" t="str">
        <f t="shared" si="31"/>
        <v/>
      </c>
      <c r="G310" s="17" t="str">
        <f t="shared" si="32"/>
        <v/>
      </c>
      <c r="H310" s="17" t="str">
        <f t="shared" si="33"/>
        <v/>
      </c>
      <c r="I310" s="35" t="str">
        <f t="shared" si="34"/>
        <v>North America</v>
      </c>
      <c r="J310" t="str">
        <f>IF(ISNUMBER(MATCH(K310,K$1:K309,0)),"Double","1st See ")</f>
        <v>Double</v>
      </c>
      <c r="K310" t="s">
        <v>88</v>
      </c>
      <c r="R310" t="s">
        <v>8</v>
      </c>
      <c r="S310" s="51">
        <v>17807.916687442568</v>
      </c>
      <c r="T310" s="48" t="s">
        <v>1135</v>
      </c>
      <c r="U310" s="47" t="s">
        <v>52</v>
      </c>
      <c r="W310" s="60" t="str">
        <f>IF(ISNUMBER(MATCH(U310,U$1:U309,0)),"2","1")</f>
        <v>2</v>
      </c>
    </row>
    <row r="311" spans="2:23" x14ac:dyDescent="0.25">
      <c r="B311" s="18">
        <v>310</v>
      </c>
      <c r="C311" s="17" t="str">
        <f t="shared" si="28"/>
        <v/>
      </c>
      <c r="D311" s="17" t="str">
        <f t="shared" si="29"/>
        <v>North America</v>
      </c>
      <c r="E311" s="17" t="str">
        <f t="shared" si="30"/>
        <v/>
      </c>
      <c r="F311" s="17" t="str">
        <f t="shared" si="31"/>
        <v/>
      </c>
      <c r="G311" s="17" t="str">
        <f t="shared" si="32"/>
        <v/>
      </c>
      <c r="H311" s="17" t="str">
        <f t="shared" si="33"/>
        <v/>
      </c>
      <c r="I311" s="35" t="str">
        <f t="shared" si="34"/>
        <v>North America</v>
      </c>
      <c r="J311" t="str">
        <f>IF(ISNUMBER(MATCH(K311,K$1:K310,0)),"Double","1st See ")</f>
        <v>Double</v>
      </c>
      <c r="K311" t="s">
        <v>166</v>
      </c>
      <c r="R311" t="s">
        <v>8</v>
      </c>
      <c r="S311" s="51">
        <v>3205.4250037396623</v>
      </c>
      <c r="T311" s="48" t="s">
        <v>1136</v>
      </c>
      <c r="U311" s="47" t="s">
        <v>20</v>
      </c>
      <c r="W311" s="60" t="str">
        <f>IF(ISNUMBER(MATCH(U311,U$1:U310,0)),"2","1")</f>
        <v>2</v>
      </c>
    </row>
    <row r="312" spans="2:23" x14ac:dyDescent="0.25">
      <c r="B312" s="18">
        <v>311</v>
      </c>
      <c r="C312" s="17" t="str">
        <f t="shared" si="28"/>
        <v/>
      </c>
      <c r="D312" s="17" t="str">
        <f t="shared" si="29"/>
        <v>North America</v>
      </c>
      <c r="E312" s="17" t="str">
        <f t="shared" si="30"/>
        <v/>
      </c>
      <c r="F312" s="17" t="str">
        <f t="shared" si="31"/>
        <v/>
      </c>
      <c r="G312" s="17" t="str">
        <f t="shared" si="32"/>
        <v/>
      </c>
      <c r="H312" s="17" t="str">
        <f t="shared" si="33"/>
        <v/>
      </c>
      <c r="I312" s="35" t="str">
        <f t="shared" si="34"/>
        <v>North America</v>
      </c>
      <c r="J312" t="str">
        <f>IF(ISNUMBER(MATCH(K312,K$1:K311,0)),"Double","1st See ")</f>
        <v>Double</v>
      </c>
      <c r="K312" t="s">
        <v>15</v>
      </c>
      <c r="R312" t="s">
        <v>8</v>
      </c>
      <c r="S312" s="51">
        <v>12465.541681209797</v>
      </c>
      <c r="T312" s="48" t="s">
        <v>1140</v>
      </c>
      <c r="U312" s="47" t="s">
        <v>52</v>
      </c>
      <c r="W312" s="60" t="str">
        <f>IF(ISNUMBER(MATCH(U312,U$1:U311,0)),"2","1")</f>
        <v>2</v>
      </c>
    </row>
    <row r="313" spans="2:23" x14ac:dyDescent="0.25">
      <c r="B313" s="18">
        <v>312</v>
      </c>
      <c r="C313" s="17" t="str">
        <f t="shared" si="28"/>
        <v/>
      </c>
      <c r="D313" s="17" t="str">
        <f t="shared" si="29"/>
        <v>North America</v>
      </c>
      <c r="E313" s="17" t="str">
        <f t="shared" si="30"/>
        <v/>
      </c>
      <c r="F313" s="17" t="str">
        <f t="shared" si="31"/>
        <v/>
      </c>
      <c r="G313" s="17" t="str">
        <f t="shared" si="32"/>
        <v/>
      </c>
      <c r="H313" s="17" t="str">
        <f t="shared" si="33"/>
        <v/>
      </c>
      <c r="I313" s="35" t="str">
        <f t="shared" si="34"/>
        <v>North America</v>
      </c>
      <c r="J313" t="str">
        <f>IF(ISNUMBER(MATCH(K313,K$1:K312,0)),"Double","1st See ")</f>
        <v>Double</v>
      </c>
      <c r="K313" t="s">
        <v>15</v>
      </c>
      <c r="R313" t="s">
        <v>8</v>
      </c>
      <c r="S313" s="51">
        <v>11575.14584683767</v>
      </c>
      <c r="T313" s="48" t="s">
        <v>1143</v>
      </c>
      <c r="U313" s="47" t="s">
        <v>52</v>
      </c>
      <c r="W313" s="60" t="str">
        <f>IF(ISNUMBER(MATCH(U313,U$1:U312,0)),"2","1")</f>
        <v>2</v>
      </c>
    </row>
    <row r="314" spans="2:23" x14ac:dyDescent="0.25">
      <c r="B314" s="18">
        <v>313</v>
      </c>
      <c r="C314" s="17" t="str">
        <f t="shared" si="28"/>
        <v/>
      </c>
      <c r="D314" s="17" t="str">
        <f t="shared" si="29"/>
        <v>North America</v>
      </c>
      <c r="E314" s="17" t="str">
        <f t="shared" si="30"/>
        <v/>
      </c>
      <c r="F314" s="17" t="str">
        <f t="shared" si="31"/>
        <v/>
      </c>
      <c r="G314" s="17" t="str">
        <f t="shared" si="32"/>
        <v/>
      </c>
      <c r="H314" s="17" t="str">
        <f t="shared" si="33"/>
        <v/>
      </c>
      <c r="I314" s="35" t="str">
        <f t="shared" si="34"/>
        <v>North America</v>
      </c>
      <c r="J314" t="str">
        <f>IF(ISNUMBER(MATCH(K314,K$1:K313,0)),"Double","1st See ")</f>
        <v>Double</v>
      </c>
      <c r="K314" t="s">
        <v>15</v>
      </c>
      <c r="R314" t="s">
        <v>8</v>
      </c>
      <c r="S314" s="51">
        <v>18000</v>
      </c>
      <c r="T314" s="48" t="s">
        <v>1144</v>
      </c>
      <c r="U314" s="47" t="s">
        <v>67</v>
      </c>
      <c r="W314" s="60" t="str">
        <f>IF(ISNUMBER(MATCH(U314,U$1:U313,0)),"2","1")</f>
        <v>2</v>
      </c>
    </row>
    <row r="315" spans="2:23" x14ac:dyDescent="0.25">
      <c r="B315" s="18">
        <v>314</v>
      </c>
      <c r="C315" s="17" t="str">
        <f t="shared" si="28"/>
        <v/>
      </c>
      <c r="D315" s="17" t="str">
        <f t="shared" si="29"/>
        <v>North America</v>
      </c>
      <c r="E315" s="17" t="str">
        <f t="shared" si="30"/>
        <v/>
      </c>
      <c r="F315" s="17" t="str">
        <f t="shared" si="31"/>
        <v/>
      </c>
      <c r="G315" s="17" t="str">
        <f t="shared" si="32"/>
        <v/>
      </c>
      <c r="H315" s="17" t="str">
        <f t="shared" si="33"/>
        <v/>
      </c>
      <c r="I315" s="35" t="str">
        <f t="shared" si="34"/>
        <v>North America</v>
      </c>
      <c r="J315" t="str">
        <f>IF(ISNUMBER(MATCH(K315,K$1:K314,0)),"Double","1st See ")</f>
        <v>Double</v>
      </c>
      <c r="K315" t="s">
        <v>15</v>
      </c>
      <c r="R315" t="s">
        <v>8</v>
      </c>
      <c r="S315" s="51">
        <v>6232.7708406048987</v>
      </c>
      <c r="T315" s="48" t="s">
        <v>153</v>
      </c>
      <c r="U315" s="47" t="s">
        <v>20</v>
      </c>
      <c r="W315" s="60" t="str">
        <f>IF(ISNUMBER(MATCH(U315,U$1:U314,0)),"2","1")</f>
        <v>2</v>
      </c>
    </row>
    <row r="316" spans="2:23" x14ac:dyDescent="0.25">
      <c r="B316" s="18">
        <v>315</v>
      </c>
      <c r="C316" s="17" t="str">
        <f t="shared" si="28"/>
        <v/>
      </c>
      <c r="D316" s="17" t="str">
        <f t="shared" si="29"/>
        <v/>
      </c>
      <c r="E316" s="17" t="str">
        <f t="shared" si="30"/>
        <v/>
      </c>
      <c r="F316" s="17" t="str">
        <f t="shared" si="31"/>
        <v/>
      </c>
      <c r="G316" s="17" t="str">
        <f t="shared" si="32"/>
        <v>Asia</v>
      </c>
      <c r="H316" s="17" t="str">
        <f t="shared" si="33"/>
        <v/>
      </c>
      <c r="I316" s="35" t="str">
        <f t="shared" si="34"/>
        <v>Asia</v>
      </c>
      <c r="J316" t="str">
        <f>IF(ISNUMBER(MATCH(K316,K$1:K315,0)),"Double","1st See ")</f>
        <v>Double</v>
      </c>
      <c r="K316" t="s">
        <v>8</v>
      </c>
      <c r="R316" t="s">
        <v>8</v>
      </c>
      <c r="S316" s="51">
        <v>11397.066679963244</v>
      </c>
      <c r="T316" s="48" t="s">
        <v>1149</v>
      </c>
      <c r="U316" s="47" t="s">
        <v>20</v>
      </c>
      <c r="W316" s="60" t="str">
        <f>IF(ISNUMBER(MATCH(U316,U$1:U315,0)),"2","1")</f>
        <v>2</v>
      </c>
    </row>
    <row r="317" spans="2:23" x14ac:dyDescent="0.25">
      <c r="B317" s="18">
        <v>316</v>
      </c>
      <c r="C317" s="17" t="str">
        <f t="shared" si="28"/>
        <v>Europe</v>
      </c>
      <c r="D317" s="17" t="str">
        <f t="shared" si="29"/>
        <v/>
      </c>
      <c r="E317" s="17" t="str">
        <f t="shared" si="30"/>
        <v/>
      </c>
      <c r="F317" s="17" t="str">
        <f t="shared" si="31"/>
        <v/>
      </c>
      <c r="G317" s="17" t="str">
        <f t="shared" si="32"/>
        <v/>
      </c>
      <c r="H317" s="17" t="str">
        <f t="shared" si="33"/>
        <v/>
      </c>
      <c r="I317" s="35" t="str">
        <f t="shared" si="34"/>
        <v>Europe</v>
      </c>
      <c r="J317" t="str">
        <f>IF(ISNUMBER(MATCH(K317,K$1:K316,0)),"Double","1st See ")</f>
        <v>Double</v>
      </c>
      <c r="K317" t="s">
        <v>38</v>
      </c>
      <c r="R317" t="s">
        <v>8</v>
      </c>
      <c r="S317" s="51">
        <v>15000</v>
      </c>
      <c r="T317" s="48" t="s">
        <v>1150</v>
      </c>
      <c r="U317" s="47" t="s">
        <v>52</v>
      </c>
      <c r="W317" s="60" t="str">
        <f>IF(ISNUMBER(MATCH(U317,U$1:U316,0)),"2","1")</f>
        <v>2</v>
      </c>
    </row>
    <row r="318" spans="2:23" x14ac:dyDescent="0.25">
      <c r="B318" s="18">
        <v>317</v>
      </c>
      <c r="C318" s="17" t="str">
        <f t="shared" si="28"/>
        <v/>
      </c>
      <c r="D318" s="17" t="str">
        <f t="shared" si="29"/>
        <v>North America</v>
      </c>
      <c r="E318" s="17" t="str">
        <f t="shared" si="30"/>
        <v/>
      </c>
      <c r="F318" s="17" t="str">
        <f t="shared" si="31"/>
        <v/>
      </c>
      <c r="G318" s="17" t="str">
        <f t="shared" si="32"/>
        <v/>
      </c>
      <c r="H318" s="17" t="str">
        <f t="shared" si="33"/>
        <v/>
      </c>
      <c r="I318" s="35" t="str">
        <f t="shared" si="34"/>
        <v>North America</v>
      </c>
      <c r="J318" t="str">
        <f>IF(ISNUMBER(MATCH(K318,K$1:K317,0)),"Double","1st See ")</f>
        <v>Double</v>
      </c>
      <c r="K318" t="s">
        <v>15</v>
      </c>
      <c r="R318" t="s">
        <v>8</v>
      </c>
      <c r="S318" s="51">
        <v>6499.8895909165376</v>
      </c>
      <c r="T318" s="48" t="s">
        <v>1153</v>
      </c>
      <c r="U318" s="47" t="s">
        <v>20</v>
      </c>
      <c r="W318" s="60" t="str">
        <f>IF(ISNUMBER(MATCH(U318,U$1:U317,0)),"2","1")</f>
        <v>2</v>
      </c>
    </row>
    <row r="319" spans="2:23" x14ac:dyDescent="0.25">
      <c r="B319" s="18">
        <v>318</v>
      </c>
      <c r="C319" s="17" t="str">
        <f t="shared" si="28"/>
        <v/>
      </c>
      <c r="D319" s="17" t="str">
        <f t="shared" si="29"/>
        <v/>
      </c>
      <c r="E319" s="17" t="str">
        <f t="shared" si="30"/>
        <v>South America</v>
      </c>
      <c r="F319" s="17" t="str">
        <f t="shared" si="31"/>
        <v/>
      </c>
      <c r="G319" s="17" t="str">
        <f t="shared" si="32"/>
        <v/>
      </c>
      <c r="H319" s="17" t="str">
        <f t="shared" si="33"/>
        <v/>
      </c>
      <c r="I319" s="35" t="str">
        <f t="shared" si="34"/>
        <v>South America</v>
      </c>
      <c r="J319" t="str">
        <f>IF(ISNUMBER(MATCH(K319,K$1:K318,0)),"Double","1st See ")</f>
        <v>Double</v>
      </c>
      <c r="K319" t="s">
        <v>143</v>
      </c>
      <c r="R319" t="s">
        <v>8</v>
      </c>
      <c r="S319" s="51">
        <v>7265</v>
      </c>
      <c r="T319" s="48" t="s">
        <v>1157</v>
      </c>
      <c r="U319" s="47" t="s">
        <v>279</v>
      </c>
      <c r="W319" s="60" t="str">
        <f>IF(ISNUMBER(MATCH(U319,U$1:U318,0)),"2","1")</f>
        <v>2</v>
      </c>
    </row>
    <row r="320" spans="2:23" x14ac:dyDescent="0.25">
      <c r="B320" s="18">
        <v>319</v>
      </c>
      <c r="C320" s="17" t="str">
        <f t="shared" si="28"/>
        <v>Europe</v>
      </c>
      <c r="D320" s="17" t="str">
        <f t="shared" si="29"/>
        <v/>
      </c>
      <c r="E320" s="17" t="str">
        <f t="shared" si="30"/>
        <v/>
      </c>
      <c r="F320" s="17" t="str">
        <f t="shared" si="31"/>
        <v/>
      </c>
      <c r="G320" s="17" t="str">
        <f t="shared" si="32"/>
        <v/>
      </c>
      <c r="H320" s="17" t="str">
        <f t="shared" si="33"/>
        <v/>
      </c>
      <c r="I320" s="35" t="str">
        <f t="shared" si="34"/>
        <v>Europe</v>
      </c>
      <c r="J320" t="str">
        <f>IF(ISNUMBER(MATCH(K320,K$1:K319,0)),"Double","1st See ")</f>
        <v>Double</v>
      </c>
      <c r="K320" t="s">
        <v>71</v>
      </c>
      <c r="R320" t="s">
        <v>8</v>
      </c>
      <c r="S320" s="51">
        <v>8013.5625093491553</v>
      </c>
      <c r="T320" s="48" t="s">
        <v>804</v>
      </c>
      <c r="U320" s="47" t="s">
        <v>52</v>
      </c>
      <c r="W320" s="60" t="str">
        <f>IF(ISNUMBER(MATCH(U320,U$1:U319,0)),"2","1")</f>
        <v>2</v>
      </c>
    </row>
    <row r="321" spans="2:23" x14ac:dyDescent="0.25">
      <c r="B321" s="18">
        <v>320</v>
      </c>
      <c r="C321" s="17" t="str">
        <f t="shared" si="28"/>
        <v/>
      </c>
      <c r="D321" s="17" t="str">
        <f t="shared" si="29"/>
        <v>North America</v>
      </c>
      <c r="E321" s="17" t="str">
        <f t="shared" si="30"/>
        <v/>
      </c>
      <c r="F321" s="17" t="str">
        <f t="shared" si="31"/>
        <v/>
      </c>
      <c r="G321" s="17" t="str">
        <f t="shared" si="32"/>
        <v/>
      </c>
      <c r="H321" s="17" t="str">
        <f t="shared" si="33"/>
        <v/>
      </c>
      <c r="I321" s="35" t="str">
        <f t="shared" si="34"/>
        <v>North America</v>
      </c>
      <c r="J321" t="str">
        <f>IF(ISNUMBER(MATCH(K321,K$1:K320,0)),"Double","1st See ")</f>
        <v>Double</v>
      </c>
      <c r="K321" t="s">
        <v>15</v>
      </c>
      <c r="R321" t="s">
        <v>8</v>
      </c>
      <c r="S321" s="51">
        <v>10150.512511842264</v>
      </c>
      <c r="T321" s="48" t="s">
        <v>1162</v>
      </c>
      <c r="U321" s="47" t="s">
        <v>20</v>
      </c>
      <c r="W321" s="60" t="str">
        <f>IF(ISNUMBER(MATCH(U321,U$1:U320,0)),"2","1")</f>
        <v>2</v>
      </c>
    </row>
    <row r="322" spans="2:23" x14ac:dyDescent="0.25">
      <c r="B322" s="18">
        <v>321</v>
      </c>
      <c r="C322" s="17" t="str">
        <f t="shared" ref="C322:C385" si="35">IF(ISNUMBER(MATCH($K322,L$2:L$65,0)),"Europe","")</f>
        <v/>
      </c>
      <c r="D322" s="17" t="str">
        <f t="shared" ref="D322:D385" si="36">IF(ISNUMBER(MATCH($K322,M$2:M$65,0)),"North America","")</f>
        <v>North America</v>
      </c>
      <c r="E322" s="17" t="str">
        <f t="shared" ref="E322:E385" si="37">IF(ISNUMBER(MATCH($K322,N$2:N$65,0)),"South America","")</f>
        <v/>
      </c>
      <c r="F322" s="17" t="str">
        <f t="shared" ref="F322:F385" si="38">IF(ISNUMBER(MATCH($K322,O$2:O$63,0)),"Africa","")</f>
        <v/>
      </c>
      <c r="G322" s="17" t="str">
        <f t="shared" ref="G322:G385" si="39">IF(ISNUMBER(MATCH($K322,P$2:P$65,0)),"Asia","")</f>
        <v/>
      </c>
      <c r="H322" s="17" t="str">
        <f t="shared" ref="H322:H385" si="40">IF(ISNUMBER(MATCH($K322,Q$2:Q$65,0)),"Oceania","")</f>
        <v/>
      </c>
      <c r="I322" s="35" t="str">
        <f t="shared" si="34"/>
        <v>North America</v>
      </c>
      <c r="J322" t="str">
        <f>IF(ISNUMBER(MATCH(K322,K$1:K321,0)),"Double","1st See ")</f>
        <v>Double</v>
      </c>
      <c r="K322" t="s">
        <v>15</v>
      </c>
      <c r="R322" t="s">
        <v>8</v>
      </c>
      <c r="S322" s="51">
        <v>10898.445012714852</v>
      </c>
      <c r="T322" s="48" t="s">
        <v>1164</v>
      </c>
      <c r="U322" s="47" t="s">
        <v>52</v>
      </c>
      <c r="W322" s="60" t="str">
        <f>IF(ISNUMBER(MATCH(U322,U$1:U321,0)),"2","1")</f>
        <v>2</v>
      </c>
    </row>
    <row r="323" spans="2:23" x14ac:dyDescent="0.25">
      <c r="B323" s="18">
        <v>322</v>
      </c>
      <c r="C323" s="17" t="str">
        <f t="shared" si="35"/>
        <v/>
      </c>
      <c r="D323" s="17" t="str">
        <f t="shared" si="36"/>
        <v/>
      </c>
      <c r="E323" s="17" t="str">
        <f t="shared" si="37"/>
        <v/>
      </c>
      <c r="F323" s="17" t="str">
        <f t="shared" si="38"/>
        <v/>
      </c>
      <c r="G323" s="17" t="str">
        <f t="shared" si="39"/>
        <v>Asia</v>
      </c>
      <c r="H323" s="17" t="str">
        <f t="shared" si="40"/>
        <v/>
      </c>
      <c r="I323" s="35" t="str">
        <f t="shared" ref="I323:I386" si="41">CONCATENATE(C323,D323,E323,F323,G323,H323)</f>
        <v>Asia</v>
      </c>
      <c r="J323" t="str">
        <f>IF(ISNUMBER(MATCH(K323,K$1:K322,0)),"Double","1st See ")</f>
        <v>Double</v>
      </c>
      <c r="K323" t="s">
        <v>347</v>
      </c>
      <c r="R323" t="s">
        <v>8</v>
      </c>
      <c r="S323" s="51">
        <v>2136.9500024931081</v>
      </c>
      <c r="T323" s="48" t="s">
        <v>1166</v>
      </c>
      <c r="U323" s="47" t="s">
        <v>20</v>
      </c>
      <c r="W323" s="60" t="str">
        <f>IF(ISNUMBER(MATCH(U323,U$1:U322,0)),"2","1")</f>
        <v>2</v>
      </c>
    </row>
    <row r="324" spans="2:23" x14ac:dyDescent="0.25">
      <c r="B324" s="18">
        <v>323</v>
      </c>
      <c r="C324" s="17" t="str">
        <f t="shared" si="35"/>
        <v/>
      </c>
      <c r="D324" s="17" t="str">
        <f t="shared" si="36"/>
        <v>North America</v>
      </c>
      <c r="E324" s="17" t="str">
        <f t="shared" si="37"/>
        <v/>
      </c>
      <c r="F324" s="17" t="str">
        <f t="shared" si="38"/>
        <v/>
      </c>
      <c r="G324" s="17" t="str">
        <f t="shared" si="39"/>
        <v/>
      </c>
      <c r="H324" s="17" t="str">
        <f t="shared" si="40"/>
        <v/>
      </c>
      <c r="I324" s="35" t="str">
        <f t="shared" si="41"/>
        <v>North America</v>
      </c>
      <c r="J324" t="str">
        <f>IF(ISNUMBER(MATCH(K324,K$1:K323,0)),"Double","1st See ")</f>
        <v>Double</v>
      </c>
      <c r="K324" t="s">
        <v>15</v>
      </c>
      <c r="R324" t="s">
        <v>8</v>
      </c>
      <c r="S324" s="51">
        <v>7123.1666749770275</v>
      </c>
      <c r="T324" s="48" t="s">
        <v>929</v>
      </c>
      <c r="U324" s="47" t="s">
        <v>52</v>
      </c>
      <c r="W324" s="60" t="str">
        <f>IF(ISNUMBER(MATCH(U324,U$1:U323,0)),"2","1")</f>
        <v>2</v>
      </c>
    </row>
    <row r="325" spans="2:23" x14ac:dyDescent="0.25">
      <c r="B325" s="18">
        <v>324</v>
      </c>
      <c r="C325" s="17" t="str">
        <f t="shared" si="35"/>
        <v/>
      </c>
      <c r="D325" s="17" t="str">
        <f t="shared" si="36"/>
        <v>North America</v>
      </c>
      <c r="E325" s="17" t="str">
        <f t="shared" si="37"/>
        <v/>
      </c>
      <c r="F325" s="17" t="str">
        <f t="shared" si="38"/>
        <v/>
      </c>
      <c r="G325" s="17" t="str">
        <f t="shared" si="39"/>
        <v/>
      </c>
      <c r="H325" s="17" t="str">
        <f t="shared" si="40"/>
        <v/>
      </c>
      <c r="I325" s="35" t="str">
        <f t="shared" si="41"/>
        <v>North America</v>
      </c>
      <c r="J325" t="str">
        <f>IF(ISNUMBER(MATCH(K325,K$1:K324,0)),"Double","1st See ")</f>
        <v>Double</v>
      </c>
      <c r="K325" t="s">
        <v>166</v>
      </c>
      <c r="R325" t="s">
        <v>8</v>
      </c>
      <c r="S325" s="51">
        <v>5342.3750062327708</v>
      </c>
      <c r="T325" s="48" t="s">
        <v>1170</v>
      </c>
      <c r="U325" s="47" t="s">
        <v>310</v>
      </c>
      <c r="W325" s="60" t="str">
        <f>IF(ISNUMBER(MATCH(U325,U$1:U324,0)),"2","1")</f>
        <v>2</v>
      </c>
    </row>
    <row r="326" spans="2:23" x14ac:dyDescent="0.25">
      <c r="B326" s="18">
        <v>325</v>
      </c>
      <c r="C326" s="17" t="str">
        <f t="shared" si="35"/>
        <v/>
      </c>
      <c r="D326" s="17" t="str">
        <f t="shared" si="36"/>
        <v>North America</v>
      </c>
      <c r="E326" s="17" t="str">
        <f t="shared" si="37"/>
        <v/>
      </c>
      <c r="F326" s="17" t="str">
        <f t="shared" si="38"/>
        <v/>
      </c>
      <c r="G326" s="17" t="str">
        <f t="shared" si="39"/>
        <v/>
      </c>
      <c r="H326" s="17" t="str">
        <f t="shared" si="40"/>
        <v/>
      </c>
      <c r="I326" s="35" t="str">
        <f t="shared" si="41"/>
        <v>North America</v>
      </c>
      <c r="J326" t="str">
        <f>IF(ISNUMBER(MATCH(K326,K$1:K325,0)),"Double","1st See ")</f>
        <v>Double</v>
      </c>
      <c r="K326" t="s">
        <v>15</v>
      </c>
      <c r="R326" t="s">
        <v>8</v>
      </c>
      <c r="S326" s="51">
        <v>18000</v>
      </c>
      <c r="T326" s="48" t="s">
        <v>1171</v>
      </c>
      <c r="U326" s="47" t="s">
        <v>52</v>
      </c>
      <c r="W326" s="60" t="str">
        <f>IF(ISNUMBER(MATCH(U326,U$1:U325,0)),"2","1")</f>
        <v>2</v>
      </c>
    </row>
    <row r="327" spans="2:23" x14ac:dyDescent="0.25">
      <c r="B327" s="18">
        <v>326</v>
      </c>
      <c r="C327" s="17" t="str">
        <f t="shared" si="35"/>
        <v/>
      </c>
      <c r="D327" s="17" t="str">
        <f t="shared" si="36"/>
        <v>North America</v>
      </c>
      <c r="E327" s="17" t="str">
        <f t="shared" si="37"/>
        <v/>
      </c>
      <c r="F327" s="17" t="str">
        <f t="shared" si="38"/>
        <v/>
      </c>
      <c r="G327" s="17" t="str">
        <f t="shared" si="39"/>
        <v/>
      </c>
      <c r="H327" s="17" t="str">
        <f t="shared" si="40"/>
        <v/>
      </c>
      <c r="I327" s="35" t="str">
        <f t="shared" si="41"/>
        <v>North America</v>
      </c>
      <c r="J327" t="str">
        <f>IF(ISNUMBER(MATCH(K327,K$1:K326,0)),"Double","1st See ")</f>
        <v>Double</v>
      </c>
      <c r="K327" t="s">
        <v>15</v>
      </c>
      <c r="R327" t="s">
        <v>8</v>
      </c>
      <c r="S327" s="51">
        <v>7479.3250087258784</v>
      </c>
      <c r="T327" s="48" t="s">
        <v>20</v>
      </c>
      <c r="U327" s="47" t="s">
        <v>20</v>
      </c>
      <c r="W327" s="60" t="str">
        <f>IF(ISNUMBER(MATCH(U327,U$1:U326,0)),"2","1")</f>
        <v>2</v>
      </c>
    </row>
    <row r="328" spans="2:23" x14ac:dyDescent="0.25">
      <c r="B328" s="18">
        <v>327</v>
      </c>
      <c r="C328" s="17" t="str">
        <f t="shared" si="35"/>
        <v/>
      </c>
      <c r="D328" s="17" t="str">
        <f t="shared" si="36"/>
        <v>North America</v>
      </c>
      <c r="E328" s="17" t="str">
        <f t="shared" si="37"/>
        <v/>
      </c>
      <c r="F328" s="17" t="str">
        <f t="shared" si="38"/>
        <v/>
      </c>
      <c r="G328" s="17" t="str">
        <f t="shared" si="39"/>
        <v/>
      </c>
      <c r="H328" s="17" t="str">
        <f t="shared" si="40"/>
        <v/>
      </c>
      <c r="I328" s="35" t="str">
        <f t="shared" si="41"/>
        <v>North America</v>
      </c>
      <c r="J328" t="str">
        <f>IF(ISNUMBER(MATCH(K328,K$1:K327,0)),"Double","1st See ")</f>
        <v>Double</v>
      </c>
      <c r="K328" t="s">
        <v>88</v>
      </c>
      <c r="R328" t="s">
        <v>8</v>
      </c>
      <c r="S328" s="51">
        <v>3739.6625043629392</v>
      </c>
      <c r="T328" s="48" t="s">
        <v>801</v>
      </c>
      <c r="U328" s="47" t="s">
        <v>3999</v>
      </c>
      <c r="W328" s="60" t="str">
        <f>IF(ISNUMBER(MATCH(U328,U$1:U327,0)),"2","1")</f>
        <v>2</v>
      </c>
    </row>
    <row r="329" spans="2:23" x14ac:dyDescent="0.25">
      <c r="B329" s="18">
        <v>328</v>
      </c>
      <c r="C329" s="17" t="str">
        <f t="shared" si="35"/>
        <v/>
      </c>
      <c r="D329" s="17" t="str">
        <f t="shared" si="36"/>
        <v>North America</v>
      </c>
      <c r="E329" s="17" t="str">
        <f t="shared" si="37"/>
        <v/>
      </c>
      <c r="F329" s="17" t="str">
        <f t="shared" si="38"/>
        <v/>
      </c>
      <c r="G329" s="17" t="str">
        <f t="shared" si="39"/>
        <v/>
      </c>
      <c r="H329" s="17" t="str">
        <f t="shared" si="40"/>
        <v/>
      </c>
      <c r="I329" s="35" t="str">
        <f t="shared" si="41"/>
        <v>North America</v>
      </c>
      <c r="J329" t="str">
        <f>IF(ISNUMBER(MATCH(K329,K$1:K328,0)),"Double","1st See ")</f>
        <v>Double</v>
      </c>
      <c r="K329" t="s">
        <v>15</v>
      </c>
      <c r="R329" t="s">
        <v>8</v>
      </c>
      <c r="S329" s="51">
        <v>28000</v>
      </c>
      <c r="T329" s="48" t="s">
        <v>1082</v>
      </c>
      <c r="U329" s="47" t="s">
        <v>3999</v>
      </c>
      <c r="W329" s="60" t="str">
        <f>IF(ISNUMBER(MATCH(U329,U$1:U328,0)),"2","1")</f>
        <v>2</v>
      </c>
    </row>
    <row r="330" spans="2:23" x14ac:dyDescent="0.25">
      <c r="B330" s="18">
        <v>329</v>
      </c>
      <c r="C330" s="17" t="str">
        <f t="shared" si="35"/>
        <v/>
      </c>
      <c r="D330" s="17" t="str">
        <f t="shared" si="36"/>
        <v>North America</v>
      </c>
      <c r="E330" s="17" t="str">
        <f t="shared" si="37"/>
        <v/>
      </c>
      <c r="F330" s="17" t="str">
        <f t="shared" si="38"/>
        <v/>
      </c>
      <c r="G330" s="17" t="str">
        <f t="shared" si="39"/>
        <v/>
      </c>
      <c r="H330" s="17" t="str">
        <f t="shared" si="40"/>
        <v/>
      </c>
      <c r="I330" s="35" t="str">
        <f t="shared" si="41"/>
        <v>North America</v>
      </c>
      <c r="J330" t="str">
        <f>IF(ISNUMBER(MATCH(K330,K$1:K329,0)),"Double","1st See ")</f>
        <v>Double</v>
      </c>
      <c r="K330" t="s">
        <v>15</v>
      </c>
      <c r="R330" t="s">
        <v>8</v>
      </c>
      <c r="S330" s="51">
        <v>6000</v>
      </c>
      <c r="T330" s="48" t="s">
        <v>52</v>
      </c>
      <c r="U330" s="47" t="s">
        <v>52</v>
      </c>
      <c r="W330" s="60" t="str">
        <f>IF(ISNUMBER(MATCH(U330,U$1:U329,0)),"2","1")</f>
        <v>2</v>
      </c>
    </row>
    <row r="331" spans="2:23" x14ac:dyDescent="0.25">
      <c r="B331" s="18">
        <v>330</v>
      </c>
      <c r="C331" s="17" t="str">
        <f t="shared" si="35"/>
        <v/>
      </c>
      <c r="D331" s="17" t="str">
        <f t="shared" si="36"/>
        <v/>
      </c>
      <c r="E331" s="17" t="str">
        <f t="shared" si="37"/>
        <v/>
      </c>
      <c r="F331" s="17" t="str">
        <f t="shared" si="38"/>
        <v/>
      </c>
      <c r="G331" s="17" t="str">
        <f t="shared" si="39"/>
        <v>Asia</v>
      </c>
      <c r="H331" s="17" t="str">
        <f t="shared" si="40"/>
        <v/>
      </c>
      <c r="I331" s="35" t="str">
        <f t="shared" si="41"/>
        <v>Asia</v>
      </c>
      <c r="J331" t="str">
        <f>IF(ISNUMBER(MATCH(K331,K$1:K330,0)),"Double","1st See ")</f>
        <v>Double</v>
      </c>
      <c r="K331" t="s">
        <v>8</v>
      </c>
      <c r="R331" t="s">
        <v>8</v>
      </c>
      <c r="S331" s="51">
        <v>17807.916687442568</v>
      </c>
      <c r="T331" s="48" t="s">
        <v>1178</v>
      </c>
      <c r="U331" s="47" t="s">
        <v>20</v>
      </c>
      <c r="W331" s="60" t="str">
        <f>IF(ISNUMBER(MATCH(U331,U$1:U330,0)),"2","1")</f>
        <v>2</v>
      </c>
    </row>
    <row r="332" spans="2:23" x14ac:dyDescent="0.25">
      <c r="B332" s="18">
        <v>331</v>
      </c>
      <c r="C332" s="17" t="str">
        <f t="shared" si="35"/>
        <v/>
      </c>
      <c r="D332" s="17" t="str">
        <f t="shared" si="36"/>
        <v/>
      </c>
      <c r="E332" s="17" t="str">
        <f t="shared" si="37"/>
        <v/>
      </c>
      <c r="F332" s="17" t="str">
        <f t="shared" si="38"/>
        <v/>
      </c>
      <c r="G332" s="17" t="str">
        <f t="shared" si="39"/>
        <v>Asia</v>
      </c>
      <c r="H332" s="17" t="str">
        <f t="shared" si="40"/>
        <v/>
      </c>
      <c r="I332" s="35" t="str">
        <f t="shared" si="41"/>
        <v>Asia</v>
      </c>
      <c r="J332" t="str">
        <f>IF(ISNUMBER(MATCH(K332,K$1:K331,0)),"Double","1st See ")</f>
        <v xml:space="preserve">1st See </v>
      </c>
      <c r="K332" t="s">
        <v>416</v>
      </c>
      <c r="R332" t="s">
        <v>8</v>
      </c>
      <c r="S332" s="51">
        <v>10684.750012465542</v>
      </c>
      <c r="T332" s="48" t="s">
        <v>207</v>
      </c>
      <c r="U332" s="47" t="s">
        <v>20</v>
      </c>
      <c r="W332" s="60" t="str">
        <f>IF(ISNUMBER(MATCH(U332,U$1:U331,0)),"2","1")</f>
        <v>2</v>
      </c>
    </row>
    <row r="333" spans="2:23" x14ac:dyDescent="0.25">
      <c r="B333" s="18">
        <v>332</v>
      </c>
      <c r="C333" s="17" t="str">
        <f t="shared" si="35"/>
        <v/>
      </c>
      <c r="D333" s="17" t="str">
        <f t="shared" si="36"/>
        <v>North America</v>
      </c>
      <c r="E333" s="17" t="str">
        <f t="shared" si="37"/>
        <v/>
      </c>
      <c r="F333" s="17" t="str">
        <f t="shared" si="38"/>
        <v/>
      </c>
      <c r="G333" s="17" t="str">
        <f t="shared" si="39"/>
        <v/>
      </c>
      <c r="H333" s="17" t="str">
        <f t="shared" si="40"/>
        <v/>
      </c>
      <c r="I333" s="35" t="str">
        <f t="shared" si="41"/>
        <v>North America</v>
      </c>
      <c r="J333" t="str">
        <f>IF(ISNUMBER(MATCH(K333,K$1:K332,0)),"Double","1st See ")</f>
        <v>Double</v>
      </c>
      <c r="K333" t="s">
        <v>15</v>
      </c>
      <c r="R333" t="s">
        <v>8</v>
      </c>
      <c r="S333" s="51">
        <v>8476.5683432226633</v>
      </c>
      <c r="T333" s="48" t="s">
        <v>1181</v>
      </c>
      <c r="U333" s="47" t="s">
        <v>3999</v>
      </c>
      <c r="W333" s="60" t="str">
        <f>IF(ISNUMBER(MATCH(U333,U$1:U332,0)),"2","1")</f>
        <v>2</v>
      </c>
    </row>
    <row r="334" spans="2:23" x14ac:dyDescent="0.25">
      <c r="B334" s="18">
        <v>333</v>
      </c>
      <c r="C334" s="17" t="str">
        <f t="shared" si="35"/>
        <v/>
      </c>
      <c r="D334" s="17" t="str">
        <f t="shared" si="36"/>
        <v>North America</v>
      </c>
      <c r="E334" s="17" t="str">
        <f t="shared" si="37"/>
        <v/>
      </c>
      <c r="F334" s="17" t="str">
        <f t="shared" si="38"/>
        <v/>
      </c>
      <c r="G334" s="17" t="str">
        <f t="shared" si="39"/>
        <v/>
      </c>
      <c r="H334" s="17" t="str">
        <f t="shared" si="40"/>
        <v/>
      </c>
      <c r="I334" s="35" t="str">
        <f t="shared" si="41"/>
        <v>North America</v>
      </c>
      <c r="J334" t="str">
        <f>IF(ISNUMBER(MATCH(K334,K$1:K333,0)),"Double","1st See ")</f>
        <v>Double</v>
      </c>
      <c r="K334" t="s">
        <v>15</v>
      </c>
      <c r="R334" t="s">
        <v>8</v>
      </c>
      <c r="S334" s="51">
        <v>8700</v>
      </c>
      <c r="T334" s="48" t="s">
        <v>1182</v>
      </c>
      <c r="U334" s="47" t="s">
        <v>488</v>
      </c>
      <c r="W334" s="60" t="str">
        <f>IF(ISNUMBER(MATCH(U334,U$1:U333,0)),"2","1")</f>
        <v>2</v>
      </c>
    </row>
    <row r="335" spans="2:23" x14ac:dyDescent="0.25">
      <c r="B335" s="18">
        <v>334</v>
      </c>
      <c r="C335" s="17" t="str">
        <f t="shared" si="35"/>
        <v/>
      </c>
      <c r="D335" s="17" t="str">
        <f t="shared" si="36"/>
        <v/>
      </c>
      <c r="E335" s="17" t="str">
        <f t="shared" si="37"/>
        <v/>
      </c>
      <c r="F335" s="17" t="str">
        <f t="shared" si="38"/>
        <v/>
      </c>
      <c r="G335" s="17" t="str">
        <f t="shared" si="39"/>
        <v>Asia</v>
      </c>
      <c r="H335" s="17" t="str">
        <f t="shared" si="40"/>
        <v/>
      </c>
      <c r="I335" s="35" t="str">
        <f t="shared" si="41"/>
        <v>Asia</v>
      </c>
      <c r="J335" t="str">
        <f>IF(ISNUMBER(MATCH(K335,K$1:K334,0)),"Double","1st See ")</f>
        <v>Double</v>
      </c>
      <c r="K335" t="s">
        <v>8</v>
      </c>
      <c r="R335" t="s">
        <v>8</v>
      </c>
      <c r="S335" s="51">
        <v>3561.5833374885137</v>
      </c>
      <c r="T335" s="48" t="s">
        <v>1184</v>
      </c>
      <c r="U335" s="47" t="s">
        <v>52</v>
      </c>
      <c r="W335" s="60" t="str">
        <f>IF(ISNUMBER(MATCH(U335,U$1:U334,0)),"2","1")</f>
        <v>2</v>
      </c>
    </row>
    <row r="336" spans="2:23" x14ac:dyDescent="0.25">
      <c r="B336" s="18">
        <v>335</v>
      </c>
      <c r="C336" s="17" t="str">
        <f t="shared" si="35"/>
        <v/>
      </c>
      <c r="D336" s="17" t="str">
        <f t="shared" si="36"/>
        <v>North America</v>
      </c>
      <c r="E336" s="17" t="str">
        <f t="shared" si="37"/>
        <v/>
      </c>
      <c r="F336" s="17" t="str">
        <f t="shared" si="38"/>
        <v/>
      </c>
      <c r="G336" s="17" t="str">
        <f t="shared" si="39"/>
        <v/>
      </c>
      <c r="H336" s="17" t="str">
        <f t="shared" si="40"/>
        <v/>
      </c>
      <c r="I336" s="35" t="str">
        <f t="shared" si="41"/>
        <v>North America</v>
      </c>
      <c r="J336" t="str">
        <f>IF(ISNUMBER(MATCH(K336,K$1:K335,0)),"Double","1st See ")</f>
        <v>Double</v>
      </c>
      <c r="K336" t="s">
        <v>15</v>
      </c>
      <c r="R336" t="s">
        <v>8</v>
      </c>
      <c r="S336" s="51">
        <v>3205.4250037396623</v>
      </c>
      <c r="T336" s="48" t="s">
        <v>429</v>
      </c>
      <c r="U336" s="47" t="s">
        <v>3999</v>
      </c>
      <c r="W336" s="60" t="str">
        <f>IF(ISNUMBER(MATCH(U336,U$1:U335,0)),"2","1")</f>
        <v>2</v>
      </c>
    </row>
    <row r="337" spans="2:23" x14ac:dyDescent="0.25">
      <c r="B337" s="18">
        <v>336</v>
      </c>
      <c r="C337" s="17" t="str">
        <f t="shared" si="35"/>
        <v/>
      </c>
      <c r="D337" s="17" t="str">
        <f t="shared" si="36"/>
        <v/>
      </c>
      <c r="E337" s="17" t="str">
        <f t="shared" si="37"/>
        <v/>
      </c>
      <c r="F337" s="17" t="str">
        <f t="shared" si="38"/>
        <v/>
      </c>
      <c r="G337" s="17" t="str">
        <f t="shared" si="39"/>
        <v>Asia</v>
      </c>
      <c r="H337" s="17" t="str">
        <f t="shared" si="40"/>
        <v/>
      </c>
      <c r="I337" s="35" t="str">
        <f t="shared" si="41"/>
        <v>Asia</v>
      </c>
      <c r="J337" t="str">
        <f>IF(ISNUMBER(MATCH(K337,K$1:K336,0)),"Double","1st See ")</f>
        <v>Double</v>
      </c>
      <c r="K337" t="s">
        <v>8</v>
      </c>
      <c r="R337" t="s">
        <v>8</v>
      </c>
      <c r="S337" s="51">
        <v>4487.5950052355274</v>
      </c>
      <c r="T337" s="48" t="s">
        <v>1185</v>
      </c>
      <c r="U337" s="47" t="s">
        <v>310</v>
      </c>
      <c r="W337" s="60" t="str">
        <f>IF(ISNUMBER(MATCH(U337,U$1:U336,0)),"2","1")</f>
        <v>2</v>
      </c>
    </row>
    <row r="338" spans="2:23" x14ac:dyDescent="0.25">
      <c r="B338" s="18">
        <v>337</v>
      </c>
      <c r="C338" s="17" t="str">
        <f t="shared" si="35"/>
        <v/>
      </c>
      <c r="D338" s="17" t="str">
        <f t="shared" si="36"/>
        <v>North America</v>
      </c>
      <c r="E338" s="17" t="str">
        <f t="shared" si="37"/>
        <v/>
      </c>
      <c r="F338" s="17" t="str">
        <f t="shared" si="38"/>
        <v/>
      </c>
      <c r="G338" s="17" t="str">
        <f t="shared" si="39"/>
        <v/>
      </c>
      <c r="H338" s="17" t="str">
        <f t="shared" si="40"/>
        <v/>
      </c>
      <c r="I338" s="35" t="str">
        <f t="shared" si="41"/>
        <v>North America</v>
      </c>
      <c r="J338" t="str">
        <f>IF(ISNUMBER(MATCH(K338,K$1:K337,0)),"Double","1st See ")</f>
        <v>Double</v>
      </c>
      <c r="K338" t="s">
        <v>15</v>
      </c>
      <c r="R338" t="s">
        <v>8</v>
      </c>
      <c r="S338" s="51">
        <v>12465.541681209797</v>
      </c>
      <c r="T338" s="48" t="s">
        <v>503</v>
      </c>
      <c r="U338" s="47" t="s">
        <v>20</v>
      </c>
      <c r="W338" s="60" t="str">
        <f>IF(ISNUMBER(MATCH(U338,U$1:U337,0)),"2","1")</f>
        <v>2</v>
      </c>
    </row>
    <row r="339" spans="2:23" x14ac:dyDescent="0.25">
      <c r="B339" s="18">
        <v>338</v>
      </c>
      <c r="C339" s="17" t="str">
        <f t="shared" si="35"/>
        <v/>
      </c>
      <c r="D339" s="17" t="str">
        <f t="shared" si="36"/>
        <v>North America</v>
      </c>
      <c r="E339" s="17" t="str">
        <f t="shared" si="37"/>
        <v/>
      </c>
      <c r="F339" s="17" t="str">
        <f t="shared" si="38"/>
        <v/>
      </c>
      <c r="G339" s="17" t="str">
        <f t="shared" si="39"/>
        <v/>
      </c>
      <c r="H339" s="17" t="str">
        <f t="shared" si="40"/>
        <v/>
      </c>
      <c r="I339" s="35" t="str">
        <f t="shared" si="41"/>
        <v>North America</v>
      </c>
      <c r="J339" t="str">
        <f>IF(ISNUMBER(MATCH(K339,K$1:K338,0)),"Double","1st See ")</f>
        <v>Double</v>
      </c>
      <c r="K339" t="s">
        <v>15</v>
      </c>
      <c r="R339" t="s">
        <v>8</v>
      </c>
      <c r="S339" s="51">
        <v>21369.500024931083</v>
      </c>
      <c r="T339" s="48" t="s">
        <v>939</v>
      </c>
      <c r="U339" s="47" t="s">
        <v>52</v>
      </c>
      <c r="W339" s="60" t="str">
        <f>IF(ISNUMBER(MATCH(U339,U$1:U338,0)),"2","1")</f>
        <v>2</v>
      </c>
    </row>
    <row r="340" spans="2:23" x14ac:dyDescent="0.25">
      <c r="B340" s="18">
        <v>339</v>
      </c>
      <c r="C340" s="17" t="str">
        <f t="shared" si="35"/>
        <v>Europe</v>
      </c>
      <c r="D340" s="17" t="str">
        <f t="shared" si="36"/>
        <v/>
      </c>
      <c r="E340" s="17" t="str">
        <f t="shared" si="37"/>
        <v/>
      </c>
      <c r="F340" s="17" t="str">
        <f t="shared" si="38"/>
        <v/>
      </c>
      <c r="G340" s="17" t="str">
        <f t="shared" si="39"/>
        <v/>
      </c>
      <c r="H340" s="17" t="str">
        <f t="shared" si="40"/>
        <v/>
      </c>
      <c r="I340" s="35" t="str">
        <f t="shared" si="41"/>
        <v>Europe</v>
      </c>
      <c r="J340" t="str">
        <f>IF(ISNUMBER(MATCH(K340,K$1:K339,0)),"Double","1st See ")</f>
        <v>Double</v>
      </c>
      <c r="K340" t="s">
        <v>71</v>
      </c>
      <c r="R340" t="s">
        <v>8</v>
      </c>
      <c r="S340" s="51">
        <v>12000</v>
      </c>
      <c r="T340" s="48" t="s">
        <v>83</v>
      </c>
      <c r="U340" s="47" t="s">
        <v>356</v>
      </c>
      <c r="W340" s="60" t="str">
        <f>IF(ISNUMBER(MATCH(U340,U$1:U339,0)),"2","1")</f>
        <v>2</v>
      </c>
    </row>
    <row r="341" spans="2:23" x14ac:dyDescent="0.25">
      <c r="B341" s="18">
        <v>340</v>
      </c>
      <c r="C341" s="17" t="str">
        <f t="shared" si="35"/>
        <v/>
      </c>
      <c r="D341" s="17" t="str">
        <f t="shared" si="36"/>
        <v/>
      </c>
      <c r="E341" s="17" t="str">
        <f t="shared" si="37"/>
        <v/>
      </c>
      <c r="F341" s="17" t="str">
        <f t="shared" si="38"/>
        <v/>
      </c>
      <c r="G341" s="17" t="str">
        <f t="shared" si="39"/>
        <v>Asia</v>
      </c>
      <c r="H341" s="17" t="str">
        <f t="shared" si="40"/>
        <v/>
      </c>
      <c r="I341" s="35" t="str">
        <f t="shared" si="41"/>
        <v>Asia</v>
      </c>
      <c r="J341" t="str">
        <f>IF(ISNUMBER(MATCH(K341,K$1:K340,0)),"Double","1st See ")</f>
        <v>Double</v>
      </c>
      <c r="K341" t="s">
        <v>8</v>
      </c>
      <c r="R341" t="s">
        <v>8</v>
      </c>
      <c r="S341" s="51">
        <v>7265.630008476568</v>
      </c>
      <c r="T341" s="48" t="s">
        <v>1197</v>
      </c>
      <c r="U341" s="47" t="s">
        <v>310</v>
      </c>
      <c r="W341" s="60" t="str">
        <f>IF(ISNUMBER(MATCH(U341,U$1:U340,0)),"2","1")</f>
        <v>2</v>
      </c>
    </row>
    <row r="342" spans="2:23" x14ac:dyDescent="0.25">
      <c r="B342" s="18">
        <v>341</v>
      </c>
      <c r="C342" s="17" t="str">
        <f t="shared" si="35"/>
        <v/>
      </c>
      <c r="D342" s="17" t="str">
        <f t="shared" si="36"/>
        <v/>
      </c>
      <c r="E342" s="17" t="str">
        <f t="shared" si="37"/>
        <v>South America</v>
      </c>
      <c r="F342" s="17" t="str">
        <f t="shared" si="38"/>
        <v/>
      </c>
      <c r="G342" s="17" t="str">
        <f t="shared" si="39"/>
        <v/>
      </c>
      <c r="H342" s="17" t="str">
        <f t="shared" si="40"/>
        <v/>
      </c>
      <c r="I342" s="35" t="str">
        <f t="shared" si="41"/>
        <v>South America</v>
      </c>
      <c r="J342" t="str">
        <f>IF(ISNUMBER(MATCH(K342,K$1:K341,0)),"Double","1st See ")</f>
        <v>Double</v>
      </c>
      <c r="K342" t="s">
        <v>143</v>
      </c>
      <c r="R342" t="s">
        <v>8</v>
      </c>
      <c r="S342" s="51">
        <v>9438.1958443445619</v>
      </c>
      <c r="T342" s="48" t="s">
        <v>1199</v>
      </c>
      <c r="U342" s="47" t="s">
        <v>20</v>
      </c>
      <c r="W342" s="60" t="str">
        <f>IF(ISNUMBER(MATCH(U342,U$1:U341,0)),"2","1")</f>
        <v>2</v>
      </c>
    </row>
    <row r="343" spans="2:23" x14ac:dyDescent="0.25">
      <c r="B343" s="18">
        <v>342</v>
      </c>
      <c r="C343" s="17" t="str">
        <f t="shared" si="35"/>
        <v/>
      </c>
      <c r="D343" s="17" t="str">
        <f t="shared" si="36"/>
        <v>North America</v>
      </c>
      <c r="E343" s="17" t="str">
        <f t="shared" si="37"/>
        <v/>
      </c>
      <c r="F343" s="17" t="str">
        <f t="shared" si="38"/>
        <v/>
      </c>
      <c r="G343" s="17" t="str">
        <f t="shared" si="39"/>
        <v/>
      </c>
      <c r="H343" s="17" t="str">
        <f t="shared" si="40"/>
        <v/>
      </c>
      <c r="I343" s="35" t="str">
        <f t="shared" si="41"/>
        <v>North America</v>
      </c>
      <c r="J343" t="str">
        <f>IF(ISNUMBER(MATCH(K343,K$1:K342,0)),"Double","1st See ")</f>
        <v>Double</v>
      </c>
      <c r="K343" t="s">
        <v>88</v>
      </c>
      <c r="R343" t="s">
        <v>8</v>
      </c>
      <c r="S343" s="51">
        <v>3561.5833374885137</v>
      </c>
      <c r="T343" s="48" t="s">
        <v>1202</v>
      </c>
      <c r="U343" s="47" t="s">
        <v>52</v>
      </c>
      <c r="W343" s="60" t="str">
        <f>IF(ISNUMBER(MATCH(U343,U$1:U342,0)),"2","1")</f>
        <v>2</v>
      </c>
    </row>
    <row r="344" spans="2:23" x14ac:dyDescent="0.25">
      <c r="B344" s="18">
        <v>343</v>
      </c>
      <c r="C344" s="17" t="str">
        <f t="shared" si="35"/>
        <v/>
      </c>
      <c r="D344" s="17" t="str">
        <f t="shared" si="36"/>
        <v>North America</v>
      </c>
      <c r="E344" s="17" t="str">
        <f t="shared" si="37"/>
        <v/>
      </c>
      <c r="F344" s="17" t="str">
        <f t="shared" si="38"/>
        <v/>
      </c>
      <c r="G344" s="17" t="str">
        <f t="shared" si="39"/>
        <v/>
      </c>
      <c r="H344" s="17" t="str">
        <f t="shared" si="40"/>
        <v/>
      </c>
      <c r="I344" s="35" t="str">
        <f t="shared" si="41"/>
        <v>North America</v>
      </c>
      <c r="J344" t="str">
        <f>IF(ISNUMBER(MATCH(K344,K$1:K343,0)),"Double","1st See ")</f>
        <v>Double</v>
      </c>
      <c r="K344" t="s">
        <v>15</v>
      </c>
      <c r="R344" t="s">
        <v>8</v>
      </c>
      <c r="S344" s="51">
        <v>3561.5833374885137</v>
      </c>
      <c r="T344" s="48" t="s">
        <v>721</v>
      </c>
      <c r="U344" s="47" t="s">
        <v>3999</v>
      </c>
      <c r="W344" s="60" t="str">
        <f>IF(ISNUMBER(MATCH(U344,U$1:U343,0)),"2","1")</f>
        <v>2</v>
      </c>
    </row>
    <row r="345" spans="2:23" x14ac:dyDescent="0.25">
      <c r="B345" s="18">
        <v>344</v>
      </c>
      <c r="C345" s="17" t="str">
        <f t="shared" si="35"/>
        <v/>
      </c>
      <c r="D345" s="17" t="str">
        <f t="shared" si="36"/>
        <v>North America</v>
      </c>
      <c r="E345" s="17" t="str">
        <f t="shared" si="37"/>
        <v/>
      </c>
      <c r="F345" s="17" t="str">
        <f t="shared" si="38"/>
        <v/>
      </c>
      <c r="G345" s="17" t="str">
        <f t="shared" si="39"/>
        <v/>
      </c>
      <c r="H345" s="17" t="str">
        <f t="shared" si="40"/>
        <v/>
      </c>
      <c r="I345" s="35" t="str">
        <f t="shared" si="41"/>
        <v>North America</v>
      </c>
      <c r="J345" t="str">
        <f>IF(ISNUMBER(MATCH(K345,K$1:K344,0)),"Double","1st See ")</f>
        <v>Double</v>
      </c>
      <c r="K345" t="s">
        <v>15</v>
      </c>
      <c r="R345" t="s">
        <v>8</v>
      </c>
      <c r="S345" s="51">
        <v>5100</v>
      </c>
      <c r="T345" s="48" t="s">
        <v>721</v>
      </c>
      <c r="U345" s="47" t="s">
        <v>3999</v>
      </c>
      <c r="W345" s="60" t="str">
        <f>IF(ISNUMBER(MATCH(U345,U$1:U344,0)),"2","1")</f>
        <v>2</v>
      </c>
    </row>
    <row r="346" spans="2:23" x14ac:dyDescent="0.25">
      <c r="B346" s="18">
        <v>345</v>
      </c>
      <c r="C346" s="17" t="str">
        <f t="shared" si="35"/>
        <v/>
      </c>
      <c r="D346" s="17" t="str">
        <f t="shared" si="36"/>
        <v/>
      </c>
      <c r="E346" s="17" t="str">
        <f t="shared" si="37"/>
        <v/>
      </c>
      <c r="F346" s="17" t="str">
        <f t="shared" si="38"/>
        <v/>
      </c>
      <c r="G346" s="17" t="str">
        <f t="shared" si="39"/>
        <v>Asia</v>
      </c>
      <c r="H346" s="17" t="str">
        <f t="shared" si="40"/>
        <v/>
      </c>
      <c r="I346" s="35" t="str">
        <f t="shared" si="41"/>
        <v>Asia</v>
      </c>
      <c r="J346" t="str">
        <f>IF(ISNUMBER(MATCH(K346,K$1:K345,0)),"Double","1st See ")</f>
        <v>Double</v>
      </c>
      <c r="K346" t="s">
        <v>8</v>
      </c>
      <c r="R346" t="s">
        <v>8</v>
      </c>
      <c r="S346" s="51">
        <v>21369.500024931083</v>
      </c>
      <c r="T346" s="48" t="s">
        <v>725</v>
      </c>
      <c r="U346" s="47" t="s">
        <v>20</v>
      </c>
      <c r="W346" s="60" t="str">
        <f>IF(ISNUMBER(MATCH(U346,U$1:U345,0)),"2","1")</f>
        <v>2</v>
      </c>
    </row>
    <row r="347" spans="2:23" x14ac:dyDescent="0.25">
      <c r="B347" s="18">
        <v>346</v>
      </c>
      <c r="C347" s="17" t="str">
        <f t="shared" si="35"/>
        <v/>
      </c>
      <c r="D347" s="17" t="str">
        <f t="shared" si="36"/>
        <v>North America</v>
      </c>
      <c r="E347" s="17" t="str">
        <f t="shared" si="37"/>
        <v/>
      </c>
      <c r="F347" s="17" t="str">
        <f t="shared" si="38"/>
        <v/>
      </c>
      <c r="G347" s="17" t="str">
        <f t="shared" si="39"/>
        <v/>
      </c>
      <c r="H347" s="17" t="str">
        <f t="shared" si="40"/>
        <v/>
      </c>
      <c r="I347" s="35" t="str">
        <f t="shared" si="41"/>
        <v>North America</v>
      </c>
      <c r="J347" t="str">
        <f>IF(ISNUMBER(MATCH(K347,K$1:K346,0)),"Double","1st See ")</f>
        <v>Double</v>
      </c>
      <c r="K347" t="s">
        <v>88</v>
      </c>
      <c r="R347" t="s">
        <v>8</v>
      </c>
      <c r="S347" s="51">
        <v>5342.3750062327708</v>
      </c>
      <c r="T347" s="48" t="s">
        <v>1205</v>
      </c>
      <c r="U347" s="47" t="s">
        <v>356</v>
      </c>
      <c r="W347" s="60" t="str">
        <f>IF(ISNUMBER(MATCH(U347,U$1:U346,0)),"2","1")</f>
        <v>2</v>
      </c>
    </row>
    <row r="348" spans="2:23" x14ac:dyDescent="0.25">
      <c r="B348" s="18">
        <v>347</v>
      </c>
      <c r="C348" s="17" t="str">
        <f t="shared" si="35"/>
        <v/>
      </c>
      <c r="D348" s="17" t="str">
        <f t="shared" si="36"/>
        <v>North America</v>
      </c>
      <c r="E348" s="17" t="str">
        <f t="shared" si="37"/>
        <v/>
      </c>
      <c r="F348" s="17" t="str">
        <f t="shared" si="38"/>
        <v/>
      </c>
      <c r="G348" s="17" t="str">
        <f t="shared" si="39"/>
        <v/>
      </c>
      <c r="H348" s="17" t="str">
        <f t="shared" si="40"/>
        <v/>
      </c>
      <c r="I348" s="35" t="str">
        <f t="shared" si="41"/>
        <v>North America</v>
      </c>
      <c r="J348" t="str">
        <f>IF(ISNUMBER(MATCH(K348,K$1:K347,0)),"Double","1st See ")</f>
        <v>Double</v>
      </c>
      <c r="K348" t="s">
        <v>15</v>
      </c>
      <c r="R348" t="s">
        <v>8</v>
      </c>
      <c r="S348" s="51">
        <v>50000</v>
      </c>
      <c r="T348" s="48" t="s">
        <v>593</v>
      </c>
      <c r="U348" s="47" t="s">
        <v>4001</v>
      </c>
      <c r="W348" s="60" t="str">
        <f>IF(ISNUMBER(MATCH(U348,U$1:U347,0)),"2","1")</f>
        <v>2</v>
      </c>
    </row>
    <row r="349" spans="2:23" x14ac:dyDescent="0.25">
      <c r="B349" s="18">
        <v>348</v>
      </c>
      <c r="C349" s="17" t="str">
        <f t="shared" si="35"/>
        <v/>
      </c>
      <c r="D349" s="17" t="str">
        <f t="shared" si="36"/>
        <v>North America</v>
      </c>
      <c r="E349" s="17" t="str">
        <f t="shared" si="37"/>
        <v/>
      </c>
      <c r="F349" s="17" t="str">
        <f t="shared" si="38"/>
        <v/>
      </c>
      <c r="G349" s="17" t="str">
        <f t="shared" si="39"/>
        <v/>
      </c>
      <c r="H349" s="17" t="str">
        <f t="shared" si="40"/>
        <v/>
      </c>
      <c r="I349" s="35" t="str">
        <f t="shared" si="41"/>
        <v>North America</v>
      </c>
      <c r="J349" t="str">
        <f>IF(ISNUMBER(MATCH(K349,K$1:K348,0)),"Double","1st See ")</f>
        <v>Double</v>
      </c>
      <c r="K349" t="s">
        <v>15</v>
      </c>
      <c r="R349" t="s">
        <v>8</v>
      </c>
      <c r="S349" s="51">
        <v>28492.66669990811</v>
      </c>
      <c r="T349" s="48" t="s">
        <v>1207</v>
      </c>
      <c r="U349" s="47" t="s">
        <v>52</v>
      </c>
      <c r="W349" s="60" t="str">
        <f>IF(ISNUMBER(MATCH(U349,U$1:U348,0)),"2","1")</f>
        <v>2</v>
      </c>
    </row>
    <row r="350" spans="2:23" x14ac:dyDescent="0.25">
      <c r="B350" s="18">
        <v>349</v>
      </c>
      <c r="C350" s="17" t="str">
        <f t="shared" si="35"/>
        <v/>
      </c>
      <c r="D350" s="17" t="str">
        <f t="shared" si="36"/>
        <v>North America</v>
      </c>
      <c r="E350" s="17" t="str">
        <f t="shared" si="37"/>
        <v/>
      </c>
      <c r="F350" s="17" t="str">
        <f t="shared" si="38"/>
        <v/>
      </c>
      <c r="G350" s="17" t="str">
        <f t="shared" si="39"/>
        <v/>
      </c>
      <c r="H350" s="17" t="str">
        <f t="shared" si="40"/>
        <v/>
      </c>
      <c r="I350" s="35" t="str">
        <f t="shared" si="41"/>
        <v>North America</v>
      </c>
      <c r="J350" t="str">
        <f>IF(ISNUMBER(MATCH(K350,K$1:K349,0)),"Double","1st See ")</f>
        <v>Double</v>
      </c>
      <c r="K350" t="s">
        <v>15</v>
      </c>
      <c r="R350" t="s">
        <v>8</v>
      </c>
      <c r="S350" s="51">
        <v>7000</v>
      </c>
      <c r="T350" s="48" t="s">
        <v>721</v>
      </c>
      <c r="U350" s="47" t="s">
        <v>3999</v>
      </c>
      <c r="W350" s="60" t="str">
        <f>IF(ISNUMBER(MATCH(U350,U$1:U349,0)),"2","1")</f>
        <v>2</v>
      </c>
    </row>
    <row r="351" spans="2:23" x14ac:dyDescent="0.25">
      <c r="B351" s="18">
        <v>350</v>
      </c>
      <c r="C351" s="17" t="str">
        <f t="shared" si="35"/>
        <v/>
      </c>
      <c r="D351" s="17" t="str">
        <f t="shared" si="36"/>
        <v>North America</v>
      </c>
      <c r="E351" s="17" t="str">
        <f t="shared" si="37"/>
        <v/>
      </c>
      <c r="F351" s="17" t="str">
        <f t="shared" si="38"/>
        <v/>
      </c>
      <c r="G351" s="17" t="str">
        <f t="shared" si="39"/>
        <v/>
      </c>
      <c r="H351" s="17" t="str">
        <f t="shared" si="40"/>
        <v/>
      </c>
      <c r="I351" s="35" t="str">
        <f t="shared" si="41"/>
        <v>North America</v>
      </c>
      <c r="J351" t="str">
        <f>IF(ISNUMBER(MATCH(K351,K$1:K350,0)),"Double","1st See ")</f>
        <v>Double</v>
      </c>
      <c r="K351" t="s">
        <v>88</v>
      </c>
      <c r="R351" t="s">
        <v>8</v>
      </c>
      <c r="S351" s="51">
        <v>7799.8675090998449</v>
      </c>
      <c r="T351" s="48" t="s">
        <v>1210</v>
      </c>
      <c r="U351" s="47" t="s">
        <v>20</v>
      </c>
      <c r="W351" s="60" t="str">
        <f>IF(ISNUMBER(MATCH(U351,U$1:U350,0)),"2","1")</f>
        <v>2</v>
      </c>
    </row>
    <row r="352" spans="2:23" x14ac:dyDescent="0.25">
      <c r="B352" s="18">
        <v>351</v>
      </c>
      <c r="C352" s="17" t="str">
        <f t="shared" si="35"/>
        <v>Europe</v>
      </c>
      <c r="D352" s="17" t="str">
        <f t="shared" si="36"/>
        <v/>
      </c>
      <c r="E352" s="17" t="str">
        <f t="shared" si="37"/>
        <v/>
      </c>
      <c r="F352" s="17" t="str">
        <f t="shared" si="38"/>
        <v/>
      </c>
      <c r="G352" s="17" t="str">
        <f t="shared" si="39"/>
        <v/>
      </c>
      <c r="H352" s="17" t="str">
        <f t="shared" si="40"/>
        <v/>
      </c>
      <c r="I352" s="35" t="str">
        <f t="shared" si="41"/>
        <v>Europe</v>
      </c>
      <c r="J352" t="str">
        <f>IF(ISNUMBER(MATCH(K352,K$1:K351,0)),"Double","1st See ")</f>
        <v>Double</v>
      </c>
      <c r="K352" t="s">
        <v>71</v>
      </c>
      <c r="R352" t="s">
        <v>8</v>
      </c>
      <c r="S352" s="51">
        <v>6720</v>
      </c>
      <c r="T352" s="48" t="s">
        <v>721</v>
      </c>
      <c r="U352" s="47" t="s">
        <v>3999</v>
      </c>
      <c r="W352" s="60" t="str">
        <f>IF(ISNUMBER(MATCH(U352,U$1:U351,0)),"2","1")</f>
        <v>2</v>
      </c>
    </row>
    <row r="353" spans="2:23" x14ac:dyDescent="0.25">
      <c r="B353" s="18">
        <v>352</v>
      </c>
      <c r="C353" s="17" t="str">
        <f t="shared" si="35"/>
        <v/>
      </c>
      <c r="D353" s="17" t="str">
        <f t="shared" si="36"/>
        <v>North America</v>
      </c>
      <c r="E353" s="17" t="str">
        <f t="shared" si="37"/>
        <v/>
      </c>
      <c r="F353" s="17" t="str">
        <f t="shared" si="38"/>
        <v/>
      </c>
      <c r="G353" s="17" t="str">
        <f t="shared" si="39"/>
        <v/>
      </c>
      <c r="H353" s="17" t="str">
        <f t="shared" si="40"/>
        <v/>
      </c>
      <c r="I353" s="35" t="str">
        <f t="shared" si="41"/>
        <v>North America</v>
      </c>
      <c r="J353" t="str">
        <f>IF(ISNUMBER(MATCH(K353,K$1:K352,0)),"Double","1st See ")</f>
        <v>Double</v>
      </c>
      <c r="K353" t="s">
        <v>15</v>
      </c>
      <c r="R353" t="s">
        <v>8</v>
      </c>
      <c r="S353" s="51">
        <v>4451.9791718606421</v>
      </c>
      <c r="T353" s="48" t="s">
        <v>1214</v>
      </c>
      <c r="U353" s="47" t="s">
        <v>3999</v>
      </c>
      <c r="W353" s="60" t="str">
        <f>IF(ISNUMBER(MATCH(U353,U$1:U352,0)),"2","1")</f>
        <v>2</v>
      </c>
    </row>
    <row r="354" spans="2:23" x14ac:dyDescent="0.25">
      <c r="B354" s="18">
        <v>353</v>
      </c>
      <c r="C354" s="17" t="str">
        <f t="shared" si="35"/>
        <v/>
      </c>
      <c r="D354" s="17" t="str">
        <f t="shared" si="36"/>
        <v>North America</v>
      </c>
      <c r="E354" s="17" t="str">
        <f t="shared" si="37"/>
        <v/>
      </c>
      <c r="F354" s="17" t="str">
        <f t="shared" si="38"/>
        <v/>
      </c>
      <c r="G354" s="17" t="str">
        <f t="shared" si="39"/>
        <v/>
      </c>
      <c r="H354" s="17" t="str">
        <f t="shared" si="40"/>
        <v/>
      </c>
      <c r="I354" s="35" t="str">
        <f t="shared" si="41"/>
        <v>North America</v>
      </c>
      <c r="J354" t="str">
        <f>IF(ISNUMBER(MATCH(K354,K$1:K353,0)),"Double","1st See ")</f>
        <v>Double</v>
      </c>
      <c r="K354" t="s">
        <v>15</v>
      </c>
      <c r="R354" t="s">
        <v>8</v>
      </c>
      <c r="S354" s="51">
        <v>7200</v>
      </c>
      <c r="T354" s="48" t="s">
        <v>1215</v>
      </c>
      <c r="U354" s="47" t="s">
        <v>20</v>
      </c>
      <c r="W354" s="60" t="str">
        <f>IF(ISNUMBER(MATCH(U354,U$1:U353,0)),"2","1")</f>
        <v>2</v>
      </c>
    </row>
    <row r="355" spans="2:23" x14ac:dyDescent="0.25">
      <c r="B355" s="18">
        <v>354</v>
      </c>
      <c r="C355" s="17" t="str">
        <f t="shared" si="35"/>
        <v/>
      </c>
      <c r="D355" s="17" t="str">
        <f t="shared" si="36"/>
        <v>North America</v>
      </c>
      <c r="E355" s="17" t="str">
        <f t="shared" si="37"/>
        <v/>
      </c>
      <c r="F355" s="17" t="str">
        <f t="shared" si="38"/>
        <v/>
      </c>
      <c r="G355" s="17" t="str">
        <f t="shared" si="39"/>
        <v/>
      </c>
      <c r="H355" s="17" t="str">
        <f t="shared" si="40"/>
        <v/>
      </c>
      <c r="I355" s="35" t="str">
        <f t="shared" si="41"/>
        <v>North America</v>
      </c>
      <c r="J355" t="str">
        <f>IF(ISNUMBER(MATCH(K355,K$1:K354,0)),"Double","1st See ")</f>
        <v>Double</v>
      </c>
      <c r="K355" t="s">
        <v>15</v>
      </c>
      <c r="R355" t="s">
        <v>8</v>
      </c>
      <c r="S355" s="51">
        <v>44519.791718606422</v>
      </c>
      <c r="T355" s="48" t="s">
        <v>1217</v>
      </c>
      <c r="U355" s="47" t="s">
        <v>4001</v>
      </c>
      <c r="W355" s="60" t="str">
        <f>IF(ISNUMBER(MATCH(U355,U$1:U354,0)),"2","1")</f>
        <v>2</v>
      </c>
    </row>
    <row r="356" spans="2:23" x14ac:dyDescent="0.25">
      <c r="B356" s="18">
        <v>355</v>
      </c>
      <c r="C356" s="17" t="str">
        <f t="shared" si="35"/>
        <v/>
      </c>
      <c r="D356" s="17" t="str">
        <f t="shared" si="36"/>
        <v/>
      </c>
      <c r="E356" s="17" t="str">
        <f t="shared" si="37"/>
        <v/>
      </c>
      <c r="F356" s="17" t="str">
        <f t="shared" si="38"/>
        <v/>
      </c>
      <c r="G356" s="17" t="str">
        <f t="shared" si="39"/>
        <v>Asia</v>
      </c>
      <c r="H356" s="17" t="str">
        <f t="shared" si="40"/>
        <v/>
      </c>
      <c r="I356" s="35" t="str">
        <f t="shared" si="41"/>
        <v>Asia</v>
      </c>
      <c r="J356" t="str">
        <f>IF(ISNUMBER(MATCH(K356,K$1:K355,0)),"Double","1st See ")</f>
        <v>Double</v>
      </c>
      <c r="K356" t="s">
        <v>8</v>
      </c>
      <c r="R356" t="s">
        <v>8</v>
      </c>
      <c r="S356" s="51">
        <v>2493.1083362419595</v>
      </c>
      <c r="T356" s="48" t="s">
        <v>310</v>
      </c>
      <c r="U356" s="47" t="s">
        <v>310</v>
      </c>
      <c r="W356" s="60" t="str">
        <f>IF(ISNUMBER(MATCH(U356,U$1:U355,0)),"2","1")</f>
        <v>2</v>
      </c>
    </row>
    <row r="357" spans="2:23" x14ac:dyDescent="0.25">
      <c r="B357" s="18">
        <v>356</v>
      </c>
      <c r="C357" s="17" t="str">
        <f t="shared" si="35"/>
        <v>Europe</v>
      </c>
      <c r="D357" s="17" t="str">
        <f t="shared" si="36"/>
        <v/>
      </c>
      <c r="E357" s="17" t="str">
        <f t="shared" si="37"/>
        <v/>
      </c>
      <c r="F357" s="17" t="str">
        <f t="shared" si="38"/>
        <v/>
      </c>
      <c r="G357" s="17" t="str">
        <f t="shared" si="39"/>
        <v/>
      </c>
      <c r="H357" s="17" t="str">
        <f t="shared" si="40"/>
        <v/>
      </c>
      <c r="I357" s="35" t="str">
        <f t="shared" si="41"/>
        <v>Europe</v>
      </c>
      <c r="J357" t="str">
        <f>IF(ISNUMBER(MATCH(K357,K$1:K356,0)),"Double","1st See ")</f>
        <v xml:space="preserve">1st See </v>
      </c>
      <c r="K357" t="s">
        <v>447</v>
      </c>
      <c r="R357" t="s">
        <v>8</v>
      </c>
      <c r="S357" s="51">
        <v>21369.500024931083</v>
      </c>
      <c r="T357" s="48" t="s">
        <v>1219</v>
      </c>
      <c r="U357" s="47" t="s">
        <v>488</v>
      </c>
      <c r="W357" s="60" t="str">
        <f>IF(ISNUMBER(MATCH(U357,U$1:U356,0)),"2","1")</f>
        <v>2</v>
      </c>
    </row>
    <row r="358" spans="2:23" x14ac:dyDescent="0.25">
      <c r="B358" s="18">
        <v>357</v>
      </c>
      <c r="C358" s="17" t="str">
        <f t="shared" si="35"/>
        <v/>
      </c>
      <c r="D358" s="17" t="str">
        <f t="shared" si="36"/>
        <v>North America</v>
      </c>
      <c r="E358" s="17" t="str">
        <f t="shared" si="37"/>
        <v/>
      </c>
      <c r="F358" s="17" t="str">
        <f t="shared" si="38"/>
        <v/>
      </c>
      <c r="G358" s="17" t="str">
        <f t="shared" si="39"/>
        <v/>
      </c>
      <c r="H358" s="17" t="str">
        <f t="shared" si="40"/>
        <v/>
      </c>
      <c r="I358" s="35" t="str">
        <f t="shared" si="41"/>
        <v>North America</v>
      </c>
      <c r="J358" t="str">
        <f>IF(ISNUMBER(MATCH(K358,K$1:K357,0)),"Double","1st See ")</f>
        <v>Double</v>
      </c>
      <c r="K358" t="s">
        <v>15</v>
      </c>
      <c r="R358" t="s">
        <v>8</v>
      </c>
      <c r="S358" s="51">
        <v>50000</v>
      </c>
      <c r="T358" s="48" t="s">
        <v>1224</v>
      </c>
      <c r="U358" s="47" t="s">
        <v>52</v>
      </c>
      <c r="W358" s="60" t="str">
        <f>IF(ISNUMBER(MATCH(U358,U$1:U357,0)),"2","1")</f>
        <v>2</v>
      </c>
    </row>
    <row r="359" spans="2:23" x14ac:dyDescent="0.25">
      <c r="B359" s="18">
        <v>358</v>
      </c>
      <c r="C359" s="17" t="str">
        <f t="shared" si="35"/>
        <v>Europe</v>
      </c>
      <c r="D359" s="17" t="str">
        <f t="shared" si="36"/>
        <v/>
      </c>
      <c r="E359" s="17" t="str">
        <f t="shared" si="37"/>
        <v/>
      </c>
      <c r="F359" s="17" t="str">
        <f t="shared" si="38"/>
        <v/>
      </c>
      <c r="G359" s="17" t="str">
        <f t="shared" si="39"/>
        <v/>
      </c>
      <c r="H359" s="17" t="str">
        <f t="shared" si="40"/>
        <v/>
      </c>
      <c r="I359" s="35" t="str">
        <f t="shared" si="41"/>
        <v>Europe</v>
      </c>
      <c r="J359" t="str">
        <f>IF(ISNUMBER(MATCH(K359,K$1:K358,0)),"Double","1st See ")</f>
        <v>Double</v>
      </c>
      <c r="K359" t="s">
        <v>71</v>
      </c>
      <c r="R359" t="s">
        <v>8</v>
      </c>
      <c r="S359" s="51">
        <v>4273.9000049862161</v>
      </c>
      <c r="T359" s="48" t="s">
        <v>749</v>
      </c>
      <c r="U359" s="47" t="s">
        <v>20</v>
      </c>
      <c r="W359" s="60" t="str">
        <f>IF(ISNUMBER(MATCH(U359,U$1:U358,0)),"2","1")</f>
        <v>2</v>
      </c>
    </row>
    <row r="360" spans="2:23" x14ac:dyDescent="0.25">
      <c r="B360" s="18">
        <v>359</v>
      </c>
      <c r="C360" s="17" t="str">
        <f t="shared" si="35"/>
        <v/>
      </c>
      <c r="D360" s="17" t="str">
        <f t="shared" si="36"/>
        <v>North America</v>
      </c>
      <c r="E360" s="17" t="str">
        <f t="shared" si="37"/>
        <v/>
      </c>
      <c r="F360" s="17" t="str">
        <f t="shared" si="38"/>
        <v/>
      </c>
      <c r="G360" s="17" t="str">
        <f t="shared" si="39"/>
        <v/>
      </c>
      <c r="H360" s="17" t="str">
        <f t="shared" si="40"/>
        <v/>
      </c>
      <c r="I360" s="35" t="str">
        <f t="shared" si="41"/>
        <v>North America</v>
      </c>
      <c r="J360" t="str">
        <f>IF(ISNUMBER(MATCH(K360,K$1:K359,0)),"Double","1st See ")</f>
        <v>Double</v>
      </c>
      <c r="K360" t="s">
        <v>15</v>
      </c>
      <c r="R360" t="s">
        <v>8</v>
      </c>
      <c r="S360" s="51">
        <v>4451.9791718606421</v>
      </c>
      <c r="T360" s="48" t="s">
        <v>721</v>
      </c>
      <c r="U360" s="47" t="s">
        <v>3999</v>
      </c>
      <c r="W360" s="60" t="str">
        <f>IF(ISNUMBER(MATCH(U360,U$1:U359,0)),"2","1")</f>
        <v>2</v>
      </c>
    </row>
    <row r="361" spans="2:23" x14ac:dyDescent="0.25">
      <c r="B361" s="18">
        <v>360</v>
      </c>
      <c r="C361" s="17" t="str">
        <f t="shared" si="35"/>
        <v/>
      </c>
      <c r="D361" s="17" t="str">
        <f t="shared" si="36"/>
        <v/>
      </c>
      <c r="E361" s="17" t="str">
        <f t="shared" si="37"/>
        <v>South America</v>
      </c>
      <c r="F361" s="17" t="str">
        <f t="shared" si="38"/>
        <v/>
      </c>
      <c r="G361" s="17" t="str">
        <f t="shared" si="39"/>
        <v/>
      </c>
      <c r="H361" s="17" t="str">
        <f t="shared" si="40"/>
        <v/>
      </c>
      <c r="I361" s="35" t="str">
        <f t="shared" si="41"/>
        <v>South America</v>
      </c>
      <c r="J361" t="str">
        <f>IF(ISNUMBER(MATCH(K361,K$1:K360,0)),"Double","1st See ")</f>
        <v>Double</v>
      </c>
      <c r="K361" t="s">
        <v>143</v>
      </c>
      <c r="R361" t="s">
        <v>8</v>
      </c>
      <c r="S361" s="51">
        <v>10684.750012465542</v>
      </c>
      <c r="T361" s="48" t="s">
        <v>1226</v>
      </c>
      <c r="U361" s="47" t="s">
        <v>20</v>
      </c>
      <c r="W361" s="60" t="str">
        <f>IF(ISNUMBER(MATCH(U361,U$1:U360,0)),"2","1")</f>
        <v>2</v>
      </c>
    </row>
    <row r="362" spans="2:23" x14ac:dyDescent="0.25">
      <c r="B362" s="18">
        <v>361</v>
      </c>
      <c r="C362" s="17" t="str">
        <f t="shared" si="35"/>
        <v/>
      </c>
      <c r="D362" s="17" t="str">
        <f t="shared" si="36"/>
        <v>North America</v>
      </c>
      <c r="E362" s="17" t="str">
        <f t="shared" si="37"/>
        <v/>
      </c>
      <c r="F362" s="17" t="str">
        <f t="shared" si="38"/>
        <v/>
      </c>
      <c r="G362" s="17" t="str">
        <f t="shared" si="39"/>
        <v/>
      </c>
      <c r="H362" s="17" t="str">
        <f t="shared" si="40"/>
        <v/>
      </c>
      <c r="I362" s="35" t="str">
        <f t="shared" si="41"/>
        <v>North America</v>
      </c>
      <c r="J362" t="str">
        <f>IF(ISNUMBER(MATCH(K362,K$1:K361,0)),"Double","1st See ")</f>
        <v>Double</v>
      </c>
      <c r="K362" t="s">
        <v>15</v>
      </c>
      <c r="R362" t="s">
        <v>8</v>
      </c>
      <c r="S362" s="51">
        <v>7960</v>
      </c>
      <c r="T362" s="48" t="s">
        <v>786</v>
      </c>
      <c r="U362" s="47" t="s">
        <v>52</v>
      </c>
      <c r="W362" s="60" t="str">
        <f>IF(ISNUMBER(MATCH(U362,U$1:U361,0)),"2","1")</f>
        <v>2</v>
      </c>
    </row>
    <row r="363" spans="2:23" x14ac:dyDescent="0.25">
      <c r="B363" s="18">
        <v>362</v>
      </c>
      <c r="C363" s="17" t="str">
        <f t="shared" si="35"/>
        <v/>
      </c>
      <c r="D363" s="17" t="str">
        <f t="shared" si="36"/>
        <v>North America</v>
      </c>
      <c r="E363" s="17" t="str">
        <f t="shared" si="37"/>
        <v/>
      </c>
      <c r="F363" s="17" t="str">
        <f t="shared" si="38"/>
        <v/>
      </c>
      <c r="G363" s="17" t="str">
        <f t="shared" si="39"/>
        <v/>
      </c>
      <c r="H363" s="17" t="str">
        <f t="shared" si="40"/>
        <v/>
      </c>
      <c r="I363" s="35" t="str">
        <f t="shared" si="41"/>
        <v>North America</v>
      </c>
      <c r="J363" t="str">
        <f>IF(ISNUMBER(MATCH(K363,K$1:K362,0)),"Double","1st See ")</f>
        <v>Double</v>
      </c>
      <c r="K363" t="s">
        <v>15</v>
      </c>
      <c r="R363" t="s">
        <v>8</v>
      </c>
      <c r="S363" s="51">
        <v>8903.9583437212841</v>
      </c>
      <c r="T363" s="48" t="s">
        <v>749</v>
      </c>
      <c r="U363" s="47" t="s">
        <v>20</v>
      </c>
      <c r="W363" s="60" t="str">
        <f>IF(ISNUMBER(MATCH(U363,U$1:U362,0)),"2","1")</f>
        <v>2</v>
      </c>
    </row>
    <row r="364" spans="2:23" x14ac:dyDescent="0.25">
      <c r="B364" s="18">
        <v>363</v>
      </c>
      <c r="C364" s="17" t="str">
        <f t="shared" si="35"/>
        <v/>
      </c>
      <c r="D364" s="17" t="str">
        <f t="shared" si="36"/>
        <v/>
      </c>
      <c r="E364" s="17" t="str">
        <f t="shared" si="37"/>
        <v/>
      </c>
      <c r="F364" s="17" t="str">
        <f t="shared" si="38"/>
        <v/>
      </c>
      <c r="G364" s="17" t="str">
        <f t="shared" si="39"/>
        <v>Asia</v>
      </c>
      <c r="H364" s="17" t="str">
        <f t="shared" si="40"/>
        <v/>
      </c>
      <c r="I364" s="35" t="str">
        <f t="shared" si="41"/>
        <v>Asia</v>
      </c>
      <c r="J364" t="str">
        <f>IF(ISNUMBER(MATCH(K364,K$1:K363,0)),"Double","1st See ")</f>
        <v>Double</v>
      </c>
      <c r="K364" t="s">
        <v>8</v>
      </c>
      <c r="R364" t="s">
        <v>8</v>
      </c>
      <c r="S364" s="51">
        <v>4273.9000049862161</v>
      </c>
      <c r="T364" s="48" t="s">
        <v>310</v>
      </c>
      <c r="U364" s="47" t="s">
        <v>310</v>
      </c>
      <c r="W364" s="60" t="str">
        <f>IF(ISNUMBER(MATCH(U364,U$1:U363,0)),"2","1")</f>
        <v>2</v>
      </c>
    </row>
    <row r="365" spans="2:23" x14ac:dyDescent="0.25">
      <c r="B365" s="18">
        <v>364</v>
      </c>
      <c r="C365" s="17" t="str">
        <f t="shared" si="35"/>
        <v/>
      </c>
      <c r="D365" s="17" t="str">
        <f t="shared" si="36"/>
        <v/>
      </c>
      <c r="E365" s="17" t="str">
        <f t="shared" si="37"/>
        <v/>
      </c>
      <c r="F365" s="17" t="str">
        <f t="shared" si="38"/>
        <v/>
      </c>
      <c r="G365" s="17" t="str">
        <f t="shared" si="39"/>
        <v>Asia</v>
      </c>
      <c r="H365" s="17" t="str">
        <f t="shared" si="40"/>
        <v/>
      </c>
      <c r="I365" s="35" t="str">
        <f t="shared" si="41"/>
        <v>Asia</v>
      </c>
      <c r="J365" t="str">
        <f>IF(ISNUMBER(MATCH(K365,K$1:K364,0)),"Double","1st See ")</f>
        <v>Double</v>
      </c>
      <c r="K365" t="s">
        <v>8</v>
      </c>
      <c r="R365" t="s">
        <v>8</v>
      </c>
      <c r="S365" s="51">
        <v>21369.500024931083</v>
      </c>
      <c r="T365" s="48" t="s">
        <v>1240</v>
      </c>
      <c r="U365" s="47" t="s">
        <v>52</v>
      </c>
      <c r="W365" s="60" t="str">
        <f>IF(ISNUMBER(MATCH(U365,U$1:U364,0)),"2","1")</f>
        <v>2</v>
      </c>
    </row>
    <row r="366" spans="2:23" x14ac:dyDescent="0.25">
      <c r="B366" s="18">
        <v>365</v>
      </c>
      <c r="C366" s="17" t="str">
        <f t="shared" si="35"/>
        <v/>
      </c>
      <c r="D366" s="17" t="str">
        <f t="shared" si="36"/>
        <v>North America</v>
      </c>
      <c r="E366" s="17" t="str">
        <f t="shared" si="37"/>
        <v/>
      </c>
      <c r="F366" s="17" t="str">
        <f t="shared" si="38"/>
        <v/>
      </c>
      <c r="G366" s="17" t="str">
        <f t="shared" si="39"/>
        <v/>
      </c>
      <c r="H366" s="17" t="str">
        <f t="shared" si="40"/>
        <v/>
      </c>
      <c r="I366" s="35" t="str">
        <f t="shared" si="41"/>
        <v>North America</v>
      </c>
      <c r="J366" t="str">
        <f>IF(ISNUMBER(MATCH(K366,K$1:K365,0)),"Double","1st See ")</f>
        <v>Double</v>
      </c>
      <c r="K366" t="s">
        <v>15</v>
      </c>
      <c r="R366" t="s">
        <v>8</v>
      </c>
      <c r="S366" s="51">
        <v>3205.4250037396623</v>
      </c>
      <c r="T366" s="48" t="s">
        <v>1243</v>
      </c>
      <c r="U366" s="47" t="s">
        <v>20</v>
      </c>
      <c r="W366" s="60" t="str">
        <f>IF(ISNUMBER(MATCH(U366,U$1:U365,0)),"2","1")</f>
        <v>2</v>
      </c>
    </row>
    <row r="367" spans="2:23" x14ac:dyDescent="0.25">
      <c r="B367" s="18">
        <v>366</v>
      </c>
      <c r="C367" s="17" t="str">
        <f t="shared" si="35"/>
        <v/>
      </c>
      <c r="D367" s="17" t="str">
        <f t="shared" si="36"/>
        <v/>
      </c>
      <c r="E367" s="17" t="str">
        <f t="shared" si="37"/>
        <v>South America</v>
      </c>
      <c r="F367" s="17" t="str">
        <f t="shared" si="38"/>
        <v/>
      </c>
      <c r="G367" s="17" t="str">
        <f t="shared" si="39"/>
        <v/>
      </c>
      <c r="H367" s="17" t="str">
        <f t="shared" si="40"/>
        <v/>
      </c>
      <c r="I367" s="35" t="str">
        <f t="shared" si="41"/>
        <v>South America</v>
      </c>
      <c r="J367" t="str">
        <f>IF(ISNUMBER(MATCH(K367,K$1:K366,0)),"Double","1st See ")</f>
        <v>Double</v>
      </c>
      <c r="K367" t="s">
        <v>143</v>
      </c>
      <c r="R367" t="s">
        <v>8</v>
      </c>
      <c r="S367" s="51">
        <v>10684.750012465542</v>
      </c>
      <c r="T367" s="48" t="s">
        <v>1245</v>
      </c>
      <c r="U367" s="47" t="s">
        <v>310</v>
      </c>
      <c r="W367" s="60" t="str">
        <f>IF(ISNUMBER(MATCH(U367,U$1:U366,0)),"2","1")</f>
        <v>2</v>
      </c>
    </row>
    <row r="368" spans="2:23" x14ac:dyDescent="0.25">
      <c r="B368" s="18">
        <v>367</v>
      </c>
      <c r="C368" s="17" t="str">
        <f t="shared" si="35"/>
        <v/>
      </c>
      <c r="D368" s="17" t="str">
        <f t="shared" si="36"/>
        <v>North America</v>
      </c>
      <c r="E368" s="17" t="str">
        <f t="shared" si="37"/>
        <v/>
      </c>
      <c r="F368" s="17" t="str">
        <f t="shared" si="38"/>
        <v/>
      </c>
      <c r="G368" s="17" t="str">
        <f t="shared" si="39"/>
        <v/>
      </c>
      <c r="H368" s="17" t="str">
        <f t="shared" si="40"/>
        <v/>
      </c>
      <c r="I368" s="35" t="str">
        <f t="shared" si="41"/>
        <v>North America</v>
      </c>
      <c r="J368" t="str">
        <f>IF(ISNUMBER(MATCH(K368,K$1:K367,0)),"Double","1st See ")</f>
        <v>Double</v>
      </c>
      <c r="K368" t="s">
        <v>15</v>
      </c>
      <c r="R368" t="s">
        <v>8</v>
      </c>
      <c r="S368" s="51">
        <v>5342.3750062327708</v>
      </c>
      <c r="T368" s="48" t="s">
        <v>20</v>
      </c>
      <c r="U368" s="47" t="s">
        <v>20</v>
      </c>
      <c r="W368" s="60" t="str">
        <f>IF(ISNUMBER(MATCH(U368,U$1:U367,0)),"2","1")</f>
        <v>2</v>
      </c>
    </row>
    <row r="369" spans="2:23" x14ac:dyDescent="0.25">
      <c r="B369" s="18">
        <v>368</v>
      </c>
      <c r="C369" s="17" t="str">
        <f t="shared" si="35"/>
        <v/>
      </c>
      <c r="D369" s="17" t="str">
        <f t="shared" si="36"/>
        <v/>
      </c>
      <c r="E369" s="17" t="str">
        <f t="shared" si="37"/>
        <v/>
      </c>
      <c r="F369" s="17" t="str">
        <f t="shared" si="38"/>
        <v/>
      </c>
      <c r="G369" s="17" t="str">
        <f t="shared" si="39"/>
        <v>Asia</v>
      </c>
      <c r="H369" s="17" t="str">
        <f t="shared" si="40"/>
        <v/>
      </c>
      <c r="I369" s="35" t="str">
        <f t="shared" si="41"/>
        <v>Asia</v>
      </c>
      <c r="J369" t="str">
        <f>IF(ISNUMBER(MATCH(K369,K$1:K368,0)),"Double","1st See ")</f>
        <v>Double</v>
      </c>
      <c r="K369" t="s">
        <v>8</v>
      </c>
      <c r="R369" t="s">
        <v>8</v>
      </c>
      <c r="S369" s="51">
        <v>60000</v>
      </c>
      <c r="T369" s="48" t="s">
        <v>635</v>
      </c>
      <c r="U369" s="47" t="s">
        <v>52</v>
      </c>
      <c r="W369" s="60" t="str">
        <f>IF(ISNUMBER(MATCH(U369,U$1:U368,0)),"2","1")</f>
        <v>2</v>
      </c>
    </row>
    <row r="370" spans="2:23" x14ac:dyDescent="0.25">
      <c r="B370" s="18">
        <v>369</v>
      </c>
      <c r="C370" s="17" t="str">
        <f t="shared" si="35"/>
        <v/>
      </c>
      <c r="D370" s="17" t="str">
        <f t="shared" si="36"/>
        <v/>
      </c>
      <c r="E370" s="17" t="str">
        <f t="shared" si="37"/>
        <v/>
      </c>
      <c r="F370" s="17" t="str">
        <f t="shared" si="38"/>
        <v/>
      </c>
      <c r="G370" s="17" t="str">
        <f t="shared" si="39"/>
        <v>Asia</v>
      </c>
      <c r="H370" s="17" t="str">
        <f t="shared" si="40"/>
        <v/>
      </c>
      <c r="I370" s="35" t="str">
        <f t="shared" si="41"/>
        <v>Asia</v>
      </c>
      <c r="J370" t="str">
        <f>IF(ISNUMBER(MATCH(K370,K$1:K369,0)),"Double","1st See ")</f>
        <v>Double</v>
      </c>
      <c r="K370" t="s">
        <v>8</v>
      </c>
      <c r="R370" t="s">
        <v>8</v>
      </c>
      <c r="S370" s="51">
        <v>4487.5950052355274</v>
      </c>
      <c r="T370" s="48" t="s">
        <v>1257</v>
      </c>
      <c r="U370" s="47" t="s">
        <v>52</v>
      </c>
      <c r="W370" s="60" t="str">
        <f>IF(ISNUMBER(MATCH(U370,U$1:U369,0)),"2","1")</f>
        <v>2</v>
      </c>
    </row>
    <row r="371" spans="2:23" x14ac:dyDescent="0.25">
      <c r="B371" s="18">
        <v>370</v>
      </c>
      <c r="C371" s="17" t="str">
        <f t="shared" si="35"/>
        <v/>
      </c>
      <c r="D371" s="17" t="str">
        <f t="shared" si="36"/>
        <v>North America</v>
      </c>
      <c r="E371" s="17" t="str">
        <f t="shared" si="37"/>
        <v/>
      </c>
      <c r="F371" s="17" t="str">
        <f t="shared" si="38"/>
        <v/>
      </c>
      <c r="G371" s="17" t="str">
        <f t="shared" si="39"/>
        <v/>
      </c>
      <c r="H371" s="17" t="str">
        <f t="shared" si="40"/>
        <v/>
      </c>
      <c r="I371" s="35" t="str">
        <f t="shared" si="41"/>
        <v>North America</v>
      </c>
      <c r="J371" t="str">
        <f>IF(ISNUMBER(MATCH(K371,K$1:K370,0)),"Double","1st See ")</f>
        <v>Double</v>
      </c>
      <c r="K371" t="s">
        <v>88</v>
      </c>
      <c r="R371" t="s">
        <v>8</v>
      </c>
      <c r="S371" s="51">
        <v>4314.929445034084</v>
      </c>
      <c r="T371" s="48" t="s">
        <v>932</v>
      </c>
      <c r="U371" s="47" t="s">
        <v>310</v>
      </c>
      <c r="W371" s="60" t="str">
        <f>IF(ISNUMBER(MATCH(U371,U$1:U370,0)),"2","1")</f>
        <v>2</v>
      </c>
    </row>
    <row r="372" spans="2:23" x14ac:dyDescent="0.25">
      <c r="B372" s="18">
        <v>371</v>
      </c>
      <c r="C372" s="17" t="str">
        <f t="shared" si="35"/>
        <v>Europe</v>
      </c>
      <c r="D372" s="17" t="str">
        <f t="shared" si="36"/>
        <v/>
      </c>
      <c r="E372" s="17" t="str">
        <f t="shared" si="37"/>
        <v/>
      </c>
      <c r="F372" s="17" t="str">
        <f t="shared" si="38"/>
        <v/>
      </c>
      <c r="G372" s="17" t="str">
        <f t="shared" si="39"/>
        <v/>
      </c>
      <c r="H372" s="17" t="str">
        <f t="shared" si="40"/>
        <v/>
      </c>
      <c r="I372" s="35" t="str">
        <f t="shared" si="41"/>
        <v>Europe</v>
      </c>
      <c r="J372" t="str">
        <f>IF(ISNUMBER(MATCH(K372,K$1:K371,0)),"Double","1st See ")</f>
        <v>Double</v>
      </c>
      <c r="K372" t="s">
        <v>30</v>
      </c>
      <c r="R372" t="s">
        <v>8</v>
      </c>
      <c r="S372" s="51">
        <v>3739.6625043629392</v>
      </c>
      <c r="T372" s="48" t="s">
        <v>1258</v>
      </c>
      <c r="U372" s="47" t="s">
        <v>20</v>
      </c>
      <c r="W372" s="60" t="str">
        <f>IF(ISNUMBER(MATCH(U372,U$1:U371,0)),"2","1")</f>
        <v>2</v>
      </c>
    </row>
    <row r="373" spans="2:23" x14ac:dyDescent="0.25">
      <c r="B373" s="18">
        <v>372</v>
      </c>
      <c r="C373" s="17" t="str">
        <f t="shared" si="35"/>
        <v>Europe</v>
      </c>
      <c r="D373" s="17" t="str">
        <f t="shared" si="36"/>
        <v/>
      </c>
      <c r="E373" s="17" t="str">
        <f t="shared" si="37"/>
        <v/>
      </c>
      <c r="F373" s="17" t="str">
        <f t="shared" si="38"/>
        <v/>
      </c>
      <c r="G373" s="17" t="str">
        <f t="shared" si="39"/>
        <v/>
      </c>
      <c r="H373" s="17" t="str">
        <f t="shared" si="40"/>
        <v/>
      </c>
      <c r="I373" s="35" t="str">
        <f t="shared" si="41"/>
        <v>Europe</v>
      </c>
      <c r="J373" t="str">
        <f>IF(ISNUMBER(MATCH(K373,K$1:K372,0)),"Double","1st See ")</f>
        <v>Double</v>
      </c>
      <c r="K373" t="s">
        <v>71</v>
      </c>
      <c r="R373" t="s">
        <v>8</v>
      </c>
      <c r="S373" s="51">
        <v>16027.125018698311</v>
      </c>
      <c r="T373" s="48" t="s">
        <v>1264</v>
      </c>
      <c r="U373" s="47" t="s">
        <v>52</v>
      </c>
      <c r="W373" s="60" t="str">
        <f>IF(ISNUMBER(MATCH(U373,U$1:U372,0)),"2","1")</f>
        <v>2</v>
      </c>
    </row>
    <row r="374" spans="2:23" x14ac:dyDescent="0.25">
      <c r="B374" s="18">
        <v>373</v>
      </c>
      <c r="C374" s="17" t="str">
        <f t="shared" si="35"/>
        <v/>
      </c>
      <c r="D374" s="17" t="str">
        <f t="shared" si="36"/>
        <v>North America</v>
      </c>
      <c r="E374" s="17" t="str">
        <f t="shared" si="37"/>
        <v/>
      </c>
      <c r="F374" s="17" t="str">
        <f t="shared" si="38"/>
        <v/>
      </c>
      <c r="G374" s="17" t="str">
        <f t="shared" si="39"/>
        <v/>
      </c>
      <c r="H374" s="17" t="str">
        <f t="shared" si="40"/>
        <v/>
      </c>
      <c r="I374" s="35" t="str">
        <f t="shared" si="41"/>
        <v>North America</v>
      </c>
      <c r="J374" t="str">
        <f>IF(ISNUMBER(MATCH(K374,K$1:K373,0)),"Double","1st See ")</f>
        <v>Double</v>
      </c>
      <c r="K374" t="s">
        <v>15</v>
      </c>
      <c r="R374" t="s">
        <v>8</v>
      </c>
      <c r="S374" s="51">
        <v>7123.1666749770275</v>
      </c>
      <c r="T374" s="48" t="s">
        <v>1265</v>
      </c>
      <c r="U374" s="47" t="s">
        <v>3999</v>
      </c>
      <c r="W374" s="60" t="str">
        <f>IF(ISNUMBER(MATCH(U374,U$1:U373,0)),"2","1")</f>
        <v>2</v>
      </c>
    </row>
    <row r="375" spans="2:23" x14ac:dyDescent="0.25">
      <c r="B375" s="18">
        <v>374</v>
      </c>
      <c r="C375" s="17" t="str">
        <f t="shared" si="35"/>
        <v/>
      </c>
      <c r="D375" s="17" t="str">
        <f t="shared" si="36"/>
        <v/>
      </c>
      <c r="E375" s="17" t="str">
        <f t="shared" si="37"/>
        <v/>
      </c>
      <c r="F375" s="17" t="str">
        <f t="shared" si="38"/>
        <v/>
      </c>
      <c r="G375" s="17" t="str">
        <f t="shared" si="39"/>
        <v>Asia</v>
      </c>
      <c r="H375" s="17" t="str">
        <f t="shared" si="40"/>
        <v/>
      </c>
      <c r="I375" s="35" t="str">
        <f t="shared" si="41"/>
        <v>Asia</v>
      </c>
      <c r="J375" t="str">
        <f>IF(ISNUMBER(MATCH(K375,K$1:K374,0)),"Double","1st See ")</f>
        <v>Double</v>
      </c>
      <c r="K375" t="s">
        <v>8</v>
      </c>
      <c r="R375" t="s">
        <v>8</v>
      </c>
      <c r="S375" s="51">
        <v>2675.675098121621</v>
      </c>
      <c r="T375" s="48" t="s">
        <v>1266</v>
      </c>
      <c r="U375" s="47" t="s">
        <v>52</v>
      </c>
      <c r="W375" s="60" t="str">
        <f>IF(ISNUMBER(MATCH(U375,U$1:U374,0)),"2","1")</f>
        <v>2</v>
      </c>
    </row>
    <row r="376" spans="2:23" x14ac:dyDescent="0.25">
      <c r="B376" s="18">
        <v>375</v>
      </c>
      <c r="C376" s="17" t="str">
        <f t="shared" si="35"/>
        <v/>
      </c>
      <c r="D376" s="17" t="str">
        <f t="shared" si="36"/>
        <v>North America</v>
      </c>
      <c r="E376" s="17" t="str">
        <f t="shared" si="37"/>
        <v/>
      </c>
      <c r="F376" s="17" t="str">
        <f t="shared" si="38"/>
        <v/>
      </c>
      <c r="G376" s="17" t="str">
        <f t="shared" si="39"/>
        <v/>
      </c>
      <c r="H376" s="17" t="str">
        <f t="shared" si="40"/>
        <v/>
      </c>
      <c r="I376" s="35" t="str">
        <f t="shared" si="41"/>
        <v>North America</v>
      </c>
      <c r="J376" t="str">
        <f>IF(ISNUMBER(MATCH(K376,K$1:K375,0)),"Double","1st See ")</f>
        <v>Double</v>
      </c>
      <c r="K376" t="s">
        <v>15</v>
      </c>
      <c r="R376" t="s">
        <v>8</v>
      </c>
      <c r="S376" s="51">
        <v>42739.000049862167</v>
      </c>
      <c r="T376" s="48" t="s">
        <v>1271</v>
      </c>
      <c r="U376" s="47" t="s">
        <v>52</v>
      </c>
      <c r="W376" s="60" t="str">
        <f>IF(ISNUMBER(MATCH(U376,U$1:U375,0)),"2","1")</f>
        <v>2</v>
      </c>
    </row>
    <row r="377" spans="2:23" x14ac:dyDescent="0.25">
      <c r="B377" s="18">
        <v>376</v>
      </c>
      <c r="C377" s="17" t="str">
        <f t="shared" si="35"/>
        <v/>
      </c>
      <c r="D377" s="17" t="str">
        <f t="shared" si="36"/>
        <v>North America</v>
      </c>
      <c r="E377" s="17" t="str">
        <f t="shared" si="37"/>
        <v/>
      </c>
      <c r="F377" s="17" t="str">
        <f t="shared" si="38"/>
        <v/>
      </c>
      <c r="G377" s="17" t="str">
        <f t="shared" si="39"/>
        <v/>
      </c>
      <c r="H377" s="17" t="str">
        <f t="shared" si="40"/>
        <v/>
      </c>
      <c r="I377" s="35" t="str">
        <f t="shared" si="41"/>
        <v>North America</v>
      </c>
      <c r="J377" t="str">
        <f>IF(ISNUMBER(MATCH(K377,K$1:K376,0)),"Double","1st See ")</f>
        <v>Double</v>
      </c>
      <c r="K377" t="s">
        <v>15</v>
      </c>
      <c r="R377" t="s">
        <v>8</v>
      </c>
      <c r="S377" s="51">
        <v>7123.1666749770275</v>
      </c>
      <c r="T377" s="48" t="s">
        <v>1274</v>
      </c>
      <c r="U377" s="47" t="s">
        <v>279</v>
      </c>
      <c r="W377" s="60" t="str">
        <f>IF(ISNUMBER(MATCH(U377,U$1:U376,0)),"2","1")</f>
        <v>2</v>
      </c>
    </row>
    <row r="378" spans="2:23" x14ac:dyDescent="0.25">
      <c r="B378" s="18">
        <v>377</v>
      </c>
      <c r="C378" s="17" t="str">
        <f t="shared" si="35"/>
        <v>Europe</v>
      </c>
      <c r="D378" s="17" t="str">
        <f t="shared" si="36"/>
        <v/>
      </c>
      <c r="E378" s="17" t="str">
        <f t="shared" si="37"/>
        <v/>
      </c>
      <c r="F378" s="17" t="str">
        <f t="shared" si="38"/>
        <v/>
      </c>
      <c r="G378" s="17" t="str">
        <f t="shared" si="39"/>
        <v/>
      </c>
      <c r="H378" s="17" t="str">
        <f t="shared" si="40"/>
        <v/>
      </c>
      <c r="I378" s="35" t="str">
        <f t="shared" si="41"/>
        <v>Europe</v>
      </c>
      <c r="J378" t="str">
        <f>IF(ISNUMBER(MATCH(K378,K$1:K377,0)),"Double","1st See ")</f>
        <v>Double</v>
      </c>
      <c r="K378" t="s">
        <v>27</v>
      </c>
      <c r="R378" t="s">
        <v>8</v>
      </c>
      <c r="S378" s="51">
        <v>10000</v>
      </c>
      <c r="T378" s="48" t="s">
        <v>647</v>
      </c>
      <c r="U378" s="47" t="s">
        <v>20</v>
      </c>
      <c r="W378" s="60" t="str">
        <f>IF(ISNUMBER(MATCH(U378,U$1:U377,0)),"2","1")</f>
        <v>2</v>
      </c>
    </row>
    <row r="379" spans="2:23" x14ac:dyDescent="0.25">
      <c r="B379" s="18">
        <v>378</v>
      </c>
      <c r="C379" s="17" t="str">
        <f t="shared" si="35"/>
        <v/>
      </c>
      <c r="D379" s="17" t="str">
        <f t="shared" si="36"/>
        <v/>
      </c>
      <c r="E379" s="17" t="str">
        <f t="shared" si="37"/>
        <v/>
      </c>
      <c r="F379" s="17" t="str">
        <f t="shared" si="38"/>
        <v/>
      </c>
      <c r="G379" s="17" t="str">
        <f t="shared" si="39"/>
        <v>Asia</v>
      </c>
      <c r="H379" s="17" t="str">
        <f t="shared" si="40"/>
        <v/>
      </c>
      <c r="I379" s="35" t="str">
        <f t="shared" si="41"/>
        <v>Asia</v>
      </c>
      <c r="J379" t="str">
        <f>IF(ISNUMBER(MATCH(K379,K$1:K378,0)),"Double","1st See ")</f>
        <v>Double</v>
      </c>
      <c r="K379" t="s">
        <v>8</v>
      </c>
      <c r="R379" t="s">
        <v>8</v>
      </c>
      <c r="S379" s="51">
        <v>3561.5833374885137</v>
      </c>
      <c r="T379" s="48" t="s">
        <v>1276</v>
      </c>
      <c r="U379" s="47" t="s">
        <v>3999</v>
      </c>
      <c r="W379" s="60" t="str">
        <f>IF(ISNUMBER(MATCH(U379,U$1:U378,0)),"2","1")</f>
        <v>2</v>
      </c>
    </row>
    <row r="380" spans="2:23" x14ac:dyDescent="0.25">
      <c r="B380" s="18">
        <v>379</v>
      </c>
      <c r="C380" s="17" t="str">
        <f t="shared" si="35"/>
        <v>Europe</v>
      </c>
      <c r="D380" s="17" t="str">
        <f t="shared" si="36"/>
        <v/>
      </c>
      <c r="E380" s="17" t="str">
        <f t="shared" si="37"/>
        <v/>
      </c>
      <c r="F380" s="17" t="str">
        <f t="shared" si="38"/>
        <v/>
      </c>
      <c r="G380" s="17" t="str">
        <f t="shared" si="39"/>
        <v/>
      </c>
      <c r="H380" s="17" t="str">
        <f t="shared" si="40"/>
        <v/>
      </c>
      <c r="I380" s="35" t="str">
        <f t="shared" si="41"/>
        <v>Europe</v>
      </c>
      <c r="J380" t="str">
        <f>IF(ISNUMBER(MATCH(K380,K$1:K379,0)),"Double","1st See ")</f>
        <v>Double</v>
      </c>
      <c r="K380" t="s">
        <v>71</v>
      </c>
      <c r="R380" t="s">
        <v>8</v>
      </c>
      <c r="S380" s="51">
        <v>40000</v>
      </c>
      <c r="T380" s="48" t="s">
        <v>279</v>
      </c>
      <c r="U380" s="47" t="s">
        <v>279</v>
      </c>
      <c r="W380" s="60" t="str">
        <f>IF(ISNUMBER(MATCH(U380,U$1:U379,0)),"2","1")</f>
        <v>2</v>
      </c>
    </row>
    <row r="381" spans="2:23" x14ac:dyDescent="0.25">
      <c r="B381" s="18">
        <v>380</v>
      </c>
      <c r="C381" s="17" t="str">
        <f t="shared" si="35"/>
        <v/>
      </c>
      <c r="D381" s="17" t="str">
        <f t="shared" si="36"/>
        <v>North America</v>
      </c>
      <c r="E381" s="17" t="str">
        <f t="shared" si="37"/>
        <v/>
      </c>
      <c r="F381" s="17" t="str">
        <f t="shared" si="38"/>
        <v/>
      </c>
      <c r="G381" s="17" t="str">
        <f t="shared" si="39"/>
        <v/>
      </c>
      <c r="H381" s="17" t="str">
        <f t="shared" si="40"/>
        <v/>
      </c>
      <c r="I381" s="35" t="str">
        <f t="shared" si="41"/>
        <v>North America</v>
      </c>
      <c r="J381" t="str">
        <f>IF(ISNUMBER(MATCH(K381,K$1:K380,0)),"Double","1st See ")</f>
        <v>Double</v>
      </c>
      <c r="K381" t="s">
        <v>15</v>
      </c>
      <c r="R381" t="s">
        <v>8</v>
      </c>
      <c r="S381" s="51">
        <v>15190.15293438851</v>
      </c>
      <c r="T381" s="48" t="s">
        <v>1280</v>
      </c>
      <c r="U381" s="47" t="s">
        <v>20</v>
      </c>
      <c r="W381" s="60" t="str">
        <f>IF(ISNUMBER(MATCH(U381,U$1:U380,0)),"2","1")</f>
        <v>2</v>
      </c>
    </row>
    <row r="382" spans="2:23" x14ac:dyDescent="0.25">
      <c r="B382" s="18">
        <v>381</v>
      </c>
      <c r="C382" s="17" t="str">
        <f t="shared" si="35"/>
        <v/>
      </c>
      <c r="D382" s="17" t="str">
        <f t="shared" si="36"/>
        <v>North America</v>
      </c>
      <c r="E382" s="17" t="str">
        <f t="shared" si="37"/>
        <v/>
      </c>
      <c r="F382" s="17" t="str">
        <f t="shared" si="38"/>
        <v/>
      </c>
      <c r="G382" s="17" t="str">
        <f t="shared" si="39"/>
        <v/>
      </c>
      <c r="H382" s="17" t="str">
        <f t="shared" si="40"/>
        <v/>
      </c>
      <c r="I382" s="35" t="str">
        <f t="shared" si="41"/>
        <v>North America</v>
      </c>
      <c r="J382" t="str">
        <f>IF(ISNUMBER(MATCH(K382,K$1:K381,0)),"Double","1st See ")</f>
        <v>Double</v>
      </c>
      <c r="K382" t="s">
        <v>15</v>
      </c>
      <c r="R382" t="s">
        <v>8</v>
      </c>
      <c r="S382" s="51">
        <v>12608.005014709339</v>
      </c>
      <c r="T382" s="48" t="s">
        <v>1295</v>
      </c>
      <c r="U382" s="47" t="s">
        <v>52</v>
      </c>
      <c r="W382" s="60" t="str">
        <f>IF(ISNUMBER(MATCH(U382,U$1:U381,0)),"2","1")</f>
        <v>2</v>
      </c>
    </row>
    <row r="383" spans="2:23" x14ac:dyDescent="0.25">
      <c r="B383" s="18">
        <v>382</v>
      </c>
      <c r="C383" s="17" t="str">
        <f t="shared" si="35"/>
        <v/>
      </c>
      <c r="D383" s="17" t="str">
        <f t="shared" si="36"/>
        <v>North America</v>
      </c>
      <c r="E383" s="17" t="str">
        <f t="shared" si="37"/>
        <v/>
      </c>
      <c r="F383" s="17" t="str">
        <f t="shared" si="38"/>
        <v/>
      </c>
      <c r="G383" s="17" t="str">
        <f t="shared" si="39"/>
        <v/>
      </c>
      <c r="H383" s="17" t="str">
        <f t="shared" si="40"/>
        <v/>
      </c>
      <c r="I383" s="35" t="str">
        <f t="shared" si="41"/>
        <v>North America</v>
      </c>
      <c r="J383" t="str">
        <f>IF(ISNUMBER(MATCH(K383,K$1:K382,0)),"Double","1st See ")</f>
        <v>Double</v>
      </c>
      <c r="K383" t="s">
        <v>15</v>
      </c>
      <c r="R383" t="s">
        <v>8</v>
      </c>
      <c r="S383" s="51">
        <v>6000</v>
      </c>
      <c r="T383" s="48" t="s">
        <v>1298</v>
      </c>
      <c r="U383" s="47" t="s">
        <v>52</v>
      </c>
      <c r="W383" s="60" t="str">
        <f>IF(ISNUMBER(MATCH(U383,U$1:U382,0)),"2","1")</f>
        <v>2</v>
      </c>
    </row>
    <row r="384" spans="2:23" x14ac:dyDescent="0.25">
      <c r="B384" s="18">
        <v>383</v>
      </c>
      <c r="C384" s="17" t="str">
        <f t="shared" si="35"/>
        <v/>
      </c>
      <c r="D384" s="17" t="str">
        <f t="shared" si="36"/>
        <v/>
      </c>
      <c r="E384" s="17" t="str">
        <f t="shared" si="37"/>
        <v/>
      </c>
      <c r="F384" s="17" t="str">
        <f t="shared" si="38"/>
        <v>Africa</v>
      </c>
      <c r="G384" s="17" t="str">
        <f t="shared" si="39"/>
        <v/>
      </c>
      <c r="H384" s="17" t="str">
        <f t="shared" si="40"/>
        <v/>
      </c>
      <c r="I384" s="35" t="str">
        <f t="shared" si="41"/>
        <v>Africa</v>
      </c>
      <c r="J384" t="str">
        <f>IF(ISNUMBER(MATCH(K384,K$1:K383,0)),"Double","1st See ")</f>
        <v>Double</v>
      </c>
      <c r="K384" t="s">
        <v>48</v>
      </c>
      <c r="R384" t="s">
        <v>8</v>
      </c>
      <c r="S384" s="51">
        <v>8903.9583437212841</v>
      </c>
      <c r="T384" s="48" t="s">
        <v>938</v>
      </c>
      <c r="U384" s="47" t="s">
        <v>52</v>
      </c>
      <c r="W384" s="60" t="str">
        <f>IF(ISNUMBER(MATCH(U384,U$1:U383,0)),"2","1")</f>
        <v>2</v>
      </c>
    </row>
    <row r="385" spans="2:23" x14ac:dyDescent="0.25">
      <c r="B385" s="18">
        <v>384</v>
      </c>
      <c r="C385" s="17" t="str">
        <f t="shared" si="35"/>
        <v/>
      </c>
      <c r="D385" s="17" t="str">
        <f t="shared" si="36"/>
        <v>North America</v>
      </c>
      <c r="E385" s="17" t="str">
        <f t="shared" si="37"/>
        <v/>
      </c>
      <c r="F385" s="17" t="str">
        <f t="shared" si="38"/>
        <v/>
      </c>
      <c r="G385" s="17" t="str">
        <f t="shared" si="39"/>
        <v/>
      </c>
      <c r="H385" s="17" t="str">
        <f t="shared" si="40"/>
        <v/>
      </c>
      <c r="I385" s="35" t="str">
        <f t="shared" si="41"/>
        <v>North America</v>
      </c>
      <c r="J385" t="str">
        <f>IF(ISNUMBER(MATCH(K385,K$1:K384,0)),"Double","1st See ")</f>
        <v>Double</v>
      </c>
      <c r="K385" t="s">
        <v>15</v>
      </c>
      <c r="R385" t="s">
        <v>8</v>
      </c>
      <c r="S385" s="51">
        <v>8600</v>
      </c>
      <c r="T385" s="48" t="s">
        <v>1302</v>
      </c>
      <c r="U385" s="47" t="s">
        <v>20</v>
      </c>
      <c r="W385" s="60" t="str">
        <f>IF(ISNUMBER(MATCH(U385,U$1:U384,0)),"2","1")</f>
        <v>2</v>
      </c>
    </row>
    <row r="386" spans="2:23" x14ac:dyDescent="0.25">
      <c r="B386" s="18">
        <v>385</v>
      </c>
      <c r="C386" s="17" t="str">
        <f t="shared" ref="C386:C449" si="42">IF(ISNUMBER(MATCH($K386,L$2:L$65,0)),"Europe","")</f>
        <v/>
      </c>
      <c r="D386" s="17" t="str">
        <f t="shared" ref="D386:D449" si="43">IF(ISNUMBER(MATCH($K386,M$2:M$65,0)),"North America","")</f>
        <v/>
      </c>
      <c r="E386" s="17" t="str">
        <f t="shared" ref="E386:E449" si="44">IF(ISNUMBER(MATCH($K386,N$2:N$65,0)),"South America","")</f>
        <v/>
      </c>
      <c r="F386" s="17" t="str">
        <f t="shared" ref="F386:F449" si="45">IF(ISNUMBER(MATCH($K386,O$2:O$63,0)),"Africa","")</f>
        <v/>
      </c>
      <c r="G386" s="17" t="str">
        <f t="shared" ref="G386:G449" si="46">IF(ISNUMBER(MATCH($K386,P$2:P$65,0)),"Asia","")</f>
        <v>Asia</v>
      </c>
      <c r="H386" s="17" t="str">
        <f t="shared" ref="H386:H449" si="47">IF(ISNUMBER(MATCH($K386,Q$2:Q$65,0)),"Oceania","")</f>
        <v/>
      </c>
      <c r="I386" s="35" t="str">
        <f t="shared" si="41"/>
        <v>Asia</v>
      </c>
      <c r="J386" t="str">
        <f>IF(ISNUMBER(MATCH(K386,K$1:K385,0)),"Double","1st See ")</f>
        <v>Double</v>
      </c>
      <c r="K386" t="s">
        <v>8</v>
      </c>
      <c r="R386" t="s">
        <v>8</v>
      </c>
      <c r="S386" s="51">
        <v>8903.9583437212841</v>
      </c>
      <c r="T386" s="48" t="s">
        <v>207</v>
      </c>
      <c r="U386" s="47" t="s">
        <v>20</v>
      </c>
      <c r="W386" s="60" t="str">
        <f>IF(ISNUMBER(MATCH(U386,U$1:U385,0)),"2","1")</f>
        <v>2</v>
      </c>
    </row>
    <row r="387" spans="2:23" x14ac:dyDescent="0.25">
      <c r="B387" s="18">
        <v>386</v>
      </c>
      <c r="C387" s="17" t="str">
        <f t="shared" si="42"/>
        <v/>
      </c>
      <c r="D387" s="17" t="str">
        <f t="shared" si="43"/>
        <v/>
      </c>
      <c r="E387" s="17" t="str">
        <f t="shared" si="44"/>
        <v/>
      </c>
      <c r="F387" s="17" t="str">
        <f t="shared" si="45"/>
        <v/>
      </c>
      <c r="G387" s="17" t="str">
        <f t="shared" si="46"/>
        <v>Asia</v>
      </c>
      <c r="H387" s="17" t="str">
        <f t="shared" si="47"/>
        <v/>
      </c>
      <c r="I387" s="35" t="str">
        <f t="shared" ref="I387:I450" si="48">CONCATENATE(C387,D387,E387,F387,G387,H387)</f>
        <v>Asia</v>
      </c>
      <c r="J387" t="str">
        <f>IF(ISNUMBER(MATCH(K387,K$1:K386,0)),"Double","1st See ")</f>
        <v>Double</v>
      </c>
      <c r="K387" t="s">
        <v>65</v>
      </c>
      <c r="R387" t="s">
        <v>8</v>
      </c>
      <c r="S387" s="51">
        <v>3561.5833374885137</v>
      </c>
      <c r="T387" s="48" t="s">
        <v>616</v>
      </c>
      <c r="U387" s="47" t="s">
        <v>20</v>
      </c>
      <c r="W387" s="60" t="str">
        <f>IF(ISNUMBER(MATCH(U387,U$1:U386,0)),"2","1")</f>
        <v>2</v>
      </c>
    </row>
    <row r="388" spans="2:23" x14ac:dyDescent="0.25">
      <c r="B388" s="18">
        <v>387</v>
      </c>
      <c r="C388" s="17" t="str">
        <f t="shared" si="42"/>
        <v/>
      </c>
      <c r="D388" s="17" t="str">
        <f t="shared" si="43"/>
        <v>North America</v>
      </c>
      <c r="E388" s="17" t="str">
        <f t="shared" si="44"/>
        <v/>
      </c>
      <c r="F388" s="17" t="str">
        <f t="shared" si="45"/>
        <v/>
      </c>
      <c r="G388" s="17" t="str">
        <f t="shared" si="46"/>
        <v/>
      </c>
      <c r="H388" s="17" t="str">
        <f t="shared" si="47"/>
        <v/>
      </c>
      <c r="I388" s="35" t="str">
        <f t="shared" si="48"/>
        <v>North America</v>
      </c>
      <c r="J388" t="str">
        <f>IF(ISNUMBER(MATCH(K388,K$1:K387,0)),"Double","1st See ")</f>
        <v>Double</v>
      </c>
      <c r="K388" t="s">
        <v>15</v>
      </c>
      <c r="R388" t="s">
        <v>8</v>
      </c>
      <c r="S388" s="51">
        <v>8013.5625093491553</v>
      </c>
      <c r="T388" s="48" t="s">
        <v>629</v>
      </c>
      <c r="U388" s="47" t="s">
        <v>52</v>
      </c>
      <c r="W388" s="60" t="str">
        <f>IF(ISNUMBER(MATCH(U388,U$1:U387,0)),"2","1")</f>
        <v>2</v>
      </c>
    </row>
    <row r="389" spans="2:23" x14ac:dyDescent="0.25">
      <c r="B389" s="18">
        <v>388</v>
      </c>
      <c r="C389" s="17" t="str">
        <f t="shared" si="42"/>
        <v/>
      </c>
      <c r="D389" s="17" t="str">
        <f t="shared" si="43"/>
        <v>North America</v>
      </c>
      <c r="E389" s="17" t="str">
        <f t="shared" si="44"/>
        <v/>
      </c>
      <c r="F389" s="17" t="str">
        <f t="shared" si="45"/>
        <v/>
      </c>
      <c r="G389" s="17" t="str">
        <f t="shared" si="46"/>
        <v/>
      </c>
      <c r="H389" s="17" t="str">
        <f t="shared" si="47"/>
        <v/>
      </c>
      <c r="I389" s="35" t="str">
        <f t="shared" si="48"/>
        <v>North America</v>
      </c>
      <c r="J389" t="str">
        <f>IF(ISNUMBER(MATCH(K389,K$1:K388,0)),"Double","1st See ")</f>
        <v>Double</v>
      </c>
      <c r="K389" t="s">
        <v>15</v>
      </c>
      <c r="R389" t="s">
        <v>8</v>
      </c>
      <c r="S389" s="51">
        <v>6232.7708406048987</v>
      </c>
      <c r="T389" s="48" t="s">
        <v>1327</v>
      </c>
      <c r="U389" s="47" t="s">
        <v>310</v>
      </c>
      <c r="W389" s="60" t="str">
        <f>IF(ISNUMBER(MATCH(U389,U$1:U388,0)),"2","1")</f>
        <v>2</v>
      </c>
    </row>
    <row r="390" spans="2:23" x14ac:dyDescent="0.25">
      <c r="B390" s="18">
        <v>389</v>
      </c>
      <c r="C390" s="17" t="str">
        <f t="shared" si="42"/>
        <v/>
      </c>
      <c r="D390" s="17" t="str">
        <f t="shared" si="43"/>
        <v>North America</v>
      </c>
      <c r="E390" s="17" t="str">
        <f t="shared" si="44"/>
        <v/>
      </c>
      <c r="F390" s="17" t="str">
        <f t="shared" si="45"/>
        <v/>
      </c>
      <c r="G390" s="17" t="str">
        <f t="shared" si="46"/>
        <v/>
      </c>
      <c r="H390" s="17" t="str">
        <f t="shared" si="47"/>
        <v/>
      </c>
      <c r="I390" s="35" t="str">
        <f t="shared" si="48"/>
        <v>North America</v>
      </c>
      <c r="J390" t="str">
        <f>IF(ISNUMBER(MATCH(K390,K$1:K389,0)),"Double","1st See ")</f>
        <v>Double</v>
      </c>
      <c r="K390" t="s">
        <v>15</v>
      </c>
      <c r="R390" t="s">
        <v>8</v>
      </c>
      <c r="S390" s="51">
        <v>7200</v>
      </c>
      <c r="T390" s="48" t="s">
        <v>1339</v>
      </c>
      <c r="U390" s="47" t="s">
        <v>3999</v>
      </c>
      <c r="W390" s="60" t="str">
        <f>IF(ISNUMBER(MATCH(U390,U$1:U389,0)),"2","1")</f>
        <v>2</v>
      </c>
    </row>
    <row r="391" spans="2:23" x14ac:dyDescent="0.25">
      <c r="B391" s="18">
        <v>390</v>
      </c>
      <c r="C391" s="17" t="str">
        <f t="shared" si="42"/>
        <v/>
      </c>
      <c r="D391" s="17" t="str">
        <f t="shared" si="43"/>
        <v/>
      </c>
      <c r="E391" s="17" t="str">
        <f t="shared" si="44"/>
        <v/>
      </c>
      <c r="F391" s="17" t="str">
        <f t="shared" si="45"/>
        <v/>
      </c>
      <c r="G391" s="17" t="str">
        <f t="shared" si="46"/>
        <v>Asia</v>
      </c>
      <c r="H391" s="17" t="str">
        <f t="shared" si="47"/>
        <v/>
      </c>
      <c r="I391" s="35" t="str">
        <f t="shared" si="48"/>
        <v>Asia</v>
      </c>
      <c r="J391" t="str">
        <f>IF(ISNUMBER(MATCH(K391,K$1:K390,0)),"Double","1st See ")</f>
        <v xml:space="preserve">1st See </v>
      </c>
      <c r="K391" t="s">
        <v>425</v>
      </c>
      <c r="R391" t="s">
        <v>8</v>
      </c>
      <c r="S391" s="51">
        <v>9616.275011218986</v>
      </c>
      <c r="T391" s="48" t="s">
        <v>1341</v>
      </c>
      <c r="U391" s="47" t="s">
        <v>20</v>
      </c>
      <c r="W391" s="60" t="str">
        <f>IF(ISNUMBER(MATCH(U391,U$1:U390,0)),"2","1")</f>
        <v>2</v>
      </c>
    </row>
    <row r="392" spans="2:23" x14ac:dyDescent="0.25">
      <c r="B392" s="18">
        <v>391</v>
      </c>
      <c r="C392" s="17" t="str">
        <f t="shared" si="42"/>
        <v/>
      </c>
      <c r="D392" s="17" t="str">
        <f t="shared" si="43"/>
        <v>North America</v>
      </c>
      <c r="E392" s="17" t="str">
        <f t="shared" si="44"/>
        <v/>
      </c>
      <c r="F392" s="17" t="str">
        <f t="shared" si="45"/>
        <v/>
      </c>
      <c r="G392" s="17" t="str">
        <f t="shared" si="46"/>
        <v/>
      </c>
      <c r="H392" s="17" t="str">
        <f t="shared" si="47"/>
        <v/>
      </c>
      <c r="I392" s="35" t="str">
        <f t="shared" si="48"/>
        <v>North America</v>
      </c>
      <c r="J392" t="str">
        <f>IF(ISNUMBER(MATCH(K392,K$1:K391,0)),"Double","1st See ")</f>
        <v>Double</v>
      </c>
      <c r="K392" t="s">
        <v>15</v>
      </c>
      <c r="R392" t="s">
        <v>8</v>
      </c>
      <c r="S392" s="51">
        <v>8547.8000099724322</v>
      </c>
      <c r="T392" s="48" t="s">
        <v>1352</v>
      </c>
      <c r="U392" s="47" t="s">
        <v>356</v>
      </c>
      <c r="W392" s="60" t="str">
        <f>IF(ISNUMBER(MATCH(U392,U$1:U391,0)),"2","1")</f>
        <v>2</v>
      </c>
    </row>
    <row r="393" spans="2:23" x14ac:dyDescent="0.25">
      <c r="B393" s="18">
        <v>392</v>
      </c>
      <c r="C393" s="17" t="str">
        <f t="shared" si="42"/>
        <v/>
      </c>
      <c r="D393" s="17" t="str">
        <f t="shared" si="43"/>
        <v>North America</v>
      </c>
      <c r="E393" s="17" t="str">
        <f t="shared" si="44"/>
        <v/>
      </c>
      <c r="F393" s="17" t="str">
        <f t="shared" si="45"/>
        <v/>
      </c>
      <c r="G393" s="17" t="str">
        <f t="shared" si="46"/>
        <v/>
      </c>
      <c r="H393" s="17" t="str">
        <f t="shared" si="47"/>
        <v/>
      </c>
      <c r="I393" s="35" t="str">
        <f t="shared" si="48"/>
        <v>North America</v>
      </c>
      <c r="J393" t="str">
        <f>IF(ISNUMBER(MATCH(K393,K$1:K392,0)),"Double","1st See ")</f>
        <v>Double</v>
      </c>
      <c r="K393" t="s">
        <v>15</v>
      </c>
      <c r="R393" t="s">
        <v>8</v>
      </c>
      <c r="S393" s="51">
        <v>19588.708356186824</v>
      </c>
      <c r="T393" s="48" t="s">
        <v>1353</v>
      </c>
      <c r="U393" s="47" t="s">
        <v>356</v>
      </c>
      <c r="W393" s="60" t="str">
        <f>IF(ISNUMBER(MATCH(U393,U$1:U392,0)),"2","1")</f>
        <v>2</v>
      </c>
    </row>
    <row r="394" spans="2:23" x14ac:dyDescent="0.25">
      <c r="B394" s="18">
        <v>393</v>
      </c>
      <c r="C394" s="17" t="str">
        <f t="shared" si="42"/>
        <v/>
      </c>
      <c r="D394" s="17" t="str">
        <f t="shared" si="43"/>
        <v>North America</v>
      </c>
      <c r="E394" s="17" t="str">
        <f t="shared" si="44"/>
        <v/>
      </c>
      <c r="F394" s="17" t="str">
        <f t="shared" si="45"/>
        <v/>
      </c>
      <c r="G394" s="17" t="str">
        <f t="shared" si="46"/>
        <v/>
      </c>
      <c r="H394" s="17" t="str">
        <f t="shared" si="47"/>
        <v/>
      </c>
      <c r="I394" s="35" t="str">
        <f t="shared" si="48"/>
        <v>North America</v>
      </c>
      <c r="J394" t="str">
        <f>IF(ISNUMBER(MATCH(K394,K$1:K393,0)),"Double","1st See ")</f>
        <v>Double</v>
      </c>
      <c r="K394" t="s">
        <v>15</v>
      </c>
      <c r="R394" t="s">
        <v>8</v>
      </c>
      <c r="S394" s="51">
        <v>4451.9791718606421</v>
      </c>
      <c r="T394" s="48" t="s">
        <v>1355</v>
      </c>
      <c r="U394" s="47" t="s">
        <v>52</v>
      </c>
      <c r="W394" s="60" t="str">
        <f>IF(ISNUMBER(MATCH(U394,U$1:U393,0)),"2","1")</f>
        <v>2</v>
      </c>
    </row>
    <row r="395" spans="2:23" x14ac:dyDescent="0.25">
      <c r="B395" s="18">
        <v>394</v>
      </c>
      <c r="C395" s="17" t="str">
        <f t="shared" si="42"/>
        <v/>
      </c>
      <c r="D395" s="17" t="str">
        <f t="shared" si="43"/>
        <v/>
      </c>
      <c r="E395" s="17" t="str">
        <f t="shared" si="44"/>
        <v/>
      </c>
      <c r="F395" s="17" t="str">
        <f t="shared" si="45"/>
        <v/>
      </c>
      <c r="G395" s="17" t="str">
        <f t="shared" si="46"/>
        <v>Asia</v>
      </c>
      <c r="H395" s="17" t="str">
        <f t="shared" si="47"/>
        <v/>
      </c>
      <c r="I395" s="35" t="str">
        <f t="shared" si="48"/>
        <v>Asia</v>
      </c>
      <c r="J395" t="str">
        <f>IF(ISNUMBER(MATCH(K395,K$1:K394,0)),"Double","1st See ")</f>
        <v>Double</v>
      </c>
      <c r="K395" t="s">
        <v>8</v>
      </c>
      <c r="R395" t="s">
        <v>8</v>
      </c>
      <c r="S395" s="51">
        <v>16027.125018698311</v>
      </c>
      <c r="T395" s="48" t="s">
        <v>1359</v>
      </c>
      <c r="U395" s="47" t="s">
        <v>52</v>
      </c>
      <c r="W395" s="60" t="str">
        <f>IF(ISNUMBER(MATCH(U395,U$1:U394,0)),"2","1")</f>
        <v>2</v>
      </c>
    </row>
    <row r="396" spans="2:23" x14ac:dyDescent="0.25">
      <c r="B396" s="18">
        <v>395</v>
      </c>
      <c r="C396" s="17" t="str">
        <f t="shared" si="42"/>
        <v/>
      </c>
      <c r="D396" s="17" t="str">
        <f t="shared" si="43"/>
        <v>North America</v>
      </c>
      <c r="E396" s="17" t="str">
        <f t="shared" si="44"/>
        <v/>
      </c>
      <c r="F396" s="17" t="str">
        <f t="shared" si="45"/>
        <v/>
      </c>
      <c r="G396" s="17" t="str">
        <f t="shared" si="46"/>
        <v/>
      </c>
      <c r="H396" s="17" t="str">
        <f t="shared" si="47"/>
        <v/>
      </c>
      <c r="I396" s="35" t="str">
        <f t="shared" si="48"/>
        <v>North America</v>
      </c>
      <c r="J396" t="str">
        <f>IF(ISNUMBER(MATCH(K396,K$1:K395,0)),"Double","1st See ")</f>
        <v>Double</v>
      </c>
      <c r="K396" t="s">
        <v>88</v>
      </c>
      <c r="R396" t="s">
        <v>8</v>
      </c>
      <c r="S396" s="51">
        <v>4800</v>
      </c>
      <c r="T396" s="48" t="s">
        <v>14</v>
      </c>
      <c r="U396" s="47" t="s">
        <v>20</v>
      </c>
      <c r="W396" s="60" t="str">
        <f>IF(ISNUMBER(MATCH(U396,U$1:U395,0)),"2","1")</f>
        <v>2</v>
      </c>
    </row>
    <row r="397" spans="2:23" x14ac:dyDescent="0.25">
      <c r="B397" s="18">
        <v>396</v>
      </c>
      <c r="C397" s="17" t="str">
        <f t="shared" si="42"/>
        <v/>
      </c>
      <c r="D397" s="17" t="str">
        <f t="shared" si="43"/>
        <v>North America</v>
      </c>
      <c r="E397" s="17" t="str">
        <f t="shared" si="44"/>
        <v/>
      </c>
      <c r="F397" s="17" t="str">
        <f t="shared" si="45"/>
        <v/>
      </c>
      <c r="G397" s="17" t="str">
        <f t="shared" si="46"/>
        <v/>
      </c>
      <c r="H397" s="17" t="str">
        <f t="shared" si="47"/>
        <v/>
      </c>
      <c r="I397" s="35" t="str">
        <f t="shared" si="48"/>
        <v>North America</v>
      </c>
      <c r="J397" t="str">
        <f>IF(ISNUMBER(MATCH(K397,K$1:K396,0)),"Double","1st See ")</f>
        <v>Double</v>
      </c>
      <c r="K397" t="s">
        <v>15</v>
      </c>
      <c r="R397" t="s">
        <v>8</v>
      </c>
      <c r="S397" s="51">
        <v>8903.9583437212841</v>
      </c>
      <c r="T397" s="48" t="s">
        <v>356</v>
      </c>
      <c r="U397" s="47" t="s">
        <v>356</v>
      </c>
      <c r="W397" s="60" t="str">
        <f>IF(ISNUMBER(MATCH(U397,U$1:U396,0)),"2","1")</f>
        <v>2</v>
      </c>
    </row>
    <row r="398" spans="2:23" x14ac:dyDescent="0.25">
      <c r="B398" s="18">
        <v>397</v>
      </c>
      <c r="C398" s="17" t="str">
        <f t="shared" si="42"/>
        <v/>
      </c>
      <c r="D398" s="17" t="str">
        <f t="shared" si="43"/>
        <v>North America</v>
      </c>
      <c r="E398" s="17" t="str">
        <f t="shared" si="44"/>
        <v/>
      </c>
      <c r="F398" s="17" t="str">
        <f t="shared" si="45"/>
        <v/>
      </c>
      <c r="G398" s="17" t="str">
        <f t="shared" si="46"/>
        <v/>
      </c>
      <c r="H398" s="17" t="str">
        <f t="shared" si="47"/>
        <v/>
      </c>
      <c r="I398" s="35" t="str">
        <f t="shared" si="48"/>
        <v>North America</v>
      </c>
      <c r="J398" t="str">
        <f>IF(ISNUMBER(MATCH(K398,K$1:K397,0)),"Double","1st See ")</f>
        <v>Double</v>
      </c>
      <c r="K398" t="s">
        <v>15</v>
      </c>
      <c r="R398" t="s">
        <v>8</v>
      </c>
      <c r="S398" s="51">
        <v>46300.583387350678</v>
      </c>
      <c r="T398" s="48" t="s">
        <v>1365</v>
      </c>
      <c r="U398" s="47" t="s">
        <v>52</v>
      </c>
      <c r="W398" s="60" t="str">
        <f>IF(ISNUMBER(MATCH(U398,U$1:U397,0)),"2","1")</f>
        <v>2</v>
      </c>
    </row>
    <row r="399" spans="2:23" x14ac:dyDescent="0.25">
      <c r="B399" s="18">
        <v>398</v>
      </c>
      <c r="C399" s="17" t="str">
        <f t="shared" si="42"/>
        <v/>
      </c>
      <c r="D399" s="17" t="str">
        <f t="shared" si="43"/>
        <v/>
      </c>
      <c r="E399" s="17" t="str">
        <f t="shared" si="44"/>
        <v/>
      </c>
      <c r="F399" s="17" t="str">
        <f t="shared" si="45"/>
        <v/>
      </c>
      <c r="G399" s="17" t="str">
        <f t="shared" si="46"/>
        <v>Asia</v>
      </c>
      <c r="H399" s="17" t="str">
        <f t="shared" si="47"/>
        <v/>
      </c>
      <c r="I399" s="35" t="str">
        <f t="shared" si="48"/>
        <v>Asia</v>
      </c>
      <c r="J399" t="str">
        <f>IF(ISNUMBER(MATCH(K399,K$1:K398,0)),"Double","1st See ")</f>
        <v>Double</v>
      </c>
      <c r="K399" t="s">
        <v>8</v>
      </c>
      <c r="R399" t="s">
        <v>8</v>
      </c>
      <c r="S399" s="51">
        <v>13355.937515581925</v>
      </c>
      <c r="T399" s="48" t="s">
        <v>1022</v>
      </c>
      <c r="U399" s="47" t="s">
        <v>52</v>
      </c>
      <c r="W399" s="60" t="str">
        <f>IF(ISNUMBER(MATCH(U399,U$1:U398,0)),"2","1")</f>
        <v>2</v>
      </c>
    </row>
    <row r="400" spans="2:23" x14ac:dyDescent="0.25">
      <c r="B400" s="18">
        <v>399</v>
      </c>
      <c r="C400" s="17" t="str">
        <f t="shared" si="42"/>
        <v/>
      </c>
      <c r="D400" s="17" t="str">
        <f t="shared" si="43"/>
        <v/>
      </c>
      <c r="E400" s="17" t="str">
        <f t="shared" si="44"/>
        <v/>
      </c>
      <c r="F400" s="17" t="str">
        <f t="shared" si="45"/>
        <v/>
      </c>
      <c r="G400" s="17" t="str">
        <f t="shared" si="46"/>
        <v>Asia</v>
      </c>
      <c r="H400" s="17" t="str">
        <f t="shared" si="47"/>
        <v/>
      </c>
      <c r="I400" s="35" t="str">
        <f t="shared" si="48"/>
        <v>Asia</v>
      </c>
      <c r="J400" t="str">
        <f>IF(ISNUMBER(MATCH(K400,K$1:K399,0)),"Double","1st See ")</f>
        <v>Double</v>
      </c>
      <c r="K400" t="s">
        <v>8</v>
      </c>
      <c r="R400" t="s">
        <v>8</v>
      </c>
      <c r="S400" s="51">
        <v>8013.5625093491553</v>
      </c>
      <c r="T400" s="48" t="s">
        <v>1373</v>
      </c>
      <c r="U400" s="47" t="s">
        <v>52</v>
      </c>
      <c r="W400" s="60" t="str">
        <f>IF(ISNUMBER(MATCH(U400,U$1:U399,0)),"2","1")</f>
        <v>2</v>
      </c>
    </row>
    <row r="401" spans="2:23" x14ac:dyDescent="0.25">
      <c r="B401" s="18">
        <v>400</v>
      </c>
      <c r="C401" s="17" t="str">
        <f t="shared" si="42"/>
        <v/>
      </c>
      <c r="D401" s="17" t="str">
        <f t="shared" si="43"/>
        <v/>
      </c>
      <c r="E401" s="17" t="str">
        <f t="shared" si="44"/>
        <v/>
      </c>
      <c r="F401" s="17" t="str">
        <f t="shared" si="45"/>
        <v/>
      </c>
      <c r="G401" s="17" t="str">
        <f t="shared" si="46"/>
        <v>Asia</v>
      </c>
      <c r="H401" s="17" t="str">
        <f t="shared" si="47"/>
        <v/>
      </c>
      <c r="I401" s="35" t="str">
        <f t="shared" si="48"/>
        <v>Asia</v>
      </c>
      <c r="J401" t="str">
        <f>IF(ISNUMBER(MATCH(K401,K$1:K400,0)),"Double","1st See ")</f>
        <v>Double</v>
      </c>
      <c r="K401" t="s">
        <v>179</v>
      </c>
      <c r="R401" t="s">
        <v>8</v>
      </c>
      <c r="S401" s="51">
        <v>17807.916687442568</v>
      </c>
      <c r="T401" s="48" t="s">
        <v>1020</v>
      </c>
      <c r="U401" s="47" t="s">
        <v>52</v>
      </c>
      <c r="W401" s="60" t="str">
        <f>IF(ISNUMBER(MATCH(U401,U$1:U400,0)),"2","1")</f>
        <v>2</v>
      </c>
    </row>
    <row r="402" spans="2:23" x14ac:dyDescent="0.25">
      <c r="B402" s="18">
        <v>401</v>
      </c>
      <c r="C402" s="17" t="str">
        <f t="shared" si="42"/>
        <v>Europe</v>
      </c>
      <c r="D402" s="17" t="str">
        <f t="shared" si="43"/>
        <v/>
      </c>
      <c r="E402" s="17" t="str">
        <f t="shared" si="44"/>
        <v/>
      </c>
      <c r="F402" s="17" t="str">
        <f t="shared" si="45"/>
        <v/>
      </c>
      <c r="G402" s="17" t="str">
        <f t="shared" si="46"/>
        <v/>
      </c>
      <c r="H402" s="17" t="str">
        <f t="shared" si="47"/>
        <v/>
      </c>
      <c r="I402" s="35" t="str">
        <f t="shared" si="48"/>
        <v>Europe</v>
      </c>
      <c r="J402" t="str">
        <f>IF(ISNUMBER(MATCH(K402,K$1:K401,0)),"Double","1st See ")</f>
        <v>Double</v>
      </c>
      <c r="K402" t="s">
        <v>71</v>
      </c>
      <c r="R402" t="s">
        <v>8</v>
      </c>
      <c r="S402" s="51">
        <v>12465.541681209797</v>
      </c>
      <c r="T402" s="48" t="s">
        <v>1375</v>
      </c>
      <c r="U402" s="47" t="s">
        <v>3999</v>
      </c>
      <c r="W402" s="60" t="str">
        <f>IF(ISNUMBER(MATCH(U402,U$1:U401,0)),"2","1")</f>
        <v>2</v>
      </c>
    </row>
    <row r="403" spans="2:23" x14ac:dyDescent="0.25">
      <c r="B403" s="18">
        <v>402</v>
      </c>
      <c r="C403" s="17" t="str">
        <f t="shared" si="42"/>
        <v/>
      </c>
      <c r="D403" s="17" t="str">
        <f t="shared" si="43"/>
        <v>North America</v>
      </c>
      <c r="E403" s="17" t="str">
        <f t="shared" si="44"/>
        <v/>
      </c>
      <c r="F403" s="17" t="str">
        <f t="shared" si="45"/>
        <v/>
      </c>
      <c r="G403" s="17" t="str">
        <f t="shared" si="46"/>
        <v/>
      </c>
      <c r="H403" s="17" t="str">
        <f t="shared" si="47"/>
        <v/>
      </c>
      <c r="I403" s="35" t="str">
        <f t="shared" si="48"/>
        <v>North America</v>
      </c>
      <c r="J403" t="str">
        <f>IF(ISNUMBER(MATCH(K403,K$1:K402,0)),"Double","1st See ")</f>
        <v>Double</v>
      </c>
      <c r="K403" t="s">
        <v>15</v>
      </c>
      <c r="R403" t="s">
        <v>8</v>
      </c>
      <c r="S403" s="51">
        <v>9000</v>
      </c>
      <c r="T403" s="48" t="s">
        <v>1378</v>
      </c>
      <c r="U403" s="47" t="s">
        <v>52</v>
      </c>
      <c r="W403" s="60" t="str">
        <f>IF(ISNUMBER(MATCH(U403,U$1:U402,0)),"2","1")</f>
        <v>2</v>
      </c>
    </row>
    <row r="404" spans="2:23" x14ac:dyDescent="0.25">
      <c r="B404" s="18">
        <v>403</v>
      </c>
      <c r="C404" s="17" t="str">
        <f t="shared" si="42"/>
        <v>Europe</v>
      </c>
      <c r="D404" s="17" t="str">
        <f t="shared" si="43"/>
        <v/>
      </c>
      <c r="E404" s="17" t="str">
        <f t="shared" si="44"/>
        <v/>
      </c>
      <c r="F404" s="17" t="str">
        <f t="shared" si="45"/>
        <v/>
      </c>
      <c r="G404" s="17" t="str">
        <f t="shared" si="46"/>
        <v/>
      </c>
      <c r="H404" s="17" t="str">
        <f t="shared" si="47"/>
        <v/>
      </c>
      <c r="I404" s="35" t="str">
        <f t="shared" si="48"/>
        <v>Europe</v>
      </c>
      <c r="J404" t="str">
        <f>IF(ISNUMBER(MATCH(K404,K$1:K403,0)),"Double","1st See ")</f>
        <v xml:space="preserve">1st See </v>
      </c>
      <c r="K404" t="s">
        <v>73</v>
      </c>
      <c r="R404" t="s">
        <v>8</v>
      </c>
      <c r="S404" s="51">
        <v>5342.3750062327708</v>
      </c>
      <c r="T404" s="48" t="s">
        <v>1068</v>
      </c>
      <c r="U404" s="47" t="s">
        <v>20</v>
      </c>
      <c r="W404" s="60" t="str">
        <f>IF(ISNUMBER(MATCH(U404,U$1:U403,0)),"2","1")</f>
        <v>2</v>
      </c>
    </row>
    <row r="405" spans="2:23" x14ac:dyDescent="0.25">
      <c r="B405" s="18">
        <v>404</v>
      </c>
      <c r="C405" s="17" t="str">
        <f t="shared" si="42"/>
        <v/>
      </c>
      <c r="D405" s="17" t="str">
        <f t="shared" si="43"/>
        <v>North America</v>
      </c>
      <c r="E405" s="17" t="str">
        <f t="shared" si="44"/>
        <v/>
      </c>
      <c r="F405" s="17" t="str">
        <f t="shared" si="45"/>
        <v/>
      </c>
      <c r="G405" s="17" t="str">
        <f t="shared" si="46"/>
        <v/>
      </c>
      <c r="H405" s="17" t="str">
        <f t="shared" si="47"/>
        <v/>
      </c>
      <c r="I405" s="35" t="str">
        <f t="shared" si="48"/>
        <v>North America</v>
      </c>
      <c r="J405" t="str">
        <f>IF(ISNUMBER(MATCH(K405,K$1:K404,0)),"Double","1st See ")</f>
        <v xml:space="preserve">1st See </v>
      </c>
      <c r="K405" t="s">
        <v>499</v>
      </c>
      <c r="R405" t="s">
        <v>8</v>
      </c>
      <c r="S405" s="51">
        <v>7123.1666749770275</v>
      </c>
      <c r="T405" s="48" t="s">
        <v>1384</v>
      </c>
      <c r="U405" s="47" t="s">
        <v>52</v>
      </c>
      <c r="W405" s="60" t="str">
        <f>IF(ISNUMBER(MATCH(U405,U$1:U404,0)),"2","1")</f>
        <v>2</v>
      </c>
    </row>
    <row r="406" spans="2:23" x14ac:dyDescent="0.25">
      <c r="B406" s="18">
        <v>405</v>
      </c>
      <c r="C406" s="17" t="str">
        <f t="shared" si="42"/>
        <v/>
      </c>
      <c r="D406" s="17" t="str">
        <f t="shared" si="43"/>
        <v>North America</v>
      </c>
      <c r="E406" s="17" t="str">
        <f t="shared" si="44"/>
        <v/>
      </c>
      <c r="F406" s="17" t="str">
        <f t="shared" si="45"/>
        <v/>
      </c>
      <c r="G406" s="17" t="str">
        <f t="shared" si="46"/>
        <v/>
      </c>
      <c r="H406" s="17" t="str">
        <f t="shared" si="47"/>
        <v/>
      </c>
      <c r="I406" s="35" t="str">
        <f t="shared" si="48"/>
        <v>North America</v>
      </c>
      <c r="J406" t="str">
        <f>IF(ISNUMBER(MATCH(K406,K$1:K405,0)),"Double","1st See ")</f>
        <v>Double</v>
      </c>
      <c r="K406" t="s">
        <v>15</v>
      </c>
      <c r="R406" t="s">
        <v>8</v>
      </c>
      <c r="S406" s="51">
        <v>30000</v>
      </c>
      <c r="T406" s="48" t="s">
        <v>1423</v>
      </c>
      <c r="U406" s="47" t="s">
        <v>52</v>
      </c>
      <c r="W406" s="60" t="str">
        <f>IF(ISNUMBER(MATCH(U406,U$1:U405,0)),"2","1")</f>
        <v>2</v>
      </c>
    </row>
    <row r="407" spans="2:23" x14ac:dyDescent="0.25">
      <c r="B407" s="18">
        <v>406</v>
      </c>
      <c r="C407" s="17" t="str">
        <f t="shared" si="42"/>
        <v/>
      </c>
      <c r="D407" s="17" t="str">
        <f t="shared" si="43"/>
        <v>North America</v>
      </c>
      <c r="E407" s="17" t="str">
        <f t="shared" si="44"/>
        <v/>
      </c>
      <c r="F407" s="17" t="str">
        <f t="shared" si="45"/>
        <v/>
      </c>
      <c r="G407" s="17" t="str">
        <f t="shared" si="46"/>
        <v/>
      </c>
      <c r="H407" s="17" t="str">
        <f t="shared" si="47"/>
        <v/>
      </c>
      <c r="I407" s="35" t="str">
        <f t="shared" si="48"/>
        <v>North America</v>
      </c>
      <c r="J407" t="str">
        <f>IF(ISNUMBER(MATCH(K407,K$1:K406,0)),"Double","1st See ")</f>
        <v>Double</v>
      </c>
      <c r="K407" t="s">
        <v>15</v>
      </c>
      <c r="R407" t="s">
        <v>8</v>
      </c>
      <c r="S407" s="51">
        <v>8903.9583437212841</v>
      </c>
      <c r="T407" s="48" t="s">
        <v>1427</v>
      </c>
      <c r="U407" s="47" t="s">
        <v>52</v>
      </c>
      <c r="W407" s="60" t="str">
        <f>IF(ISNUMBER(MATCH(U407,U$1:U406,0)),"2","1")</f>
        <v>2</v>
      </c>
    </row>
    <row r="408" spans="2:23" x14ac:dyDescent="0.25">
      <c r="B408" s="18">
        <v>407</v>
      </c>
      <c r="C408" s="17" t="str">
        <f t="shared" si="42"/>
        <v/>
      </c>
      <c r="D408" s="17" t="str">
        <f t="shared" si="43"/>
        <v>North America</v>
      </c>
      <c r="E408" s="17" t="str">
        <f t="shared" si="44"/>
        <v/>
      </c>
      <c r="F408" s="17" t="str">
        <f t="shared" si="45"/>
        <v/>
      </c>
      <c r="G408" s="17" t="str">
        <f t="shared" si="46"/>
        <v/>
      </c>
      <c r="H408" s="17" t="str">
        <f t="shared" si="47"/>
        <v/>
      </c>
      <c r="I408" s="35" t="str">
        <f t="shared" si="48"/>
        <v>North America</v>
      </c>
      <c r="J408" t="str">
        <f>IF(ISNUMBER(MATCH(K408,K$1:K407,0)),"Double","1st See ")</f>
        <v>Double</v>
      </c>
      <c r="K408" t="s">
        <v>15</v>
      </c>
      <c r="R408" t="s">
        <v>8</v>
      </c>
      <c r="S408" s="51">
        <v>11800</v>
      </c>
      <c r="T408" s="48" t="s">
        <v>1430</v>
      </c>
      <c r="U408" s="47" t="s">
        <v>20</v>
      </c>
      <c r="W408" s="60" t="str">
        <f>IF(ISNUMBER(MATCH(U408,U$1:U407,0)),"2","1")</f>
        <v>2</v>
      </c>
    </row>
    <row r="409" spans="2:23" x14ac:dyDescent="0.25">
      <c r="B409" s="18">
        <v>408</v>
      </c>
      <c r="C409" s="17" t="str">
        <f t="shared" si="42"/>
        <v/>
      </c>
      <c r="D409" s="17" t="str">
        <f t="shared" si="43"/>
        <v/>
      </c>
      <c r="E409" s="17" t="str">
        <f t="shared" si="44"/>
        <v/>
      </c>
      <c r="F409" s="17" t="str">
        <f t="shared" si="45"/>
        <v/>
      </c>
      <c r="G409" s="17" t="str">
        <f t="shared" si="46"/>
        <v>Asia</v>
      </c>
      <c r="H409" s="17" t="str">
        <f t="shared" si="47"/>
        <v/>
      </c>
      <c r="I409" s="35" t="str">
        <f t="shared" si="48"/>
        <v>Asia</v>
      </c>
      <c r="J409" t="str">
        <f>IF(ISNUMBER(MATCH(K409,K$1:K408,0)),"Double","1st See ")</f>
        <v>Double</v>
      </c>
      <c r="K409" t="s">
        <v>65</v>
      </c>
      <c r="R409" t="s">
        <v>8</v>
      </c>
      <c r="S409" s="51">
        <v>6410.8500074793246</v>
      </c>
      <c r="T409" s="48" t="s">
        <v>1432</v>
      </c>
      <c r="U409" s="47" t="s">
        <v>52</v>
      </c>
      <c r="W409" s="60" t="str">
        <f>IF(ISNUMBER(MATCH(U409,U$1:U408,0)),"2","1")</f>
        <v>2</v>
      </c>
    </row>
    <row r="410" spans="2:23" x14ac:dyDescent="0.25">
      <c r="B410" s="18">
        <v>409</v>
      </c>
      <c r="C410" s="17" t="str">
        <f t="shared" si="42"/>
        <v/>
      </c>
      <c r="D410" s="17" t="str">
        <f t="shared" si="43"/>
        <v>North America</v>
      </c>
      <c r="E410" s="17" t="str">
        <f t="shared" si="44"/>
        <v/>
      </c>
      <c r="F410" s="17" t="str">
        <f t="shared" si="45"/>
        <v/>
      </c>
      <c r="G410" s="17" t="str">
        <f t="shared" si="46"/>
        <v/>
      </c>
      <c r="H410" s="17" t="str">
        <f t="shared" si="47"/>
        <v/>
      </c>
      <c r="I410" s="35" t="str">
        <f t="shared" si="48"/>
        <v>North America</v>
      </c>
      <c r="J410" t="str">
        <f>IF(ISNUMBER(MATCH(K410,K$1:K409,0)),"Double","1st See ")</f>
        <v>Double</v>
      </c>
      <c r="K410" t="s">
        <v>15</v>
      </c>
      <c r="R410" t="s">
        <v>8</v>
      </c>
      <c r="S410" s="51">
        <v>17807.916687442568</v>
      </c>
      <c r="T410" s="48" t="s">
        <v>52</v>
      </c>
      <c r="U410" s="47" t="s">
        <v>52</v>
      </c>
      <c r="W410" s="60" t="str">
        <f>IF(ISNUMBER(MATCH(U410,U$1:U409,0)),"2","1")</f>
        <v>2</v>
      </c>
    </row>
    <row r="411" spans="2:23" x14ac:dyDescent="0.25">
      <c r="B411" s="18">
        <v>410</v>
      </c>
      <c r="C411" s="17" t="str">
        <f t="shared" si="42"/>
        <v/>
      </c>
      <c r="D411" s="17" t="str">
        <f t="shared" si="43"/>
        <v>North America</v>
      </c>
      <c r="E411" s="17" t="str">
        <f t="shared" si="44"/>
        <v/>
      </c>
      <c r="F411" s="17" t="str">
        <f t="shared" si="45"/>
        <v/>
      </c>
      <c r="G411" s="17" t="str">
        <f t="shared" si="46"/>
        <v/>
      </c>
      <c r="H411" s="17" t="str">
        <f t="shared" si="47"/>
        <v/>
      </c>
      <c r="I411" s="35" t="str">
        <f t="shared" si="48"/>
        <v>North America</v>
      </c>
      <c r="J411" t="str">
        <f>IF(ISNUMBER(MATCH(K411,K$1:K410,0)),"Double","1st See ")</f>
        <v>Double</v>
      </c>
      <c r="K411" t="s">
        <v>15</v>
      </c>
      <c r="R411" t="s">
        <v>8</v>
      </c>
      <c r="S411" s="51">
        <v>16027.125018698311</v>
      </c>
      <c r="T411" s="48" t="s">
        <v>1437</v>
      </c>
      <c r="U411" s="47" t="s">
        <v>488</v>
      </c>
      <c r="W411" s="60" t="str">
        <f>IF(ISNUMBER(MATCH(U411,U$1:U410,0)),"2","1")</f>
        <v>2</v>
      </c>
    </row>
    <row r="412" spans="2:23" x14ac:dyDescent="0.25">
      <c r="B412" s="18">
        <v>411</v>
      </c>
      <c r="C412" s="17" t="str">
        <f t="shared" si="42"/>
        <v>Europe</v>
      </c>
      <c r="D412" s="17" t="str">
        <f t="shared" si="43"/>
        <v/>
      </c>
      <c r="E412" s="17" t="str">
        <f t="shared" si="44"/>
        <v/>
      </c>
      <c r="F412" s="17" t="str">
        <f t="shared" si="45"/>
        <v/>
      </c>
      <c r="G412" s="17" t="str">
        <f t="shared" si="46"/>
        <v/>
      </c>
      <c r="H412" s="17" t="str">
        <f t="shared" si="47"/>
        <v/>
      </c>
      <c r="I412" s="35" t="str">
        <f t="shared" si="48"/>
        <v>Europe</v>
      </c>
      <c r="J412" t="str">
        <f>IF(ISNUMBER(MATCH(K412,K$1:K411,0)),"Double","1st See ")</f>
        <v>Double</v>
      </c>
      <c r="K412" t="s">
        <v>71</v>
      </c>
      <c r="R412" t="s">
        <v>8</v>
      </c>
      <c r="S412" s="51">
        <v>18000</v>
      </c>
      <c r="T412" s="48" t="s">
        <v>52</v>
      </c>
      <c r="U412" s="47" t="s">
        <v>52</v>
      </c>
      <c r="W412" s="60" t="str">
        <f>IF(ISNUMBER(MATCH(U412,U$1:U411,0)),"2","1")</f>
        <v>2</v>
      </c>
    </row>
    <row r="413" spans="2:23" x14ac:dyDescent="0.25">
      <c r="B413" s="18">
        <v>412</v>
      </c>
      <c r="C413" s="17" t="str">
        <f t="shared" si="42"/>
        <v/>
      </c>
      <c r="D413" s="17" t="str">
        <f t="shared" si="43"/>
        <v/>
      </c>
      <c r="E413" s="17" t="str">
        <f t="shared" si="44"/>
        <v/>
      </c>
      <c r="F413" s="17" t="str">
        <f t="shared" si="45"/>
        <v/>
      </c>
      <c r="G413" s="17" t="str">
        <f t="shared" si="46"/>
        <v>Asia</v>
      </c>
      <c r="H413" s="17" t="str">
        <f t="shared" si="47"/>
        <v/>
      </c>
      <c r="I413" s="35" t="str">
        <f t="shared" si="48"/>
        <v>Asia</v>
      </c>
      <c r="J413" t="str">
        <f>IF(ISNUMBER(MATCH(K413,K$1:K412,0)),"Double","1st See ")</f>
        <v>Double</v>
      </c>
      <c r="K413" t="s">
        <v>8</v>
      </c>
      <c r="R413" t="s">
        <v>8</v>
      </c>
      <c r="S413" s="51">
        <v>5342.3750062327708</v>
      </c>
      <c r="T413" s="48" t="s">
        <v>1441</v>
      </c>
      <c r="U413" s="47" t="s">
        <v>3999</v>
      </c>
      <c r="W413" s="60" t="str">
        <f>IF(ISNUMBER(MATCH(U413,U$1:U412,0)),"2","1")</f>
        <v>2</v>
      </c>
    </row>
    <row r="414" spans="2:23" x14ac:dyDescent="0.25">
      <c r="B414" s="18">
        <v>413</v>
      </c>
      <c r="C414" s="17" t="str">
        <f t="shared" si="42"/>
        <v/>
      </c>
      <c r="D414" s="17" t="str">
        <f t="shared" si="43"/>
        <v>North America</v>
      </c>
      <c r="E414" s="17" t="str">
        <f t="shared" si="44"/>
        <v/>
      </c>
      <c r="F414" s="17" t="str">
        <f t="shared" si="45"/>
        <v/>
      </c>
      <c r="G414" s="17" t="str">
        <f t="shared" si="46"/>
        <v/>
      </c>
      <c r="H414" s="17" t="str">
        <f t="shared" si="47"/>
        <v/>
      </c>
      <c r="I414" s="35" t="str">
        <f t="shared" si="48"/>
        <v>North America</v>
      </c>
      <c r="J414" t="str">
        <f>IF(ISNUMBER(MATCH(K414,K$1:K413,0)),"Double","1st See ")</f>
        <v>Double</v>
      </c>
      <c r="K414" t="s">
        <v>15</v>
      </c>
      <c r="R414" t="s">
        <v>8</v>
      </c>
      <c r="S414" s="51">
        <v>7123.1666749770275</v>
      </c>
      <c r="T414" s="48" t="s">
        <v>767</v>
      </c>
      <c r="U414" s="47" t="s">
        <v>52</v>
      </c>
      <c r="W414" s="60" t="str">
        <f>IF(ISNUMBER(MATCH(U414,U$1:U413,0)),"2","1")</f>
        <v>2</v>
      </c>
    </row>
    <row r="415" spans="2:23" x14ac:dyDescent="0.25">
      <c r="B415" s="18">
        <v>414</v>
      </c>
      <c r="C415" s="17" t="str">
        <f t="shared" si="42"/>
        <v/>
      </c>
      <c r="D415" s="17" t="str">
        <f t="shared" si="43"/>
        <v>North America</v>
      </c>
      <c r="E415" s="17" t="str">
        <f t="shared" si="44"/>
        <v/>
      </c>
      <c r="F415" s="17" t="str">
        <f t="shared" si="45"/>
        <v/>
      </c>
      <c r="G415" s="17" t="str">
        <f t="shared" si="46"/>
        <v/>
      </c>
      <c r="H415" s="17" t="str">
        <f t="shared" si="47"/>
        <v/>
      </c>
      <c r="I415" s="35" t="str">
        <f t="shared" si="48"/>
        <v>North America</v>
      </c>
      <c r="J415" t="str">
        <f>IF(ISNUMBER(MATCH(K415,K$1:K414,0)),"Double","1st See ")</f>
        <v>Double</v>
      </c>
      <c r="K415" t="s">
        <v>15</v>
      </c>
      <c r="R415" t="s">
        <v>8</v>
      </c>
      <c r="S415" s="51">
        <v>14000</v>
      </c>
      <c r="T415" s="48" t="s">
        <v>1446</v>
      </c>
      <c r="U415" s="47" t="s">
        <v>20</v>
      </c>
      <c r="W415" s="60" t="str">
        <f>IF(ISNUMBER(MATCH(U415,U$1:U414,0)),"2","1")</f>
        <v>2</v>
      </c>
    </row>
    <row r="416" spans="2:23" x14ac:dyDescent="0.25">
      <c r="B416" s="18">
        <v>415</v>
      </c>
      <c r="C416" s="17" t="str">
        <f t="shared" si="42"/>
        <v>Europe</v>
      </c>
      <c r="D416" s="17" t="str">
        <f t="shared" si="43"/>
        <v/>
      </c>
      <c r="E416" s="17" t="str">
        <f t="shared" si="44"/>
        <v/>
      </c>
      <c r="F416" s="17" t="str">
        <f t="shared" si="45"/>
        <v/>
      </c>
      <c r="G416" s="17" t="str">
        <f t="shared" si="46"/>
        <v/>
      </c>
      <c r="H416" s="17" t="str">
        <f t="shared" si="47"/>
        <v/>
      </c>
      <c r="I416" s="35" t="str">
        <f t="shared" si="48"/>
        <v>Europe</v>
      </c>
      <c r="J416" t="str">
        <f>IF(ISNUMBER(MATCH(K416,K$1:K415,0)),"Double","1st See ")</f>
        <v>Double</v>
      </c>
      <c r="K416" t="s">
        <v>73</v>
      </c>
      <c r="R416" t="s">
        <v>8</v>
      </c>
      <c r="S416" s="51">
        <v>8000</v>
      </c>
      <c r="T416" s="48" t="s">
        <v>153</v>
      </c>
      <c r="U416" s="47" t="s">
        <v>20</v>
      </c>
      <c r="W416" s="60" t="str">
        <f>IF(ISNUMBER(MATCH(U416,U$1:U415,0)),"2","1")</f>
        <v>2</v>
      </c>
    </row>
    <row r="417" spans="2:23" x14ac:dyDescent="0.25">
      <c r="B417" s="18">
        <v>416</v>
      </c>
      <c r="C417" s="17" t="str">
        <f t="shared" si="42"/>
        <v/>
      </c>
      <c r="D417" s="17" t="str">
        <f t="shared" si="43"/>
        <v/>
      </c>
      <c r="E417" s="17" t="str">
        <f t="shared" si="44"/>
        <v/>
      </c>
      <c r="F417" s="17" t="str">
        <f t="shared" si="45"/>
        <v/>
      </c>
      <c r="G417" s="17" t="str">
        <f t="shared" si="46"/>
        <v>Asia</v>
      </c>
      <c r="H417" s="17" t="str">
        <f t="shared" si="47"/>
        <v/>
      </c>
      <c r="I417" s="35" t="str">
        <f t="shared" si="48"/>
        <v>Asia</v>
      </c>
      <c r="J417" t="str">
        <f>IF(ISNUMBER(MATCH(K417,K$1:K416,0)),"Double","1st See ")</f>
        <v xml:space="preserve">1st See </v>
      </c>
      <c r="K417" t="s">
        <v>1078</v>
      </c>
      <c r="R417" t="s">
        <v>8</v>
      </c>
      <c r="S417" s="51">
        <v>10684.750012465542</v>
      </c>
      <c r="T417" s="48" t="s">
        <v>1452</v>
      </c>
      <c r="U417" s="47" t="s">
        <v>52</v>
      </c>
      <c r="W417" s="60" t="str">
        <f>IF(ISNUMBER(MATCH(U417,U$1:U416,0)),"2","1")</f>
        <v>2</v>
      </c>
    </row>
    <row r="418" spans="2:23" x14ac:dyDescent="0.25">
      <c r="B418" s="18">
        <v>417</v>
      </c>
      <c r="C418" s="17" t="str">
        <f t="shared" si="42"/>
        <v/>
      </c>
      <c r="D418" s="17" t="str">
        <f t="shared" si="43"/>
        <v>North America</v>
      </c>
      <c r="E418" s="17" t="str">
        <f t="shared" si="44"/>
        <v/>
      </c>
      <c r="F418" s="17" t="str">
        <f t="shared" si="45"/>
        <v/>
      </c>
      <c r="G418" s="17" t="str">
        <f t="shared" si="46"/>
        <v/>
      </c>
      <c r="H418" s="17" t="str">
        <f t="shared" si="47"/>
        <v/>
      </c>
      <c r="I418" s="35" t="str">
        <f t="shared" si="48"/>
        <v>North America</v>
      </c>
      <c r="J418" t="str">
        <f>IF(ISNUMBER(MATCH(K418,K$1:K417,0)),"Double","1st See ")</f>
        <v>Double</v>
      </c>
      <c r="K418" t="s">
        <v>15</v>
      </c>
      <c r="R418" t="s">
        <v>8</v>
      </c>
      <c r="S418" s="51">
        <v>6232.7708406048987</v>
      </c>
      <c r="T418" s="48" t="s">
        <v>1454</v>
      </c>
      <c r="U418" s="47" t="s">
        <v>20</v>
      </c>
      <c r="W418" s="60" t="str">
        <f>IF(ISNUMBER(MATCH(U418,U$1:U417,0)),"2","1")</f>
        <v>2</v>
      </c>
    </row>
    <row r="419" spans="2:23" x14ac:dyDescent="0.25">
      <c r="B419" s="18">
        <v>418</v>
      </c>
      <c r="C419" s="17" t="str">
        <f t="shared" si="42"/>
        <v>Europe</v>
      </c>
      <c r="D419" s="17" t="str">
        <f t="shared" si="43"/>
        <v/>
      </c>
      <c r="E419" s="17" t="str">
        <f t="shared" si="44"/>
        <v/>
      </c>
      <c r="F419" s="17" t="str">
        <f t="shared" si="45"/>
        <v/>
      </c>
      <c r="G419" s="17" t="str">
        <f t="shared" si="46"/>
        <v/>
      </c>
      <c r="H419" s="17" t="str">
        <f t="shared" si="47"/>
        <v/>
      </c>
      <c r="I419" s="35" t="str">
        <f t="shared" si="48"/>
        <v>Europe</v>
      </c>
      <c r="J419" t="str">
        <f>IF(ISNUMBER(MATCH(K419,K$1:K418,0)),"Double","1st See ")</f>
        <v xml:space="preserve">1st See </v>
      </c>
      <c r="K419" t="s">
        <v>515</v>
      </c>
      <c r="R419" t="s">
        <v>8</v>
      </c>
      <c r="S419" s="51">
        <v>26711.875031163851</v>
      </c>
      <c r="T419" s="48" t="s">
        <v>20</v>
      </c>
      <c r="U419" s="47" t="s">
        <v>20</v>
      </c>
      <c r="W419" s="60" t="str">
        <f>IF(ISNUMBER(MATCH(U419,U$1:U418,0)),"2","1")</f>
        <v>2</v>
      </c>
    </row>
    <row r="420" spans="2:23" x14ac:dyDescent="0.25">
      <c r="B420" s="18">
        <v>419</v>
      </c>
      <c r="C420" s="17" t="str">
        <f t="shared" si="42"/>
        <v/>
      </c>
      <c r="D420" s="17" t="str">
        <f t="shared" si="43"/>
        <v/>
      </c>
      <c r="E420" s="17" t="str">
        <f t="shared" si="44"/>
        <v/>
      </c>
      <c r="F420" s="17" t="str">
        <f t="shared" si="45"/>
        <v/>
      </c>
      <c r="G420" s="17" t="str">
        <f t="shared" si="46"/>
        <v>Asia</v>
      </c>
      <c r="H420" s="17" t="str">
        <f t="shared" si="47"/>
        <v/>
      </c>
      <c r="I420" s="35" t="str">
        <f t="shared" si="48"/>
        <v>Asia</v>
      </c>
      <c r="J420" t="str">
        <f>IF(ISNUMBER(MATCH(K420,K$1:K419,0)),"Double","1st See ")</f>
        <v>Double</v>
      </c>
      <c r="K420" t="s">
        <v>8</v>
      </c>
      <c r="R420" t="s">
        <v>8</v>
      </c>
      <c r="S420" s="51">
        <v>10239.552095279476</v>
      </c>
      <c r="T420" s="48" t="s">
        <v>1463</v>
      </c>
      <c r="U420" s="47" t="s">
        <v>52</v>
      </c>
      <c r="W420" s="60" t="str">
        <f>IF(ISNUMBER(MATCH(U420,U$1:U419,0)),"2","1")</f>
        <v>2</v>
      </c>
    </row>
    <row r="421" spans="2:23" x14ac:dyDescent="0.25">
      <c r="B421" s="18">
        <v>420</v>
      </c>
      <c r="C421" s="17" t="str">
        <f t="shared" si="42"/>
        <v/>
      </c>
      <c r="D421" s="17" t="str">
        <f t="shared" si="43"/>
        <v>North America</v>
      </c>
      <c r="E421" s="17" t="str">
        <f t="shared" si="44"/>
        <v/>
      </c>
      <c r="F421" s="17" t="str">
        <f t="shared" si="45"/>
        <v/>
      </c>
      <c r="G421" s="17" t="str">
        <f t="shared" si="46"/>
        <v/>
      </c>
      <c r="H421" s="17" t="str">
        <f t="shared" si="47"/>
        <v/>
      </c>
      <c r="I421" s="35" t="str">
        <f t="shared" si="48"/>
        <v>North America</v>
      </c>
      <c r="J421" t="str">
        <f>IF(ISNUMBER(MATCH(K421,K$1:K420,0)),"Double","1st See ")</f>
        <v>Double</v>
      </c>
      <c r="K421" t="s">
        <v>15</v>
      </c>
      <c r="R421" t="s">
        <v>8</v>
      </c>
      <c r="S421" s="51">
        <v>8903.9583437212841</v>
      </c>
      <c r="T421" s="48" t="s">
        <v>1465</v>
      </c>
      <c r="U421" s="47" t="s">
        <v>279</v>
      </c>
      <c r="W421" s="60" t="str">
        <f>IF(ISNUMBER(MATCH(U421,U$1:U420,0)),"2","1")</f>
        <v>2</v>
      </c>
    </row>
    <row r="422" spans="2:23" x14ac:dyDescent="0.25">
      <c r="B422" s="18">
        <v>421</v>
      </c>
      <c r="C422" s="17" t="str">
        <f t="shared" si="42"/>
        <v>Europe</v>
      </c>
      <c r="D422" s="17" t="str">
        <f t="shared" si="43"/>
        <v/>
      </c>
      <c r="E422" s="17" t="str">
        <f t="shared" si="44"/>
        <v/>
      </c>
      <c r="F422" s="17" t="str">
        <f t="shared" si="45"/>
        <v/>
      </c>
      <c r="G422" s="17" t="str">
        <f t="shared" si="46"/>
        <v/>
      </c>
      <c r="H422" s="17" t="str">
        <f t="shared" si="47"/>
        <v/>
      </c>
      <c r="I422" s="35" t="str">
        <f t="shared" si="48"/>
        <v>Europe</v>
      </c>
      <c r="J422" t="str">
        <f>IF(ISNUMBER(MATCH(K422,K$1:K421,0)),"Double","1st See ")</f>
        <v>Double</v>
      </c>
      <c r="K422" t="s">
        <v>73</v>
      </c>
      <c r="R422" t="s">
        <v>8</v>
      </c>
      <c r="S422" s="51">
        <v>3739.6625043629392</v>
      </c>
      <c r="T422" s="48" t="s">
        <v>1468</v>
      </c>
      <c r="U422" s="47" t="s">
        <v>3999</v>
      </c>
      <c r="W422" s="60" t="str">
        <f>IF(ISNUMBER(MATCH(U422,U$1:U421,0)),"2","1")</f>
        <v>2</v>
      </c>
    </row>
    <row r="423" spans="2:23" x14ac:dyDescent="0.25">
      <c r="B423" s="18">
        <v>422</v>
      </c>
      <c r="C423" s="17" t="str">
        <f t="shared" si="42"/>
        <v/>
      </c>
      <c r="D423" s="17" t="str">
        <f t="shared" si="43"/>
        <v>North America</v>
      </c>
      <c r="E423" s="17" t="str">
        <f t="shared" si="44"/>
        <v/>
      </c>
      <c r="F423" s="17" t="str">
        <f t="shared" si="45"/>
        <v/>
      </c>
      <c r="G423" s="17" t="str">
        <f t="shared" si="46"/>
        <v/>
      </c>
      <c r="H423" s="17" t="str">
        <f t="shared" si="47"/>
        <v/>
      </c>
      <c r="I423" s="35" t="str">
        <f t="shared" si="48"/>
        <v>North America</v>
      </c>
      <c r="J423" t="str">
        <f>IF(ISNUMBER(MATCH(K423,K$1:K422,0)),"Double","1st See ")</f>
        <v>Double</v>
      </c>
      <c r="K423" t="s">
        <v>15</v>
      </c>
      <c r="R423" t="s">
        <v>8</v>
      </c>
      <c r="S423" s="51">
        <v>3561.5833374885137</v>
      </c>
      <c r="T423" s="48" t="s">
        <v>360</v>
      </c>
      <c r="U423" s="47" t="s">
        <v>3999</v>
      </c>
      <c r="W423" s="60" t="str">
        <f>IF(ISNUMBER(MATCH(U423,U$1:U422,0)),"2","1")</f>
        <v>2</v>
      </c>
    </row>
    <row r="424" spans="2:23" x14ac:dyDescent="0.25">
      <c r="B424" s="18">
        <v>423</v>
      </c>
      <c r="C424" s="17" t="str">
        <f t="shared" si="42"/>
        <v/>
      </c>
      <c r="D424" s="17" t="str">
        <f t="shared" si="43"/>
        <v>North America</v>
      </c>
      <c r="E424" s="17" t="str">
        <f t="shared" si="44"/>
        <v/>
      </c>
      <c r="F424" s="17" t="str">
        <f t="shared" si="45"/>
        <v/>
      </c>
      <c r="G424" s="17" t="str">
        <f t="shared" si="46"/>
        <v/>
      </c>
      <c r="H424" s="17" t="str">
        <f t="shared" si="47"/>
        <v/>
      </c>
      <c r="I424" s="35" t="str">
        <f t="shared" si="48"/>
        <v>North America</v>
      </c>
      <c r="J424" t="str">
        <f>IF(ISNUMBER(MATCH(K424,K$1:K423,0)),"Double","1st See ")</f>
        <v>Double</v>
      </c>
      <c r="K424" t="s">
        <v>15</v>
      </c>
      <c r="R424" t="s">
        <v>8</v>
      </c>
      <c r="S424" s="51">
        <v>6410.8500074793246</v>
      </c>
      <c r="T424" s="48" t="s">
        <v>1473</v>
      </c>
      <c r="U424" s="47" t="s">
        <v>20</v>
      </c>
      <c r="W424" s="60" t="str">
        <f>IF(ISNUMBER(MATCH(U424,U$1:U423,0)),"2","1")</f>
        <v>2</v>
      </c>
    </row>
    <row r="425" spans="2:23" x14ac:dyDescent="0.25">
      <c r="B425" s="18">
        <v>424</v>
      </c>
      <c r="C425" s="17" t="str">
        <f t="shared" si="42"/>
        <v/>
      </c>
      <c r="D425" s="17" t="str">
        <f t="shared" si="43"/>
        <v>North America</v>
      </c>
      <c r="E425" s="17" t="str">
        <f t="shared" si="44"/>
        <v/>
      </c>
      <c r="F425" s="17" t="str">
        <f t="shared" si="45"/>
        <v/>
      </c>
      <c r="G425" s="17" t="str">
        <f t="shared" si="46"/>
        <v/>
      </c>
      <c r="H425" s="17" t="str">
        <f t="shared" si="47"/>
        <v/>
      </c>
      <c r="I425" s="35" t="str">
        <f t="shared" si="48"/>
        <v>North America</v>
      </c>
      <c r="J425" t="str">
        <f>IF(ISNUMBER(MATCH(K425,K$1:K424,0)),"Double","1st See ")</f>
        <v>Double</v>
      </c>
      <c r="K425" t="s">
        <v>15</v>
      </c>
      <c r="R425" t="s">
        <v>8</v>
      </c>
      <c r="S425" s="51">
        <v>13500</v>
      </c>
      <c r="T425" s="48" t="s">
        <v>804</v>
      </c>
      <c r="U425" s="47" t="s">
        <v>52</v>
      </c>
      <c r="W425" s="60" t="str">
        <f>IF(ISNUMBER(MATCH(U425,U$1:U424,0)),"2","1")</f>
        <v>2</v>
      </c>
    </row>
    <row r="426" spans="2:23" x14ac:dyDescent="0.25">
      <c r="B426" s="18">
        <v>425</v>
      </c>
      <c r="C426" s="17" t="str">
        <f t="shared" si="42"/>
        <v>Europe</v>
      </c>
      <c r="D426" s="17" t="str">
        <f t="shared" si="43"/>
        <v/>
      </c>
      <c r="E426" s="17" t="str">
        <f t="shared" si="44"/>
        <v/>
      </c>
      <c r="F426" s="17" t="str">
        <f t="shared" si="45"/>
        <v/>
      </c>
      <c r="G426" s="17" t="str">
        <f t="shared" si="46"/>
        <v/>
      </c>
      <c r="H426" s="17" t="str">
        <f t="shared" si="47"/>
        <v/>
      </c>
      <c r="I426" s="35" t="str">
        <f t="shared" si="48"/>
        <v>Europe</v>
      </c>
      <c r="J426" t="str">
        <f>IF(ISNUMBER(MATCH(K426,K$1:K425,0)),"Double","1st See ")</f>
        <v>Double</v>
      </c>
      <c r="K426" t="s">
        <v>71</v>
      </c>
      <c r="R426" t="s">
        <v>8</v>
      </c>
      <c r="S426" s="51">
        <v>21369.500024931083</v>
      </c>
      <c r="T426" s="48" t="s">
        <v>1478</v>
      </c>
      <c r="U426" s="47" t="s">
        <v>52</v>
      </c>
      <c r="W426" s="60" t="str">
        <f>IF(ISNUMBER(MATCH(U426,U$1:U425,0)),"2","1")</f>
        <v>2</v>
      </c>
    </row>
    <row r="427" spans="2:23" x14ac:dyDescent="0.25">
      <c r="B427" s="18">
        <v>426</v>
      </c>
      <c r="C427" s="17" t="str">
        <f t="shared" si="42"/>
        <v/>
      </c>
      <c r="D427" s="17" t="str">
        <f t="shared" si="43"/>
        <v>North America</v>
      </c>
      <c r="E427" s="17" t="str">
        <f t="shared" si="44"/>
        <v/>
      </c>
      <c r="F427" s="17" t="str">
        <f t="shared" si="45"/>
        <v/>
      </c>
      <c r="G427" s="17" t="str">
        <f t="shared" si="46"/>
        <v/>
      </c>
      <c r="H427" s="17" t="str">
        <f t="shared" si="47"/>
        <v/>
      </c>
      <c r="I427" s="35" t="str">
        <f t="shared" si="48"/>
        <v>North America</v>
      </c>
      <c r="J427" t="str">
        <f>IF(ISNUMBER(MATCH(K427,K$1:K426,0)),"Double","1st See ")</f>
        <v xml:space="preserve">1st See </v>
      </c>
      <c r="K427" t="s">
        <v>526</v>
      </c>
      <c r="R427" t="s">
        <v>8</v>
      </c>
      <c r="S427" s="51">
        <v>10684.750012465542</v>
      </c>
      <c r="T427" s="48" t="s">
        <v>432</v>
      </c>
      <c r="U427" s="47" t="s">
        <v>52</v>
      </c>
      <c r="W427" s="60" t="str">
        <f>IF(ISNUMBER(MATCH(U427,U$1:U426,0)),"2","1")</f>
        <v>2</v>
      </c>
    </row>
    <row r="428" spans="2:23" x14ac:dyDescent="0.25">
      <c r="B428" s="18">
        <v>427</v>
      </c>
      <c r="C428" s="17" t="str">
        <f t="shared" si="42"/>
        <v/>
      </c>
      <c r="D428" s="17" t="str">
        <f t="shared" si="43"/>
        <v>North America</v>
      </c>
      <c r="E428" s="17" t="str">
        <f t="shared" si="44"/>
        <v/>
      </c>
      <c r="F428" s="17" t="str">
        <f t="shared" si="45"/>
        <v/>
      </c>
      <c r="G428" s="17" t="str">
        <f t="shared" si="46"/>
        <v/>
      </c>
      <c r="H428" s="17" t="str">
        <f t="shared" si="47"/>
        <v/>
      </c>
      <c r="I428" s="35" t="str">
        <f t="shared" si="48"/>
        <v>North America</v>
      </c>
      <c r="J428" t="str">
        <f>IF(ISNUMBER(MATCH(K428,K$1:K427,0)),"Double","1st See ")</f>
        <v>Double</v>
      </c>
      <c r="K428" t="s">
        <v>15</v>
      </c>
      <c r="R428" t="s">
        <v>8</v>
      </c>
      <c r="S428" s="51">
        <v>5591.6858398569666</v>
      </c>
      <c r="T428" s="48" t="s">
        <v>1484</v>
      </c>
      <c r="U428" s="47" t="s">
        <v>52</v>
      </c>
      <c r="W428" s="60" t="str">
        <f>IF(ISNUMBER(MATCH(U428,U$1:U427,0)),"2","1")</f>
        <v>2</v>
      </c>
    </row>
    <row r="429" spans="2:23" x14ac:dyDescent="0.25">
      <c r="B429" s="18">
        <v>428</v>
      </c>
      <c r="C429" s="17" t="str">
        <f t="shared" si="42"/>
        <v/>
      </c>
      <c r="D429" s="17" t="str">
        <f t="shared" si="43"/>
        <v/>
      </c>
      <c r="E429" s="17" t="str">
        <f t="shared" si="44"/>
        <v>South America</v>
      </c>
      <c r="F429" s="17" t="str">
        <f t="shared" si="45"/>
        <v/>
      </c>
      <c r="G429" s="17" t="str">
        <f t="shared" si="46"/>
        <v/>
      </c>
      <c r="H429" s="17" t="str">
        <f t="shared" si="47"/>
        <v/>
      </c>
      <c r="I429" s="35" t="str">
        <f t="shared" si="48"/>
        <v>South America</v>
      </c>
      <c r="J429" t="str">
        <f>IF(ISNUMBER(MATCH(K429,K$1:K428,0)),"Double","1st See ")</f>
        <v>Double</v>
      </c>
      <c r="K429" t="s">
        <v>184</v>
      </c>
      <c r="R429" t="s">
        <v>8</v>
      </c>
      <c r="S429" s="51">
        <v>10000</v>
      </c>
      <c r="T429" s="48" t="s">
        <v>360</v>
      </c>
      <c r="U429" s="47" t="s">
        <v>3999</v>
      </c>
      <c r="W429" s="60" t="str">
        <f>IF(ISNUMBER(MATCH(U429,U$1:U428,0)),"2","1")</f>
        <v>2</v>
      </c>
    </row>
    <row r="430" spans="2:23" x14ac:dyDescent="0.25">
      <c r="B430" s="18">
        <v>429</v>
      </c>
      <c r="C430" s="17" t="str">
        <f t="shared" si="42"/>
        <v/>
      </c>
      <c r="D430" s="17" t="str">
        <f t="shared" si="43"/>
        <v>North America</v>
      </c>
      <c r="E430" s="17" t="str">
        <f t="shared" si="44"/>
        <v/>
      </c>
      <c r="F430" s="17" t="str">
        <f t="shared" si="45"/>
        <v/>
      </c>
      <c r="G430" s="17" t="str">
        <f t="shared" si="46"/>
        <v/>
      </c>
      <c r="H430" s="17" t="str">
        <f t="shared" si="47"/>
        <v/>
      </c>
      <c r="I430" s="35" t="str">
        <f t="shared" si="48"/>
        <v>North America</v>
      </c>
      <c r="J430" t="str">
        <f>IF(ISNUMBER(MATCH(K430,K$1:K429,0)),"Double","1st See ")</f>
        <v>Double</v>
      </c>
      <c r="K430" t="s">
        <v>15</v>
      </c>
      <c r="R430" t="s">
        <v>8</v>
      </c>
      <c r="S430" s="51">
        <v>9000</v>
      </c>
      <c r="T430" s="48" t="s">
        <v>153</v>
      </c>
      <c r="U430" s="47" t="s">
        <v>20</v>
      </c>
      <c r="W430" s="60" t="str">
        <f>IF(ISNUMBER(MATCH(U430,U$1:U429,0)),"2","1")</f>
        <v>2</v>
      </c>
    </row>
    <row r="431" spans="2:23" x14ac:dyDescent="0.25">
      <c r="B431" s="18">
        <v>430</v>
      </c>
      <c r="C431" s="17" t="str">
        <f t="shared" si="42"/>
        <v/>
      </c>
      <c r="D431" s="17" t="str">
        <f t="shared" si="43"/>
        <v>North America</v>
      </c>
      <c r="E431" s="17" t="str">
        <f t="shared" si="44"/>
        <v/>
      </c>
      <c r="F431" s="17" t="str">
        <f t="shared" si="45"/>
        <v/>
      </c>
      <c r="G431" s="17" t="str">
        <f t="shared" si="46"/>
        <v/>
      </c>
      <c r="H431" s="17" t="str">
        <f t="shared" si="47"/>
        <v/>
      </c>
      <c r="I431" s="35" t="str">
        <f t="shared" si="48"/>
        <v>North America</v>
      </c>
      <c r="J431" t="str">
        <f>IF(ISNUMBER(MATCH(K431,K$1:K430,0)),"Double","1st See ")</f>
        <v>Double</v>
      </c>
      <c r="K431" t="s">
        <v>15</v>
      </c>
      <c r="R431" t="s">
        <v>8</v>
      </c>
      <c r="S431" s="51">
        <v>9000</v>
      </c>
      <c r="T431" s="48" t="s">
        <v>153</v>
      </c>
      <c r="U431" s="47" t="s">
        <v>20</v>
      </c>
      <c r="W431" s="60" t="str">
        <f>IF(ISNUMBER(MATCH(U431,U$1:U430,0)),"2","1")</f>
        <v>2</v>
      </c>
    </row>
    <row r="432" spans="2:23" x14ac:dyDescent="0.25">
      <c r="B432" s="18">
        <v>431</v>
      </c>
      <c r="C432" s="17" t="str">
        <f t="shared" si="42"/>
        <v/>
      </c>
      <c r="D432" s="17" t="str">
        <f t="shared" si="43"/>
        <v>North America</v>
      </c>
      <c r="E432" s="17" t="str">
        <f t="shared" si="44"/>
        <v/>
      </c>
      <c r="F432" s="17" t="str">
        <f t="shared" si="45"/>
        <v/>
      </c>
      <c r="G432" s="17" t="str">
        <f t="shared" si="46"/>
        <v/>
      </c>
      <c r="H432" s="17" t="str">
        <f t="shared" si="47"/>
        <v/>
      </c>
      <c r="I432" s="35" t="str">
        <f t="shared" si="48"/>
        <v>North America</v>
      </c>
      <c r="J432" t="str">
        <f>IF(ISNUMBER(MATCH(K432,K$1:K431,0)),"Double","1st See ")</f>
        <v>Double</v>
      </c>
      <c r="K432" t="s">
        <v>15</v>
      </c>
      <c r="R432" t="s">
        <v>8</v>
      </c>
      <c r="S432" s="51">
        <v>11753.225013712095</v>
      </c>
      <c r="T432" s="48" t="s">
        <v>1487</v>
      </c>
      <c r="U432" s="47" t="s">
        <v>52</v>
      </c>
      <c r="W432" s="60" t="str">
        <f>IF(ISNUMBER(MATCH(U432,U$1:U431,0)),"2","1")</f>
        <v>2</v>
      </c>
    </row>
    <row r="433" spans="2:23" x14ac:dyDescent="0.25">
      <c r="B433" s="18">
        <v>432</v>
      </c>
      <c r="C433" s="17" t="str">
        <f t="shared" si="42"/>
        <v/>
      </c>
      <c r="D433" s="17" t="str">
        <f t="shared" si="43"/>
        <v>North America</v>
      </c>
      <c r="E433" s="17" t="str">
        <f t="shared" si="44"/>
        <v/>
      </c>
      <c r="F433" s="17" t="str">
        <f t="shared" si="45"/>
        <v/>
      </c>
      <c r="G433" s="17" t="str">
        <f t="shared" si="46"/>
        <v/>
      </c>
      <c r="H433" s="17" t="str">
        <f t="shared" si="47"/>
        <v/>
      </c>
      <c r="I433" s="35" t="str">
        <f t="shared" si="48"/>
        <v>North America</v>
      </c>
      <c r="J433" t="str">
        <f>IF(ISNUMBER(MATCH(K433,K$1:K432,0)),"Double","1st See ")</f>
        <v>Double</v>
      </c>
      <c r="K433" t="s">
        <v>15</v>
      </c>
      <c r="R433" t="s">
        <v>8</v>
      </c>
      <c r="S433" s="51">
        <v>3632.815004238284</v>
      </c>
      <c r="T433" s="48" t="s">
        <v>1489</v>
      </c>
      <c r="U433" s="47" t="s">
        <v>3999</v>
      </c>
      <c r="W433" s="60" t="str">
        <f>IF(ISNUMBER(MATCH(U433,U$1:U432,0)),"2","1")</f>
        <v>2</v>
      </c>
    </row>
    <row r="434" spans="2:23" x14ac:dyDescent="0.25">
      <c r="B434" s="18">
        <v>433</v>
      </c>
      <c r="C434" s="17" t="str">
        <f t="shared" si="42"/>
        <v/>
      </c>
      <c r="D434" s="17" t="str">
        <f t="shared" si="43"/>
        <v/>
      </c>
      <c r="E434" s="17" t="str">
        <f t="shared" si="44"/>
        <v/>
      </c>
      <c r="F434" s="17" t="str">
        <f t="shared" si="45"/>
        <v/>
      </c>
      <c r="G434" s="17" t="str">
        <f t="shared" si="46"/>
        <v>Asia</v>
      </c>
      <c r="H434" s="17" t="str">
        <f t="shared" si="47"/>
        <v/>
      </c>
      <c r="I434" s="35" t="str">
        <f t="shared" si="48"/>
        <v>Asia</v>
      </c>
      <c r="J434" t="str">
        <f>IF(ISNUMBER(MATCH(K434,K$1:K433,0)),"Double","1st See ")</f>
        <v>Double</v>
      </c>
      <c r="K434" t="s">
        <v>8</v>
      </c>
      <c r="R434" t="s">
        <v>8</v>
      </c>
      <c r="S434" s="51">
        <v>4897.177089046706</v>
      </c>
      <c r="T434" s="48" t="s">
        <v>1491</v>
      </c>
      <c r="U434" s="47" t="s">
        <v>52</v>
      </c>
      <c r="W434" s="60" t="str">
        <f>IF(ISNUMBER(MATCH(U434,U$1:U433,0)),"2","1")</f>
        <v>2</v>
      </c>
    </row>
    <row r="435" spans="2:23" x14ac:dyDescent="0.25">
      <c r="B435" s="18">
        <v>434</v>
      </c>
      <c r="C435" s="17" t="str">
        <f t="shared" si="42"/>
        <v/>
      </c>
      <c r="D435" s="17" t="str">
        <f t="shared" si="43"/>
        <v/>
      </c>
      <c r="E435" s="17" t="str">
        <f t="shared" si="44"/>
        <v/>
      </c>
      <c r="F435" s="17" t="str">
        <f t="shared" si="45"/>
        <v/>
      </c>
      <c r="G435" s="17" t="str">
        <f t="shared" si="46"/>
        <v>Asia</v>
      </c>
      <c r="H435" s="17" t="str">
        <f t="shared" si="47"/>
        <v/>
      </c>
      <c r="I435" s="35" t="str">
        <f t="shared" si="48"/>
        <v>Asia</v>
      </c>
      <c r="J435" t="str">
        <f>IF(ISNUMBER(MATCH(K435,K$1:K434,0)),"Double","1st See ")</f>
        <v>Double</v>
      </c>
      <c r="K435" t="s">
        <v>8</v>
      </c>
      <c r="R435" t="s">
        <v>8</v>
      </c>
      <c r="S435" s="51">
        <v>5342.3750062327708</v>
      </c>
      <c r="T435" s="48" t="s">
        <v>1498</v>
      </c>
      <c r="U435" s="47" t="s">
        <v>20</v>
      </c>
      <c r="W435" s="60" t="str">
        <f>IF(ISNUMBER(MATCH(U435,U$1:U434,0)),"2","1")</f>
        <v>2</v>
      </c>
    </row>
    <row r="436" spans="2:23" x14ac:dyDescent="0.25">
      <c r="B436" s="18">
        <v>435</v>
      </c>
      <c r="C436" s="17" t="str">
        <f t="shared" si="42"/>
        <v/>
      </c>
      <c r="D436" s="17" t="str">
        <f t="shared" si="43"/>
        <v/>
      </c>
      <c r="E436" s="17" t="str">
        <f t="shared" si="44"/>
        <v/>
      </c>
      <c r="F436" s="17" t="str">
        <f t="shared" si="45"/>
        <v/>
      </c>
      <c r="G436" s="17" t="str">
        <f t="shared" si="46"/>
        <v>Asia</v>
      </c>
      <c r="H436" s="17" t="str">
        <f t="shared" si="47"/>
        <v/>
      </c>
      <c r="I436" s="35" t="str">
        <f t="shared" si="48"/>
        <v>Asia</v>
      </c>
      <c r="J436" t="str">
        <f>IF(ISNUMBER(MATCH(K436,K$1:K435,0)),"Double","1st See ")</f>
        <v>Double</v>
      </c>
      <c r="K436" t="s">
        <v>8</v>
      </c>
      <c r="R436" t="s">
        <v>8</v>
      </c>
      <c r="S436" s="51">
        <v>8903.9583437212841</v>
      </c>
      <c r="T436" s="48" t="s">
        <v>1499</v>
      </c>
      <c r="U436" s="47" t="s">
        <v>52</v>
      </c>
      <c r="W436" s="60" t="str">
        <f>IF(ISNUMBER(MATCH(U436,U$1:U435,0)),"2","1")</f>
        <v>2</v>
      </c>
    </row>
    <row r="437" spans="2:23" x14ac:dyDescent="0.25">
      <c r="B437" s="18">
        <v>436</v>
      </c>
      <c r="C437" s="17" t="str">
        <f t="shared" si="42"/>
        <v/>
      </c>
      <c r="D437" s="17" t="str">
        <f t="shared" si="43"/>
        <v>North America</v>
      </c>
      <c r="E437" s="17" t="str">
        <f t="shared" si="44"/>
        <v/>
      </c>
      <c r="F437" s="17" t="str">
        <f t="shared" si="45"/>
        <v/>
      </c>
      <c r="G437" s="17" t="str">
        <f t="shared" si="46"/>
        <v/>
      </c>
      <c r="H437" s="17" t="str">
        <f t="shared" si="47"/>
        <v/>
      </c>
      <c r="I437" s="35" t="str">
        <f t="shared" si="48"/>
        <v>North America</v>
      </c>
      <c r="J437" t="str">
        <f>IF(ISNUMBER(MATCH(K437,K$1:K436,0)),"Double","1st See ")</f>
        <v>Double</v>
      </c>
      <c r="K437" t="s">
        <v>15</v>
      </c>
      <c r="R437" t="s">
        <v>8</v>
      </c>
      <c r="S437" s="51">
        <v>10684.750012465542</v>
      </c>
      <c r="T437" s="48" t="s">
        <v>1022</v>
      </c>
      <c r="U437" s="47" t="s">
        <v>52</v>
      </c>
      <c r="W437" s="60" t="str">
        <f>IF(ISNUMBER(MATCH(U437,U$1:U436,0)),"2","1")</f>
        <v>2</v>
      </c>
    </row>
    <row r="438" spans="2:23" x14ac:dyDescent="0.25">
      <c r="B438" s="18">
        <v>437</v>
      </c>
      <c r="C438" s="17" t="str">
        <f t="shared" si="42"/>
        <v/>
      </c>
      <c r="D438" s="17" t="str">
        <f t="shared" si="43"/>
        <v/>
      </c>
      <c r="E438" s="17" t="str">
        <f t="shared" si="44"/>
        <v/>
      </c>
      <c r="F438" s="17" t="str">
        <f t="shared" si="45"/>
        <v/>
      </c>
      <c r="G438" s="17" t="str">
        <f t="shared" si="46"/>
        <v>Asia</v>
      </c>
      <c r="H438" s="17" t="str">
        <f t="shared" si="47"/>
        <v/>
      </c>
      <c r="I438" s="35" t="str">
        <f t="shared" si="48"/>
        <v>Asia</v>
      </c>
      <c r="J438" t="str">
        <f>IF(ISNUMBER(MATCH(K438,K$1:K437,0)),"Double","1st See ")</f>
        <v>Double</v>
      </c>
      <c r="K438" t="s">
        <v>8</v>
      </c>
      <c r="R438" t="s">
        <v>8</v>
      </c>
      <c r="S438" s="51">
        <v>21369.500024931083</v>
      </c>
      <c r="T438" s="48" t="s">
        <v>356</v>
      </c>
      <c r="U438" s="47" t="s">
        <v>356</v>
      </c>
      <c r="W438" s="60" t="str">
        <f>IF(ISNUMBER(MATCH(U438,U$1:U437,0)),"2","1")</f>
        <v>2</v>
      </c>
    </row>
    <row r="439" spans="2:23" x14ac:dyDescent="0.25">
      <c r="B439" s="18">
        <v>438</v>
      </c>
      <c r="C439" s="17" t="str">
        <f t="shared" si="42"/>
        <v/>
      </c>
      <c r="D439" s="17" t="str">
        <f t="shared" si="43"/>
        <v>North America</v>
      </c>
      <c r="E439" s="17" t="str">
        <f t="shared" si="44"/>
        <v/>
      </c>
      <c r="F439" s="17" t="str">
        <f t="shared" si="45"/>
        <v/>
      </c>
      <c r="G439" s="17" t="str">
        <f t="shared" si="46"/>
        <v/>
      </c>
      <c r="H439" s="17" t="str">
        <f t="shared" si="47"/>
        <v/>
      </c>
      <c r="I439" s="35" t="str">
        <f t="shared" si="48"/>
        <v>North America</v>
      </c>
      <c r="J439" t="str">
        <f>IF(ISNUMBER(MATCH(K439,K$1:K438,0)),"Double","1st See ")</f>
        <v>Double</v>
      </c>
      <c r="K439" t="s">
        <v>88</v>
      </c>
      <c r="R439" t="s">
        <v>8</v>
      </c>
      <c r="S439" s="51">
        <v>28492.66669990811</v>
      </c>
      <c r="T439" s="48" t="s">
        <v>1507</v>
      </c>
      <c r="U439" s="47" t="s">
        <v>20</v>
      </c>
      <c r="W439" s="60" t="str">
        <f>IF(ISNUMBER(MATCH(U439,U$1:U438,0)),"2","1")</f>
        <v>2</v>
      </c>
    </row>
    <row r="440" spans="2:23" x14ac:dyDescent="0.25">
      <c r="B440" s="18">
        <v>439</v>
      </c>
      <c r="C440" s="17" t="str">
        <f t="shared" si="42"/>
        <v/>
      </c>
      <c r="D440" s="17" t="str">
        <f t="shared" si="43"/>
        <v>North America</v>
      </c>
      <c r="E440" s="17" t="str">
        <f t="shared" si="44"/>
        <v/>
      </c>
      <c r="F440" s="17" t="str">
        <f t="shared" si="45"/>
        <v/>
      </c>
      <c r="G440" s="17" t="str">
        <f t="shared" si="46"/>
        <v/>
      </c>
      <c r="H440" s="17" t="str">
        <f t="shared" si="47"/>
        <v/>
      </c>
      <c r="I440" s="35" t="str">
        <f t="shared" si="48"/>
        <v>North America</v>
      </c>
      <c r="J440" t="str">
        <f>IF(ISNUMBER(MATCH(K440,K$1:K439,0)),"Double","1st See ")</f>
        <v>Double</v>
      </c>
      <c r="K440" t="s">
        <v>15</v>
      </c>
      <c r="R440" t="s">
        <v>8</v>
      </c>
      <c r="S440" s="51">
        <v>6600</v>
      </c>
      <c r="T440" s="48" t="s">
        <v>1508</v>
      </c>
      <c r="U440" s="47" t="s">
        <v>3999</v>
      </c>
      <c r="W440" s="60" t="str">
        <f>IF(ISNUMBER(MATCH(U440,U$1:U439,0)),"2","1")</f>
        <v>2</v>
      </c>
    </row>
    <row r="441" spans="2:23" x14ac:dyDescent="0.25">
      <c r="B441" s="18">
        <v>440</v>
      </c>
      <c r="C441" s="17" t="str">
        <f t="shared" si="42"/>
        <v/>
      </c>
      <c r="D441" s="17" t="str">
        <f t="shared" si="43"/>
        <v/>
      </c>
      <c r="E441" s="17" t="str">
        <f t="shared" si="44"/>
        <v/>
      </c>
      <c r="F441" s="17" t="str">
        <f t="shared" si="45"/>
        <v/>
      </c>
      <c r="G441" s="17" t="str">
        <f t="shared" si="46"/>
        <v>Asia</v>
      </c>
      <c r="H441" s="17" t="str">
        <f t="shared" si="47"/>
        <v/>
      </c>
      <c r="I441" s="35" t="str">
        <f t="shared" si="48"/>
        <v>Asia</v>
      </c>
      <c r="J441" t="str">
        <f>IF(ISNUMBER(MATCH(K441,K$1:K440,0)),"Double","1st See ")</f>
        <v>Double</v>
      </c>
      <c r="K441" t="s">
        <v>8</v>
      </c>
      <c r="R441" t="s">
        <v>8</v>
      </c>
      <c r="S441" s="51">
        <v>4451.9791718606421</v>
      </c>
      <c r="T441" s="48" t="s">
        <v>1521</v>
      </c>
      <c r="U441" s="47" t="s">
        <v>20</v>
      </c>
      <c r="W441" s="60" t="str">
        <f>IF(ISNUMBER(MATCH(U441,U$1:U440,0)),"2","1")</f>
        <v>2</v>
      </c>
    </row>
    <row r="442" spans="2:23" x14ac:dyDescent="0.25">
      <c r="B442" s="18">
        <v>441</v>
      </c>
      <c r="C442" s="17" t="str">
        <f t="shared" si="42"/>
        <v/>
      </c>
      <c r="D442" s="17" t="str">
        <f t="shared" si="43"/>
        <v>North America</v>
      </c>
      <c r="E442" s="17" t="str">
        <f t="shared" si="44"/>
        <v/>
      </c>
      <c r="F442" s="17" t="str">
        <f t="shared" si="45"/>
        <v/>
      </c>
      <c r="G442" s="17" t="str">
        <f t="shared" si="46"/>
        <v/>
      </c>
      <c r="H442" s="17" t="str">
        <f t="shared" si="47"/>
        <v/>
      </c>
      <c r="I442" s="35" t="str">
        <f t="shared" si="48"/>
        <v>North America</v>
      </c>
      <c r="J442" t="str">
        <f>IF(ISNUMBER(MATCH(K442,K$1:K441,0)),"Double","1st See ")</f>
        <v>Double</v>
      </c>
      <c r="K442" t="s">
        <v>15</v>
      </c>
      <c r="R442" t="s">
        <v>8</v>
      </c>
      <c r="S442" s="51">
        <v>8013.5625093491553</v>
      </c>
      <c r="T442" s="48" t="s">
        <v>1526</v>
      </c>
      <c r="U442" s="47" t="s">
        <v>279</v>
      </c>
      <c r="W442" s="60" t="str">
        <f>IF(ISNUMBER(MATCH(U442,U$1:U441,0)),"2","1")</f>
        <v>2</v>
      </c>
    </row>
    <row r="443" spans="2:23" x14ac:dyDescent="0.25">
      <c r="B443" s="18">
        <v>442</v>
      </c>
      <c r="C443" s="17" t="str">
        <f t="shared" si="42"/>
        <v>Europe</v>
      </c>
      <c r="D443" s="17" t="str">
        <f t="shared" si="43"/>
        <v/>
      </c>
      <c r="E443" s="17" t="str">
        <f t="shared" si="44"/>
        <v/>
      </c>
      <c r="F443" s="17" t="str">
        <f t="shared" si="45"/>
        <v/>
      </c>
      <c r="G443" s="17" t="str">
        <f t="shared" si="46"/>
        <v/>
      </c>
      <c r="H443" s="17" t="str">
        <f t="shared" si="47"/>
        <v/>
      </c>
      <c r="I443" s="35" t="str">
        <f t="shared" si="48"/>
        <v>Europe</v>
      </c>
      <c r="J443" t="str">
        <f>IF(ISNUMBER(MATCH(K443,K$1:K442,0)),"Double","1st See ")</f>
        <v>Double</v>
      </c>
      <c r="K443" t="s">
        <v>71</v>
      </c>
      <c r="R443" t="s">
        <v>8</v>
      </c>
      <c r="S443" s="51">
        <v>39355.495879248076</v>
      </c>
      <c r="T443" s="48" t="s">
        <v>387</v>
      </c>
      <c r="U443" s="47" t="s">
        <v>20</v>
      </c>
      <c r="W443" s="60" t="str">
        <f>IF(ISNUMBER(MATCH(U443,U$1:U442,0)),"2","1")</f>
        <v>2</v>
      </c>
    </row>
    <row r="444" spans="2:23" x14ac:dyDescent="0.25">
      <c r="B444" s="18">
        <v>443</v>
      </c>
      <c r="C444" s="17" t="str">
        <f t="shared" si="42"/>
        <v/>
      </c>
      <c r="D444" s="17" t="str">
        <f t="shared" si="43"/>
        <v>North America</v>
      </c>
      <c r="E444" s="17" t="str">
        <f t="shared" si="44"/>
        <v/>
      </c>
      <c r="F444" s="17" t="str">
        <f t="shared" si="45"/>
        <v/>
      </c>
      <c r="G444" s="17" t="str">
        <f t="shared" si="46"/>
        <v/>
      </c>
      <c r="H444" s="17" t="str">
        <f t="shared" si="47"/>
        <v/>
      </c>
      <c r="I444" s="35" t="str">
        <f t="shared" si="48"/>
        <v>North America</v>
      </c>
      <c r="J444" t="str">
        <f>IF(ISNUMBER(MATCH(K444,K$1:K443,0)),"Double","1st See ")</f>
        <v>Double</v>
      </c>
      <c r="K444" t="s">
        <v>15</v>
      </c>
      <c r="R444" t="s">
        <v>8</v>
      </c>
      <c r="S444" s="51">
        <v>4451.9791718606421</v>
      </c>
      <c r="T444" s="48" t="s">
        <v>52</v>
      </c>
      <c r="U444" s="47" t="s">
        <v>52</v>
      </c>
      <c r="W444" s="60" t="str">
        <f>IF(ISNUMBER(MATCH(U444,U$1:U443,0)),"2","1")</f>
        <v>2</v>
      </c>
    </row>
    <row r="445" spans="2:23" x14ac:dyDescent="0.25">
      <c r="B445" s="18">
        <v>444</v>
      </c>
      <c r="C445" s="17" t="str">
        <f t="shared" si="42"/>
        <v/>
      </c>
      <c r="D445" s="17" t="str">
        <f t="shared" si="43"/>
        <v/>
      </c>
      <c r="E445" s="17" t="str">
        <f t="shared" si="44"/>
        <v/>
      </c>
      <c r="F445" s="17" t="str">
        <f t="shared" si="45"/>
        <v/>
      </c>
      <c r="G445" s="17" t="str">
        <f t="shared" si="46"/>
        <v>Asia</v>
      </c>
      <c r="H445" s="17" t="str">
        <f t="shared" si="47"/>
        <v/>
      </c>
      <c r="I445" s="35" t="str">
        <f t="shared" si="48"/>
        <v>Asia</v>
      </c>
      <c r="J445" t="str">
        <f>IF(ISNUMBER(MATCH(K445,K$1:K444,0)),"Double","1st See ")</f>
        <v>Double</v>
      </c>
      <c r="K445" t="s">
        <v>8</v>
      </c>
      <c r="R445" t="s">
        <v>8</v>
      </c>
      <c r="S445" s="51">
        <v>20000</v>
      </c>
      <c r="T445" s="48" t="s">
        <v>1558</v>
      </c>
      <c r="U445" s="47" t="s">
        <v>67</v>
      </c>
      <c r="W445" s="60" t="str">
        <f>IF(ISNUMBER(MATCH(U445,U$1:U444,0)),"2","1")</f>
        <v>2</v>
      </c>
    </row>
    <row r="446" spans="2:23" x14ac:dyDescent="0.25">
      <c r="B446" s="18">
        <v>445</v>
      </c>
      <c r="C446" s="17" t="str">
        <f t="shared" si="42"/>
        <v/>
      </c>
      <c r="D446" s="17" t="str">
        <f t="shared" si="43"/>
        <v/>
      </c>
      <c r="E446" s="17" t="str">
        <f t="shared" si="44"/>
        <v/>
      </c>
      <c r="F446" s="17" t="str">
        <f t="shared" si="45"/>
        <v>Africa</v>
      </c>
      <c r="G446" s="17" t="str">
        <f t="shared" si="46"/>
        <v/>
      </c>
      <c r="H446" s="17" t="str">
        <f t="shared" si="47"/>
        <v/>
      </c>
      <c r="I446" s="35" t="str">
        <f t="shared" si="48"/>
        <v>Africa</v>
      </c>
      <c r="J446" t="str">
        <f>IF(ISNUMBER(MATCH(K446,K$1:K445,0)),"Double","1st See ")</f>
        <v xml:space="preserve">1st See </v>
      </c>
      <c r="K446" t="s">
        <v>548</v>
      </c>
      <c r="R446" t="s">
        <v>8</v>
      </c>
      <c r="S446" s="51">
        <v>13355.937515581925</v>
      </c>
      <c r="T446" s="48" t="s">
        <v>1579</v>
      </c>
      <c r="U446" s="47" t="s">
        <v>4001</v>
      </c>
      <c r="W446" s="60" t="str">
        <f>IF(ISNUMBER(MATCH(U446,U$1:U445,0)),"2","1")</f>
        <v>2</v>
      </c>
    </row>
    <row r="447" spans="2:23" x14ac:dyDescent="0.25">
      <c r="B447" s="18">
        <v>446</v>
      </c>
      <c r="C447" s="17" t="str">
        <f t="shared" si="42"/>
        <v/>
      </c>
      <c r="D447" s="17" t="str">
        <f t="shared" si="43"/>
        <v/>
      </c>
      <c r="E447" s="17" t="str">
        <f t="shared" si="44"/>
        <v/>
      </c>
      <c r="F447" s="17" t="str">
        <f t="shared" si="45"/>
        <v/>
      </c>
      <c r="G447" s="17" t="str">
        <f t="shared" si="46"/>
        <v>Asia</v>
      </c>
      <c r="H447" s="17" t="str">
        <f t="shared" si="47"/>
        <v/>
      </c>
      <c r="I447" s="35" t="str">
        <f t="shared" si="48"/>
        <v>Asia</v>
      </c>
      <c r="J447" t="str">
        <f>IF(ISNUMBER(MATCH(K447,K$1:K446,0)),"Double","1st See ")</f>
        <v>Double</v>
      </c>
      <c r="K447" t="s">
        <v>8</v>
      </c>
      <c r="R447" t="s">
        <v>8</v>
      </c>
      <c r="S447" s="51">
        <v>14000</v>
      </c>
      <c r="T447" s="48" t="s">
        <v>356</v>
      </c>
      <c r="U447" s="47" t="s">
        <v>356</v>
      </c>
      <c r="W447" s="60" t="str">
        <f>IF(ISNUMBER(MATCH(U447,U$1:U446,0)),"2","1")</f>
        <v>2</v>
      </c>
    </row>
    <row r="448" spans="2:23" x14ac:dyDescent="0.25">
      <c r="B448" s="18">
        <v>447</v>
      </c>
      <c r="C448" s="17" t="str">
        <f t="shared" si="42"/>
        <v>Europe</v>
      </c>
      <c r="D448" s="17" t="str">
        <f t="shared" si="43"/>
        <v/>
      </c>
      <c r="E448" s="17" t="str">
        <f t="shared" si="44"/>
        <v/>
      </c>
      <c r="F448" s="17" t="str">
        <f t="shared" si="45"/>
        <v/>
      </c>
      <c r="G448" s="17" t="str">
        <f t="shared" si="46"/>
        <v/>
      </c>
      <c r="H448" s="17" t="str">
        <f t="shared" si="47"/>
        <v/>
      </c>
      <c r="I448" s="35" t="str">
        <f t="shared" si="48"/>
        <v>Europe</v>
      </c>
      <c r="J448" t="str">
        <f>IF(ISNUMBER(MATCH(K448,K$1:K447,0)),"Double","1st See ")</f>
        <v>Double</v>
      </c>
      <c r="K448" t="s">
        <v>73</v>
      </c>
      <c r="R448" t="s">
        <v>8</v>
      </c>
      <c r="S448" s="51">
        <v>57875.729234188344</v>
      </c>
      <c r="T448" s="48" t="s">
        <v>1590</v>
      </c>
      <c r="U448" s="47" t="s">
        <v>20</v>
      </c>
      <c r="W448" s="60" t="str">
        <f>IF(ISNUMBER(MATCH(U448,U$1:U447,0)),"2","1")</f>
        <v>2</v>
      </c>
    </row>
    <row r="449" spans="2:23" x14ac:dyDescent="0.25">
      <c r="B449" s="18">
        <v>448</v>
      </c>
      <c r="C449" s="17" t="str">
        <f t="shared" si="42"/>
        <v/>
      </c>
      <c r="D449" s="17" t="str">
        <f t="shared" si="43"/>
        <v>North America</v>
      </c>
      <c r="E449" s="17" t="str">
        <f t="shared" si="44"/>
        <v/>
      </c>
      <c r="F449" s="17" t="str">
        <f t="shared" si="45"/>
        <v/>
      </c>
      <c r="G449" s="17" t="str">
        <f t="shared" si="46"/>
        <v/>
      </c>
      <c r="H449" s="17" t="str">
        <f t="shared" si="47"/>
        <v/>
      </c>
      <c r="I449" s="35" t="str">
        <f t="shared" si="48"/>
        <v>North America</v>
      </c>
      <c r="J449" t="str">
        <f>IF(ISNUMBER(MATCH(K449,K$1:K448,0)),"Double","1st See ")</f>
        <v>Double</v>
      </c>
      <c r="K449" t="s">
        <v>15</v>
      </c>
      <c r="R449" t="s">
        <v>8</v>
      </c>
      <c r="S449" s="51">
        <v>25000</v>
      </c>
      <c r="T449" s="48" t="s">
        <v>310</v>
      </c>
      <c r="U449" s="47" t="s">
        <v>310</v>
      </c>
      <c r="W449" s="60" t="str">
        <f>IF(ISNUMBER(MATCH(U449,U$1:U448,0)),"2","1")</f>
        <v>2</v>
      </c>
    </row>
    <row r="450" spans="2:23" x14ac:dyDescent="0.25">
      <c r="B450" s="18">
        <v>449</v>
      </c>
      <c r="C450" s="17" t="str">
        <f t="shared" ref="C450:C513" si="49">IF(ISNUMBER(MATCH($K450,L$2:L$65,0)),"Europe","")</f>
        <v/>
      </c>
      <c r="D450" s="17" t="str">
        <f t="shared" ref="D450:D513" si="50">IF(ISNUMBER(MATCH($K450,M$2:M$65,0)),"North America","")</f>
        <v/>
      </c>
      <c r="E450" s="17" t="str">
        <f t="shared" ref="E450:E513" si="51">IF(ISNUMBER(MATCH($K450,N$2:N$65,0)),"South America","")</f>
        <v/>
      </c>
      <c r="F450" s="17" t="str">
        <f t="shared" ref="F450:F513" si="52">IF(ISNUMBER(MATCH($K450,O$2:O$63,0)),"Africa","")</f>
        <v/>
      </c>
      <c r="G450" s="17" t="str">
        <f t="shared" ref="G450:G513" si="53">IF(ISNUMBER(MATCH($K450,P$2:P$65,0)),"Asia","")</f>
        <v>Asia</v>
      </c>
      <c r="H450" s="17" t="str">
        <f t="shared" ref="H450:H513" si="54">IF(ISNUMBER(MATCH($K450,Q$2:Q$65,0)),"Oceania","")</f>
        <v/>
      </c>
      <c r="I450" s="35" t="str">
        <f t="shared" si="48"/>
        <v>Asia</v>
      </c>
      <c r="J450" t="str">
        <f>IF(ISNUMBER(MATCH(K450,K$1:K449,0)),"Double","1st See ")</f>
        <v>Double</v>
      </c>
      <c r="K450" t="s">
        <v>8</v>
      </c>
      <c r="R450" t="s">
        <v>8</v>
      </c>
      <c r="S450" s="51">
        <v>4356</v>
      </c>
      <c r="T450" s="48" t="s">
        <v>207</v>
      </c>
      <c r="U450" s="47" t="s">
        <v>20</v>
      </c>
      <c r="W450" s="60" t="str">
        <f>IF(ISNUMBER(MATCH(U450,U$1:U449,0)),"2","1")</f>
        <v>2</v>
      </c>
    </row>
    <row r="451" spans="2:23" x14ac:dyDescent="0.25">
      <c r="B451" s="18">
        <v>450</v>
      </c>
      <c r="C451" s="17" t="str">
        <f t="shared" si="49"/>
        <v/>
      </c>
      <c r="D451" s="17" t="str">
        <f t="shared" si="50"/>
        <v>North America</v>
      </c>
      <c r="E451" s="17" t="str">
        <f t="shared" si="51"/>
        <v/>
      </c>
      <c r="F451" s="17" t="str">
        <f t="shared" si="52"/>
        <v/>
      </c>
      <c r="G451" s="17" t="str">
        <f t="shared" si="53"/>
        <v/>
      </c>
      <c r="H451" s="17" t="str">
        <f t="shared" si="54"/>
        <v/>
      </c>
      <c r="I451" s="35" t="str">
        <f t="shared" ref="I451:I514" si="55">CONCATENATE(C451,D451,E451,F451,G451,H451)</f>
        <v>North America</v>
      </c>
      <c r="J451" t="str">
        <f>IF(ISNUMBER(MATCH(K451,K$1:K450,0)),"Double","1st See ")</f>
        <v>Double</v>
      </c>
      <c r="K451" t="s">
        <v>15</v>
      </c>
      <c r="R451" t="s">
        <v>8</v>
      </c>
      <c r="S451" s="51">
        <v>5342.3750062327708</v>
      </c>
      <c r="T451" s="48" t="s">
        <v>932</v>
      </c>
      <c r="U451" s="47" t="s">
        <v>310</v>
      </c>
      <c r="W451" s="60" t="str">
        <f>IF(ISNUMBER(MATCH(U451,U$1:U450,0)),"2","1")</f>
        <v>2</v>
      </c>
    </row>
    <row r="452" spans="2:23" x14ac:dyDescent="0.25">
      <c r="B452" s="18">
        <v>451</v>
      </c>
      <c r="C452" s="17" t="str">
        <f t="shared" si="49"/>
        <v>Europe</v>
      </c>
      <c r="D452" s="17" t="str">
        <f t="shared" si="50"/>
        <v/>
      </c>
      <c r="E452" s="17" t="str">
        <f t="shared" si="51"/>
        <v/>
      </c>
      <c r="F452" s="17" t="str">
        <f t="shared" si="52"/>
        <v/>
      </c>
      <c r="G452" s="17" t="str">
        <f t="shared" si="53"/>
        <v/>
      </c>
      <c r="H452" s="17" t="str">
        <f t="shared" si="54"/>
        <v/>
      </c>
      <c r="I452" s="35" t="str">
        <f t="shared" si="55"/>
        <v>Europe</v>
      </c>
      <c r="J452" t="str">
        <f>IF(ISNUMBER(MATCH(K452,K$1:K451,0)),"Double","1st See ")</f>
        <v>Double</v>
      </c>
      <c r="K452" t="s">
        <v>71</v>
      </c>
      <c r="R452" t="s">
        <v>8</v>
      </c>
      <c r="S452" s="51">
        <v>8547.8000099724322</v>
      </c>
      <c r="T452" s="48" t="s">
        <v>1324</v>
      </c>
      <c r="U452" s="47" t="s">
        <v>20</v>
      </c>
      <c r="W452" s="60" t="str">
        <f>IF(ISNUMBER(MATCH(U452,U$1:U451,0)),"2","1")</f>
        <v>2</v>
      </c>
    </row>
    <row r="453" spans="2:23" x14ac:dyDescent="0.25">
      <c r="B453" s="18">
        <v>452</v>
      </c>
      <c r="C453" s="17" t="str">
        <f t="shared" si="49"/>
        <v/>
      </c>
      <c r="D453" s="17" t="str">
        <f t="shared" si="50"/>
        <v>North America</v>
      </c>
      <c r="E453" s="17" t="str">
        <f t="shared" si="51"/>
        <v/>
      </c>
      <c r="F453" s="17" t="str">
        <f t="shared" si="52"/>
        <v/>
      </c>
      <c r="G453" s="17" t="str">
        <f t="shared" si="53"/>
        <v/>
      </c>
      <c r="H453" s="17" t="str">
        <f t="shared" si="54"/>
        <v/>
      </c>
      <c r="I453" s="35" t="str">
        <f t="shared" si="55"/>
        <v>North America</v>
      </c>
      <c r="J453" t="str">
        <f>IF(ISNUMBER(MATCH(K453,K$1:K452,0)),"Double","1st See ")</f>
        <v>Double</v>
      </c>
      <c r="K453" t="s">
        <v>88</v>
      </c>
      <c r="R453" t="s">
        <v>8</v>
      </c>
      <c r="S453" s="51">
        <v>16027.125018698311</v>
      </c>
      <c r="T453" s="48" t="s">
        <v>153</v>
      </c>
      <c r="U453" s="47" t="s">
        <v>20</v>
      </c>
      <c r="W453" s="60" t="str">
        <f>IF(ISNUMBER(MATCH(U453,U$1:U452,0)),"2","1")</f>
        <v>2</v>
      </c>
    </row>
    <row r="454" spans="2:23" x14ac:dyDescent="0.25">
      <c r="B454" s="18">
        <v>453</v>
      </c>
      <c r="C454" s="17" t="str">
        <f t="shared" si="49"/>
        <v/>
      </c>
      <c r="D454" s="17" t="str">
        <f t="shared" si="50"/>
        <v>North America</v>
      </c>
      <c r="E454" s="17" t="str">
        <f t="shared" si="51"/>
        <v/>
      </c>
      <c r="F454" s="17" t="str">
        <f t="shared" si="52"/>
        <v/>
      </c>
      <c r="G454" s="17" t="str">
        <f t="shared" si="53"/>
        <v/>
      </c>
      <c r="H454" s="17" t="str">
        <f t="shared" si="54"/>
        <v/>
      </c>
      <c r="I454" s="35" t="str">
        <f t="shared" si="55"/>
        <v>North America</v>
      </c>
      <c r="J454" t="str">
        <f>IF(ISNUMBER(MATCH(K454,K$1:K453,0)),"Double","1st See ")</f>
        <v>Double</v>
      </c>
      <c r="K454" t="s">
        <v>15</v>
      </c>
      <c r="R454" t="s">
        <v>8</v>
      </c>
      <c r="S454" s="51">
        <v>10684.750012465542</v>
      </c>
      <c r="T454" s="48" t="s">
        <v>83</v>
      </c>
      <c r="U454" s="47" t="s">
        <v>356</v>
      </c>
      <c r="W454" s="60" t="str">
        <f>IF(ISNUMBER(MATCH(U454,U$1:U453,0)),"2","1")</f>
        <v>2</v>
      </c>
    </row>
    <row r="455" spans="2:23" x14ac:dyDescent="0.25">
      <c r="B455" s="18">
        <v>454</v>
      </c>
      <c r="C455" s="17" t="str">
        <f t="shared" si="49"/>
        <v/>
      </c>
      <c r="D455" s="17" t="str">
        <f t="shared" si="50"/>
        <v>North America</v>
      </c>
      <c r="E455" s="17" t="str">
        <f t="shared" si="51"/>
        <v/>
      </c>
      <c r="F455" s="17" t="str">
        <f t="shared" si="52"/>
        <v/>
      </c>
      <c r="G455" s="17" t="str">
        <f t="shared" si="53"/>
        <v/>
      </c>
      <c r="H455" s="17" t="str">
        <f t="shared" si="54"/>
        <v/>
      </c>
      <c r="I455" s="35" t="str">
        <f t="shared" si="55"/>
        <v>North America</v>
      </c>
      <c r="J455" t="str">
        <f>IF(ISNUMBER(MATCH(K455,K$1:K454,0)),"Double","1st See ")</f>
        <v>Double</v>
      </c>
      <c r="K455" t="s">
        <v>15</v>
      </c>
      <c r="R455" t="s">
        <v>8</v>
      </c>
      <c r="S455" s="51">
        <v>8903.9583437212841</v>
      </c>
      <c r="T455" s="48" t="s">
        <v>1603</v>
      </c>
      <c r="U455" s="47" t="s">
        <v>52</v>
      </c>
      <c r="W455" s="60" t="str">
        <f>IF(ISNUMBER(MATCH(U455,U$1:U454,0)),"2","1")</f>
        <v>2</v>
      </c>
    </row>
    <row r="456" spans="2:23" x14ac:dyDescent="0.25">
      <c r="B456" s="18">
        <v>455</v>
      </c>
      <c r="C456" s="17" t="str">
        <f t="shared" si="49"/>
        <v/>
      </c>
      <c r="D456" s="17" t="str">
        <f t="shared" si="50"/>
        <v>North America</v>
      </c>
      <c r="E456" s="17" t="str">
        <f t="shared" si="51"/>
        <v/>
      </c>
      <c r="F456" s="17" t="str">
        <f t="shared" si="52"/>
        <v/>
      </c>
      <c r="G456" s="17" t="str">
        <f t="shared" si="53"/>
        <v/>
      </c>
      <c r="H456" s="17" t="str">
        <f t="shared" si="54"/>
        <v/>
      </c>
      <c r="I456" s="35" t="str">
        <f t="shared" si="55"/>
        <v>North America</v>
      </c>
      <c r="J456" t="str">
        <f>IF(ISNUMBER(MATCH(K456,K$1:K455,0)),"Double","1st See ")</f>
        <v>Double</v>
      </c>
      <c r="K456" t="s">
        <v>15</v>
      </c>
      <c r="R456" t="s">
        <v>8</v>
      </c>
      <c r="S456" s="51">
        <v>20000</v>
      </c>
      <c r="T456" s="48" t="s">
        <v>635</v>
      </c>
      <c r="U456" s="47" t="s">
        <v>52</v>
      </c>
      <c r="W456" s="60" t="str">
        <f>IF(ISNUMBER(MATCH(U456,U$1:U455,0)),"2","1")</f>
        <v>2</v>
      </c>
    </row>
    <row r="457" spans="2:23" x14ac:dyDescent="0.25">
      <c r="B457" s="18">
        <v>456</v>
      </c>
      <c r="C457" s="17" t="str">
        <f t="shared" si="49"/>
        <v>Europe</v>
      </c>
      <c r="D457" s="17" t="str">
        <f t="shared" si="50"/>
        <v/>
      </c>
      <c r="E457" s="17" t="str">
        <f t="shared" si="51"/>
        <v/>
      </c>
      <c r="F457" s="17" t="str">
        <f t="shared" si="52"/>
        <v/>
      </c>
      <c r="G457" s="17" t="str">
        <f t="shared" si="53"/>
        <v/>
      </c>
      <c r="H457" s="17" t="str">
        <f t="shared" si="54"/>
        <v/>
      </c>
      <c r="I457" s="35" t="str">
        <f t="shared" si="55"/>
        <v>Europe</v>
      </c>
      <c r="J457" t="str">
        <f>IF(ISNUMBER(MATCH(K457,K$1:K456,0)),"Double","1st See ")</f>
        <v>Double</v>
      </c>
      <c r="K457" t="s">
        <v>71</v>
      </c>
      <c r="R457" t="s">
        <v>8</v>
      </c>
      <c r="S457" s="51">
        <v>17807.916687442568</v>
      </c>
      <c r="T457" s="48" t="s">
        <v>1604</v>
      </c>
      <c r="U457" s="47" t="s">
        <v>52</v>
      </c>
      <c r="W457" s="60" t="str">
        <f>IF(ISNUMBER(MATCH(U457,U$1:U456,0)),"2","1")</f>
        <v>2</v>
      </c>
    </row>
    <row r="458" spans="2:23" x14ac:dyDescent="0.25">
      <c r="B458" s="18">
        <v>457</v>
      </c>
      <c r="C458" s="17" t="str">
        <f t="shared" si="49"/>
        <v/>
      </c>
      <c r="D458" s="17" t="str">
        <f t="shared" si="50"/>
        <v>North America</v>
      </c>
      <c r="E458" s="17" t="str">
        <f t="shared" si="51"/>
        <v/>
      </c>
      <c r="F458" s="17" t="str">
        <f t="shared" si="52"/>
        <v/>
      </c>
      <c r="G458" s="17" t="str">
        <f t="shared" si="53"/>
        <v/>
      </c>
      <c r="H458" s="17" t="str">
        <f t="shared" si="54"/>
        <v/>
      </c>
      <c r="I458" s="35" t="str">
        <f t="shared" si="55"/>
        <v>North America</v>
      </c>
      <c r="J458" t="str">
        <f>IF(ISNUMBER(MATCH(K458,K$1:K457,0)),"Double","1st See ")</f>
        <v>Double</v>
      </c>
      <c r="K458" t="s">
        <v>15</v>
      </c>
      <c r="R458" t="s">
        <v>8</v>
      </c>
      <c r="S458" s="51">
        <v>5698.5333399816218</v>
      </c>
      <c r="T458" s="48" t="s">
        <v>20</v>
      </c>
      <c r="U458" s="47" t="s">
        <v>20</v>
      </c>
      <c r="W458" s="60" t="str">
        <f>IF(ISNUMBER(MATCH(U458,U$1:U457,0)),"2","1")</f>
        <v>2</v>
      </c>
    </row>
    <row r="459" spans="2:23" x14ac:dyDescent="0.25">
      <c r="B459" s="18">
        <v>458</v>
      </c>
      <c r="C459" s="17" t="str">
        <f t="shared" si="49"/>
        <v/>
      </c>
      <c r="D459" s="17" t="str">
        <f t="shared" si="50"/>
        <v>North America</v>
      </c>
      <c r="E459" s="17" t="str">
        <f t="shared" si="51"/>
        <v/>
      </c>
      <c r="F459" s="17" t="str">
        <f t="shared" si="52"/>
        <v/>
      </c>
      <c r="G459" s="17" t="str">
        <f t="shared" si="53"/>
        <v/>
      </c>
      <c r="H459" s="17" t="str">
        <f t="shared" si="54"/>
        <v/>
      </c>
      <c r="I459" s="35" t="str">
        <f t="shared" si="55"/>
        <v>North America</v>
      </c>
      <c r="J459" t="str">
        <f>IF(ISNUMBER(MATCH(K459,K$1:K458,0)),"Double","1st See ")</f>
        <v>Double</v>
      </c>
      <c r="K459" t="s">
        <v>88</v>
      </c>
      <c r="R459" t="s">
        <v>8</v>
      </c>
      <c r="S459" s="51">
        <v>7123.1666749770275</v>
      </c>
      <c r="T459" s="48" t="s">
        <v>986</v>
      </c>
      <c r="U459" s="47" t="s">
        <v>52</v>
      </c>
      <c r="W459" s="60" t="str">
        <f>IF(ISNUMBER(MATCH(U459,U$1:U458,0)),"2","1")</f>
        <v>2</v>
      </c>
    </row>
    <row r="460" spans="2:23" x14ac:dyDescent="0.25">
      <c r="B460" s="18">
        <v>459</v>
      </c>
      <c r="C460" s="17" t="str">
        <f t="shared" si="49"/>
        <v>Europe</v>
      </c>
      <c r="D460" s="17" t="str">
        <f t="shared" si="50"/>
        <v/>
      </c>
      <c r="E460" s="17" t="str">
        <f t="shared" si="51"/>
        <v/>
      </c>
      <c r="F460" s="17" t="str">
        <f t="shared" si="52"/>
        <v/>
      </c>
      <c r="G460" s="17" t="str">
        <f t="shared" si="53"/>
        <v/>
      </c>
      <c r="H460" s="17" t="str">
        <f t="shared" si="54"/>
        <v/>
      </c>
      <c r="I460" s="35" t="str">
        <f t="shared" si="55"/>
        <v>Europe</v>
      </c>
      <c r="J460" t="str">
        <f>IF(ISNUMBER(MATCH(K460,K$1:K459,0)),"Double","1st See ")</f>
        <v xml:space="preserve">1st See </v>
      </c>
      <c r="K460" t="s">
        <v>567</v>
      </c>
      <c r="R460" t="s">
        <v>8</v>
      </c>
      <c r="S460" s="51">
        <v>4451.9791718606421</v>
      </c>
      <c r="T460" s="48" t="s">
        <v>1613</v>
      </c>
      <c r="U460" s="47" t="s">
        <v>52</v>
      </c>
      <c r="W460" s="60" t="str">
        <f>IF(ISNUMBER(MATCH(U460,U$1:U459,0)),"2","1")</f>
        <v>2</v>
      </c>
    </row>
    <row r="461" spans="2:23" x14ac:dyDescent="0.25">
      <c r="B461" s="18">
        <v>460</v>
      </c>
      <c r="C461" s="17" t="str">
        <f t="shared" si="49"/>
        <v/>
      </c>
      <c r="D461" s="17" t="str">
        <f t="shared" si="50"/>
        <v>North America</v>
      </c>
      <c r="E461" s="17" t="str">
        <f t="shared" si="51"/>
        <v/>
      </c>
      <c r="F461" s="17" t="str">
        <f t="shared" si="52"/>
        <v/>
      </c>
      <c r="G461" s="17" t="str">
        <f t="shared" si="53"/>
        <v/>
      </c>
      <c r="H461" s="17" t="str">
        <f t="shared" si="54"/>
        <v/>
      </c>
      <c r="I461" s="35" t="str">
        <f t="shared" si="55"/>
        <v>North America</v>
      </c>
      <c r="J461" t="str">
        <f>IF(ISNUMBER(MATCH(K461,K$1:K460,0)),"Double","1st See ")</f>
        <v>Double</v>
      </c>
      <c r="K461" t="s">
        <v>88</v>
      </c>
      <c r="R461" t="s">
        <v>8</v>
      </c>
      <c r="S461" s="51">
        <v>6410.8500074793246</v>
      </c>
      <c r="T461" s="48" t="s">
        <v>256</v>
      </c>
      <c r="U461" s="47" t="s">
        <v>20</v>
      </c>
      <c r="W461" s="60" t="str">
        <f>IF(ISNUMBER(MATCH(U461,U$1:U460,0)),"2","1")</f>
        <v>2</v>
      </c>
    </row>
    <row r="462" spans="2:23" x14ac:dyDescent="0.25">
      <c r="B462" s="18">
        <v>461</v>
      </c>
      <c r="C462" s="17" t="str">
        <f t="shared" si="49"/>
        <v/>
      </c>
      <c r="D462" s="17" t="str">
        <f t="shared" si="50"/>
        <v/>
      </c>
      <c r="E462" s="17" t="str">
        <f t="shared" si="51"/>
        <v/>
      </c>
      <c r="F462" s="17" t="str">
        <f t="shared" si="52"/>
        <v/>
      </c>
      <c r="G462" s="17" t="str">
        <f t="shared" si="53"/>
        <v>Asia</v>
      </c>
      <c r="H462" s="17" t="str">
        <f t="shared" si="54"/>
        <v/>
      </c>
      <c r="I462" s="35" t="str">
        <f t="shared" si="55"/>
        <v>Asia</v>
      </c>
      <c r="J462" t="str">
        <f>IF(ISNUMBER(MATCH(K462,K$1:K461,0)),"Double","1st See ")</f>
        <v>Double</v>
      </c>
      <c r="K462" t="s">
        <v>8</v>
      </c>
      <c r="R462" t="s">
        <v>8</v>
      </c>
      <c r="S462" s="51">
        <v>20479.104190558952</v>
      </c>
      <c r="T462" s="48" t="s">
        <v>201</v>
      </c>
      <c r="U462" s="47" t="s">
        <v>52</v>
      </c>
      <c r="W462" s="60" t="str">
        <f>IF(ISNUMBER(MATCH(U462,U$1:U461,0)),"2","1")</f>
        <v>2</v>
      </c>
    </row>
    <row r="463" spans="2:23" x14ac:dyDescent="0.25">
      <c r="B463" s="18">
        <v>462</v>
      </c>
      <c r="C463" s="17" t="str">
        <f t="shared" si="49"/>
        <v/>
      </c>
      <c r="D463" s="17" t="str">
        <f t="shared" si="50"/>
        <v>North America</v>
      </c>
      <c r="E463" s="17" t="str">
        <f t="shared" si="51"/>
        <v/>
      </c>
      <c r="F463" s="17" t="str">
        <f t="shared" si="52"/>
        <v/>
      </c>
      <c r="G463" s="17" t="str">
        <f t="shared" si="53"/>
        <v/>
      </c>
      <c r="H463" s="17" t="str">
        <f t="shared" si="54"/>
        <v/>
      </c>
      <c r="I463" s="35" t="str">
        <f t="shared" si="55"/>
        <v>North America</v>
      </c>
      <c r="J463" t="str">
        <f>IF(ISNUMBER(MATCH(K463,K$1:K462,0)),"Double","1st See ")</f>
        <v>Double</v>
      </c>
      <c r="K463" t="s">
        <v>15</v>
      </c>
      <c r="R463" t="s">
        <v>8</v>
      </c>
      <c r="S463" s="51">
        <v>11040.908346214392</v>
      </c>
      <c r="T463" s="48" t="s">
        <v>1615</v>
      </c>
      <c r="U463" s="47" t="s">
        <v>20</v>
      </c>
      <c r="W463" s="60" t="str">
        <f>IF(ISNUMBER(MATCH(U463,U$1:U462,0)),"2","1")</f>
        <v>2</v>
      </c>
    </row>
    <row r="464" spans="2:23" x14ac:dyDescent="0.25">
      <c r="B464" s="18">
        <v>463</v>
      </c>
      <c r="C464" s="17" t="str">
        <f t="shared" si="49"/>
        <v/>
      </c>
      <c r="D464" s="17" t="str">
        <f t="shared" si="50"/>
        <v>North America</v>
      </c>
      <c r="E464" s="17" t="str">
        <f t="shared" si="51"/>
        <v/>
      </c>
      <c r="F464" s="17" t="str">
        <f t="shared" si="52"/>
        <v/>
      </c>
      <c r="G464" s="17" t="str">
        <f t="shared" si="53"/>
        <v/>
      </c>
      <c r="H464" s="17" t="str">
        <f t="shared" si="54"/>
        <v/>
      </c>
      <c r="I464" s="35" t="str">
        <f t="shared" si="55"/>
        <v>North America</v>
      </c>
      <c r="J464" t="str">
        <f>IF(ISNUMBER(MATCH(K464,K$1:K463,0)),"Double","1st See ")</f>
        <v>Double</v>
      </c>
      <c r="K464" t="s">
        <v>15</v>
      </c>
      <c r="R464" t="s">
        <v>8</v>
      </c>
      <c r="S464" s="51">
        <v>17807.916687442568</v>
      </c>
      <c r="T464" s="48" t="s">
        <v>658</v>
      </c>
      <c r="U464" s="47" t="s">
        <v>67</v>
      </c>
      <c r="W464" s="60" t="str">
        <f>IF(ISNUMBER(MATCH(U464,U$1:U463,0)),"2","1")</f>
        <v>2</v>
      </c>
    </row>
    <row r="465" spans="2:23" x14ac:dyDescent="0.25">
      <c r="B465" s="18">
        <v>464</v>
      </c>
      <c r="C465" s="17" t="str">
        <f t="shared" si="49"/>
        <v/>
      </c>
      <c r="D465" s="17" t="str">
        <f t="shared" si="50"/>
        <v>North America</v>
      </c>
      <c r="E465" s="17" t="str">
        <f t="shared" si="51"/>
        <v/>
      </c>
      <c r="F465" s="17" t="str">
        <f t="shared" si="52"/>
        <v/>
      </c>
      <c r="G465" s="17" t="str">
        <f t="shared" si="53"/>
        <v/>
      </c>
      <c r="H465" s="17" t="str">
        <f t="shared" si="54"/>
        <v/>
      </c>
      <c r="I465" s="35" t="str">
        <f t="shared" si="55"/>
        <v>North America</v>
      </c>
      <c r="J465" t="str">
        <f>IF(ISNUMBER(MATCH(K465,K$1:K464,0)),"Double","1st See ")</f>
        <v>Double</v>
      </c>
      <c r="K465" t="s">
        <v>15</v>
      </c>
      <c r="R465" t="s">
        <v>8</v>
      </c>
      <c r="S465" s="51">
        <v>3561.5833374885137</v>
      </c>
      <c r="T465" s="48" t="s">
        <v>749</v>
      </c>
      <c r="U465" s="47" t="s">
        <v>20</v>
      </c>
      <c r="W465" s="60" t="str">
        <f>IF(ISNUMBER(MATCH(U465,U$1:U464,0)),"2","1")</f>
        <v>2</v>
      </c>
    </row>
    <row r="466" spans="2:23" x14ac:dyDescent="0.25">
      <c r="B466" s="18">
        <v>465</v>
      </c>
      <c r="C466" s="17" t="str">
        <f t="shared" si="49"/>
        <v>Europe</v>
      </c>
      <c r="D466" s="17" t="str">
        <f t="shared" si="50"/>
        <v/>
      </c>
      <c r="E466" s="17" t="str">
        <f t="shared" si="51"/>
        <v/>
      </c>
      <c r="F466" s="17" t="str">
        <f t="shared" si="52"/>
        <v/>
      </c>
      <c r="G466" s="17" t="str">
        <f t="shared" si="53"/>
        <v/>
      </c>
      <c r="H466" s="17" t="str">
        <f t="shared" si="54"/>
        <v/>
      </c>
      <c r="I466" s="35" t="str">
        <f t="shared" si="55"/>
        <v>Europe</v>
      </c>
      <c r="J466" t="str">
        <f>IF(ISNUMBER(MATCH(K466,K$1:K465,0)),"Double","1st See ")</f>
        <v>Double</v>
      </c>
      <c r="K466" t="s">
        <v>71</v>
      </c>
      <c r="R466" t="s">
        <v>8</v>
      </c>
      <c r="S466" s="51">
        <v>4095.8208381117906</v>
      </c>
      <c r="T466" s="48" t="s">
        <v>1624</v>
      </c>
      <c r="U466" s="47" t="s">
        <v>20</v>
      </c>
      <c r="W466" s="60" t="str">
        <f>IF(ISNUMBER(MATCH(U466,U$1:U465,0)),"2","1")</f>
        <v>2</v>
      </c>
    </row>
    <row r="467" spans="2:23" x14ac:dyDescent="0.25">
      <c r="B467" s="18">
        <v>466</v>
      </c>
      <c r="C467" s="17" t="str">
        <f t="shared" si="49"/>
        <v/>
      </c>
      <c r="D467" s="17" t="str">
        <f t="shared" si="50"/>
        <v/>
      </c>
      <c r="E467" s="17" t="str">
        <f t="shared" si="51"/>
        <v/>
      </c>
      <c r="F467" s="17" t="str">
        <f t="shared" si="52"/>
        <v/>
      </c>
      <c r="G467" s="17" t="str">
        <f t="shared" si="53"/>
        <v>Asia</v>
      </c>
      <c r="H467" s="17" t="str">
        <f t="shared" si="54"/>
        <v/>
      </c>
      <c r="I467" s="35" t="str">
        <f t="shared" si="55"/>
        <v>Asia</v>
      </c>
      <c r="J467" t="str">
        <f>IF(ISNUMBER(MATCH(K467,K$1:K466,0)),"Double","1st See ")</f>
        <v>Double</v>
      </c>
      <c r="K467" t="s">
        <v>8</v>
      </c>
      <c r="R467" t="s">
        <v>8</v>
      </c>
      <c r="S467" s="51">
        <v>12821.700014958649</v>
      </c>
      <c r="T467" s="48" t="s">
        <v>1632</v>
      </c>
      <c r="U467" s="47" t="s">
        <v>20</v>
      </c>
      <c r="W467" s="60" t="str">
        <f>IF(ISNUMBER(MATCH(U467,U$1:U466,0)),"2","1")</f>
        <v>2</v>
      </c>
    </row>
    <row r="468" spans="2:23" x14ac:dyDescent="0.25">
      <c r="B468" s="18">
        <v>467</v>
      </c>
      <c r="C468" s="17" t="str">
        <f t="shared" si="49"/>
        <v>Europe</v>
      </c>
      <c r="D468" s="17" t="str">
        <f t="shared" si="50"/>
        <v/>
      </c>
      <c r="E468" s="17" t="str">
        <f t="shared" si="51"/>
        <v/>
      </c>
      <c r="F468" s="17" t="str">
        <f t="shared" si="52"/>
        <v/>
      </c>
      <c r="G468" s="17" t="str">
        <f t="shared" si="53"/>
        <v/>
      </c>
      <c r="H468" s="17" t="str">
        <f t="shared" si="54"/>
        <v/>
      </c>
      <c r="I468" s="35" t="str">
        <f t="shared" si="55"/>
        <v>Europe</v>
      </c>
      <c r="J468" t="str">
        <f>IF(ISNUMBER(MATCH(K468,K$1:K467,0)),"Double","1st See ")</f>
        <v xml:space="preserve">1st See </v>
      </c>
      <c r="K468" t="s">
        <v>574</v>
      </c>
      <c r="R468" t="s">
        <v>8</v>
      </c>
      <c r="S468" s="51">
        <v>4000</v>
      </c>
      <c r="T468" s="48" t="s">
        <v>1633</v>
      </c>
      <c r="U468" s="47" t="s">
        <v>20</v>
      </c>
      <c r="W468" s="60" t="str">
        <f>IF(ISNUMBER(MATCH(U468,U$1:U467,0)),"2","1")</f>
        <v>2</v>
      </c>
    </row>
    <row r="469" spans="2:23" x14ac:dyDescent="0.25">
      <c r="B469" s="18">
        <v>468</v>
      </c>
      <c r="C469" s="17" t="str">
        <f t="shared" si="49"/>
        <v/>
      </c>
      <c r="D469" s="17" t="str">
        <f t="shared" si="50"/>
        <v>North America</v>
      </c>
      <c r="E469" s="17" t="str">
        <f t="shared" si="51"/>
        <v/>
      </c>
      <c r="F469" s="17" t="str">
        <f t="shared" si="52"/>
        <v/>
      </c>
      <c r="G469" s="17" t="str">
        <f t="shared" si="53"/>
        <v/>
      </c>
      <c r="H469" s="17" t="str">
        <f t="shared" si="54"/>
        <v/>
      </c>
      <c r="I469" s="35" t="str">
        <f t="shared" si="55"/>
        <v>North America</v>
      </c>
      <c r="J469" t="str">
        <f>IF(ISNUMBER(MATCH(K469,K$1:K468,0)),"Double","1st See ")</f>
        <v>Double</v>
      </c>
      <c r="K469" t="s">
        <v>88</v>
      </c>
      <c r="R469" t="s">
        <v>8</v>
      </c>
      <c r="S469" s="51">
        <v>3200</v>
      </c>
      <c r="T469" s="48" t="s">
        <v>1636</v>
      </c>
      <c r="U469" s="47" t="s">
        <v>52</v>
      </c>
      <c r="W469" s="60" t="str">
        <f>IF(ISNUMBER(MATCH(U469,U$1:U468,0)),"2","1")</f>
        <v>2</v>
      </c>
    </row>
    <row r="470" spans="2:23" x14ac:dyDescent="0.25">
      <c r="B470" s="18">
        <v>469</v>
      </c>
      <c r="C470" s="17" t="str">
        <f t="shared" si="49"/>
        <v/>
      </c>
      <c r="D470" s="17" t="str">
        <f t="shared" si="50"/>
        <v>North America</v>
      </c>
      <c r="E470" s="17" t="str">
        <f t="shared" si="51"/>
        <v/>
      </c>
      <c r="F470" s="17" t="str">
        <f t="shared" si="52"/>
        <v/>
      </c>
      <c r="G470" s="17" t="str">
        <f t="shared" si="53"/>
        <v/>
      </c>
      <c r="H470" s="17" t="str">
        <f t="shared" si="54"/>
        <v/>
      </c>
      <c r="I470" s="35" t="str">
        <f t="shared" si="55"/>
        <v>North America</v>
      </c>
      <c r="J470" t="str">
        <f>IF(ISNUMBER(MATCH(K470,K$1:K469,0)),"Double","1st See ")</f>
        <v>Double</v>
      </c>
      <c r="K470" t="s">
        <v>15</v>
      </c>
      <c r="R470" t="s">
        <v>8</v>
      </c>
      <c r="S470" s="51">
        <v>25000</v>
      </c>
      <c r="T470" s="48" t="s">
        <v>214</v>
      </c>
      <c r="U470" s="47" t="s">
        <v>20</v>
      </c>
      <c r="W470" s="60" t="str">
        <f>IF(ISNUMBER(MATCH(U470,U$1:U469,0)),"2","1")</f>
        <v>2</v>
      </c>
    </row>
    <row r="471" spans="2:23" x14ac:dyDescent="0.25">
      <c r="B471" s="18">
        <v>470</v>
      </c>
      <c r="C471" s="17" t="str">
        <f t="shared" si="49"/>
        <v/>
      </c>
      <c r="D471" s="17" t="str">
        <f t="shared" si="50"/>
        <v/>
      </c>
      <c r="E471" s="17" t="str">
        <f t="shared" si="51"/>
        <v/>
      </c>
      <c r="F471" s="17" t="str">
        <f t="shared" si="52"/>
        <v>Africa</v>
      </c>
      <c r="G471" s="17" t="str">
        <f t="shared" si="53"/>
        <v/>
      </c>
      <c r="H471" s="17" t="str">
        <f t="shared" si="54"/>
        <v/>
      </c>
      <c r="I471" s="35" t="str">
        <f t="shared" si="55"/>
        <v>Africa</v>
      </c>
      <c r="J471" t="str">
        <f>IF(ISNUMBER(MATCH(K471,K$1:K470,0)),"Double","1st See ")</f>
        <v xml:space="preserve">1st See </v>
      </c>
      <c r="K471" t="s">
        <v>4073</v>
      </c>
      <c r="R471" t="s">
        <v>8</v>
      </c>
      <c r="S471" s="51">
        <v>5000</v>
      </c>
      <c r="T471" s="48" t="s">
        <v>1649</v>
      </c>
      <c r="U471" s="47" t="s">
        <v>52</v>
      </c>
      <c r="W471" s="60" t="str">
        <f>IF(ISNUMBER(MATCH(U471,U$1:U470,0)),"2","1")</f>
        <v>2</v>
      </c>
    </row>
    <row r="472" spans="2:23" x14ac:dyDescent="0.25">
      <c r="B472" s="18">
        <v>471</v>
      </c>
      <c r="C472" s="17" t="str">
        <f t="shared" si="49"/>
        <v/>
      </c>
      <c r="D472" s="17" t="str">
        <f t="shared" si="50"/>
        <v>North America</v>
      </c>
      <c r="E472" s="17" t="str">
        <f t="shared" si="51"/>
        <v/>
      </c>
      <c r="F472" s="17" t="str">
        <f t="shared" si="52"/>
        <v/>
      </c>
      <c r="G472" s="17" t="str">
        <f t="shared" si="53"/>
        <v/>
      </c>
      <c r="H472" s="17" t="str">
        <f t="shared" si="54"/>
        <v/>
      </c>
      <c r="I472" s="35" t="str">
        <f t="shared" si="55"/>
        <v>North America</v>
      </c>
      <c r="J472" t="str">
        <f>IF(ISNUMBER(MATCH(K472,K$1:K471,0)),"Double","1st See ")</f>
        <v>Double</v>
      </c>
      <c r="K472" t="s">
        <v>15</v>
      </c>
      <c r="R472" t="s">
        <v>8</v>
      </c>
      <c r="S472" s="51">
        <v>4950.6008391090336</v>
      </c>
      <c r="T472" s="48" t="s">
        <v>721</v>
      </c>
      <c r="U472" s="47" t="s">
        <v>3999</v>
      </c>
      <c r="W472" s="60" t="str">
        <f>IF(ISNUMBER(MATCH(U472,U$1:U471,0)),"2","1")</f>
        <v>2</v>
      </c>
    </row>
    <row r="473" spans="2:23" x14ac:dyDescent="0.25">
      <c r="B473" s="18">
        <v>472</v>
      </c>
      <c r="C473" s="17" t="str">
        <f t="shared" si="49"/>
        <v/>
      </c>
      <c r="D473" s="17" t="str">
        <f t="shared" si="50"/>
        <v>North America</v>
      </c>
      <c r="E473" s="17" t="str">
        <f t="shared" si="51"/>
        <v/>
      </c>
      <c r="F473" s="17" t="str">
        <f t="shared" si="52"/>
        <v/>
      </c>
      <c r="G473" s="17" t="str">
        <f t="shared" si="53"/>
        <v/>
      </c>
      <c r="H473" s="17" t="str">
        <f t="shared" si="54"/>
        <v/>
      </c>
      <c r="I473" s="35" t="str">
        <f t="shared" si="55"/>
        <v>North America</v>
      </c>
      <c r="J473" t="str">
        <f>IF(ISNUMBER(MATCH(K473,K$1:K472,0)),"Double","1st See ")</f>
        <v>Double</v>
      </c>
      <c r="K473" t="s">
        <v>15</v>
      </c>
      <c r="R473" t="s">
        <v>8</v>
      </c>
      <c r="S473" s="51">
        <v>18000</v>
      </c>
      <c r="T473" s="48" t="s">
        <v>1658</v>
      </c>
      <c r="U473" s="47" t="s">
        <v>20</v>
      </c>
      <c r="W473" s="60" t="str">
        <f>IF(ISNUMBER(MATCH(U473,U$1:U472,0)),"2","1")</f>
        <v>2</v>
      </c>
    </row>
    <row r="474" spans="2:23" x14ac:dyDescent="0.25">
      <c r="B474" s="18">
        <v>473</v>
      </c>
      <c r="C474" s="17" t="str">
        <f t="shared" si="49"/>
        <v/>
      </c>
      <c r="D474" s="17" t="str">
        <f t="shared" si="50"/>
        <v>North America</v>
      </c>
      <c r="E474" s="17" t="str">
        <f t="shared" si="51"/>
        <v/>
      </c>
      <c r="F474" s="17" t="str">
        <f t="shared" si="52"/>
        <v/>
      </c>
      <c r="G474" s="17" t="str">
        <f t="shared" si="53"/>
        <v/>
      </c>
      <c r="H474" s="17" t="str">
        <f t="shared" si="54"/>
        <v/>
      </c>
      <c r="I474" s="35" t="str">
        <f t="shared" si="55"/>
        <v>North America</v>
      </c>
      <c r="J474" t="str">
        <f>IF(ISNUMBER(MATCH(K474,K$1:K473,0)),"Double","1st See ")</f>
        <v>Double</v>
      </c>
      <c r="K474" t="s">
        <v>15</v>
      </c>
      <c r="R474" t="s">
        <v>8</v>
      </c>
      <c r="S474" s="51">
        <v>11575.14584683767</v>
      </c>
      <c r="T474" s="48" t="s">
        <v>1660</v>
      </c>
      <c r="U474" s="47" t="s">
        <v>20</v>
      </c>
      <c r="W474" s="60" t="str">
        <f>IF(ISNUMBER(MATCH(U474,U$1:U473,0)),"2","1")</f>
        <v>2</v>
      </c>
    </row>
    <row r="475" spans="2:23" x14ac:dyDescent="0.25">
      <c r="B475" s="18">
        <v>474</v>
      </c>
      <c r="C475" s="17" t="str">
        <f t="shared" si="49"/>
        <v>Europe</v>
      </c>
      <c r="D475" s="17" t="str">
        <f t="shared" si="50"/>
        <v/>
      </c>
      <c r="E475" s="17" t="str">
        <f t="shared" si="51"/>
        <v/>
      </c>
      <c r="F475" s="17" t="str">
        <f t="shared" si="52"/>
        <v/>
      </c>
      <c r="G475" s="17" t="str">
        <f t="shared" si="53"/>
        <v/>
      </c>
      <c r="H475" s="17" t="str">
        <f t="shared" si="54"/>
        <v/>
      </c>
      <c r="I475" s="35" t="str">
        <f t="shared" si="55"/>
        <v>Europe</v>
      </c>
      <c r="J475" t="str">
        <f>IF(ISNUMBER(MATCH(K475,K$1:K474,0)),"Double","1st See ")</f>
        <v xml:space="preserve">1st See </v>
      </c>
      <c r="K475" t="s">
        <v>583</v>
      </c>
      <c r="R475" t="s">
        <v>8</v>
      </c>
      <c r="S475" s="51">
        <v>71231.666749770273</v>
      </c>
      <c r="T475" s="48" t="s">
        <v>1662</v>
      </c>
      <c r="U475" s="47" t="s">
        <v>67</v>
      </c>
      <c r="W475" s="60" t="str">
        <f>IF(ISNUMBER(MATCH(U475,U$1:U474,0)),"2","1")</f>
        <v>2</v>
      </c>
    </row>
    <row r="476" spans="2:23" x14ac:dyDescent="0.25">
      <c r="B476" s="18">
        <v>475</v>
      </c>
      <c r="C476" s="17" t="str">
        <f t="shared" si="49"/>
        <v/>
      </c>
      <c r="D476" s="17" t="str">
        <f t="shared" si="50"/>
        <v/>
      </c>
      <c r="E476" s="17" t="str">
        <f t="shared" si="51"/>
        <v/>
      </c>
      <c r="F476" s="17" t="str">
        <f t="shared" si="52"/>
        <v>Africa</v>
      </c>
      <c r="G476" s="17" t="str">
        <f t="shared" si="53"/>
        <v/>
      </c>
      <c r="H476" s="17" t="str">
        <f t="shared" si="54"/>
        <v/>
      </c>
      <c r="I476" s="35" t="str">
        <f t="shared" si="55"/>
        <v>Africa</v>
      </c>
      <c r="J476" t="str">
        <f>IF(ISNUMBER(MATCH(K476,K$1:K475,0)),"Double","1st See ")</f>
        <v>Double</v>
      </c>
      <c r="K476" t="s">
        <v>48</v>
      </c>
      <c r="R476" t="s">
        <v>8</v>
      </c>
      <c r="S476" s="51">
        <v>26711.875031163851</v>
      </c>
      <c r="T476" s="48" t="s">
        <v>1666</v>
      </c>
      <c r="U476" s="47" t="s">
        <v>356</v>
      </c>
      <c r="W476" s="60" t="str">
        <f>IF(ISNUMBER(MATCH(U476,U$1:U475,0)),"2","1")</f>
        <v>2</v>
      </c>
    </row>
    <row r="477" spans="2:23" x14ac:dyDescent="0.25">
      <c r="B477" s="18">
        <v>476</v>
      </c>
      <c r="C477" s="17" t="str">
        <f t="shared" si="49"/>
        <v>Europe</v>
      </c>
      <c r="D477" s="17" t="str">
        <f t="shared" si="50"/>
        <v/>
      </c>
      <c r="E477" s="17" t="str">
        <f t="shared" si="51"/>
        <v/>
      </c>
      <c r="F477" s="17" t="str">
        <f t="shared" si="52"/>
        <v/>
      </c>
      <c r="G477" s="17" t="str">
        <f t="shared" si="53"/>
        <v/>
      </c>
      <c r="H477" s="17" t="str">
        <f t="shared" si="54"/>
        <v/>
      </c>
      <c r="I477" s="35" t="str">
        <f t="shared" si="55"/>
        <v>Europe</v>
      </c>
      <c r="J477" t="str">
        <f>IF(ISNUMBER(MATCH(K477,K$1:K476,0)),"Double","1st See ")</f>
        <v>Double</v>
      </c>
      <c r="K477" t="s">
        <v>71</v>
      </c>
      <c r="R477" t="s">
        <v>8</v>
      </c>
      <c r="S477" s="51">
        <v>9545.0433444692171</v>
      </c>
      <c r="T477" s="48" t="s">
        <v>91</v>
      </c>
      <c r="U477" s="47" t="s">
        <v>52</v>
      </c>
      <c r="W477" s="60" t="str">
        <f>IF(ISNUMBER(MATCH(U477,U$1:U476,0)),"2","1")</f>
        <v>2</v>
      </c>
    </row>
    <row r="478" spans="2:23" x14ac:dyDescent="0.25">
      <c r="B478" s="18">
        <v>477</v>
      </c>
      <c r="C478" s="17" t="str">
        <f t="shared" si="49"/>
        <v/>
      </c>
      <c r="D478" s="17" t="str">
        <f t="shared" si="50"/>
        <v>North America</v>
      </c>
      <c r="E478" s="17" t="str">
        <f t="shared" si="51"/>
        <v/>
      </c>
      <c r="F478" s="17" t="str">
        <f t="shared" si="52"/>
        <v/>
      </c>
      <c r="G478" s="17" t="str">
        <f t="shared" si="53"/>
        <v/>
      </c>
      <c r="H478" s="17" t="str">
        <f t="shared" si="54"/>
        <v/>
      </c>
      <c r="I478" s="35" t="str">
        <f t="shared" si="55"/>
        <v>North America</v>
      </c>
      <c r="J478" t="str">
        <f>IF(ISNUMBER(MATCH(K478,K$1:K477,0)),"Double","1st See ")</f>
        <v>Double</v>
      </c>
      <c r="K478" t="s">
        <v>15</v>
      </c>
      <c r="R478" t="s">
        <v>8</v>
      </c>
      <c r="S478" s="51">
        <v>8903.9583437212841</v>
      </c>
      <c r="T478" s="48" t="s">
        <v>1252</v>
      </c>
      <c r="U478" s="47" t="s">
        <v>20</v>
      </c>
      <c r="W478" s="60" t="str">
        <f>IF(ISNUMBER(MATCH(U478,U$1:U477,0)),"2","1")</f>
        <v>2</v>
      </c>
    </row>
    <row r="479" spans="2:23" x14ac:dyDescent="0.25">
      <c r="B479" s="18">
        <v>478</v>
      </c>
      <c r="C479" s="17" t="str">
        <f t="shared" si="49"/>
        <v/>
      </c>
      <c r="D479" s="17" t="str">
        <f t="shared" si="50"/>
        <v>North America</v>
      </c>
      <c r="E479" s="17" t="str">
        <f t="shared" si="51"/>
        <v/>
      </c>
      <c r="F479" s="17" t="str">
        <f t="shared" si="52"/>
        <v/>
      </c>
      <c r="G479" s="17" t="str">
        <f t="shared" si="53"/>
        <v/>
      </c>
      <c r="H479" s="17" t="str">
        <f t="shared" si="54"/>
        <v/>
      </c>
      <c r="I479" s="35" t="str">
        <f t="shared" si="55"/>
        <v>North America</v>
      </c>
      <c r="J479" t="str">
        <f>IF(ISNUMBER(MATCH(K479,K$1:K478,0)),"Double","1st See ")</f>
        <v>Double</v>
      </c>
      <c r="K479" t="s">
        <v>15</v>
      </c>
      <c r="R479" t="s">
        <v>8</v>
      </c>
      <c r="S479" s="51">
        <v>3561.5833374885137</v>
      </c>
      <c r="T479" s="48" t="s">
        <v>1681</v>
      </c>
      <c r="U479" s="47" t="s">
        <v>310</v>
      </c>
      <c r="W479" s="60" t="str">
        <f>IF(ISNUMBER(MATCH(U479,U$1:U478,0)),"2","1")</f>
        <v>2</v>
      </c>
    </row>
    <row r="480" spans="2:23" x14ac:dyDescent="0.25">
      <c r="B480" s="18">
        <v>479</v>
      </c>
      <c r="C480" s="17" t="str">
        <f t="shared" si="49"/>
        <v/>
      </c>
      <c r="D480" s="17" t="str">
        <f t="shared" si="50"/>
        <v>North America</v>
      </c>
      <c r="E480" s="17" t="str">
        <f t="shared" si="51"/>
        <v/>
      </c>
      <c r="F480" s="17" t="str">
        <f t="shared" si="52"/>
        <v/>
      </c>
      <c r="G480" s="17" t="str">
        <f t="shared" si="53"/>
        <v/>
      </c>
      <c r="H480" s="17" t="str">
        <f t="shared" si="54"/>
        <v/>
      </c>
      <c r="I480" s="35" t="str">
        <f t="shared" si="55"/>
        <v>North America</v>
      </c>
      <c r="J480" t="str">
        <f>IF(ISNUMBER(MATCH(K480,K$1:K479,0)),"Double","1st See ")</f>
        <v>Double</v>
      </c>
      <c r="K480" t="s">
        <v>88</v>
      </c>
      <c r="R480" t="s">
        <v>8</v>
      </c>
      <c r="S480" s="51">
        <v>8000</v>
      </c>
      <c r="T480" s="48" t="s">
        <v>458</v>
      </c>
      <c r="U480" s="47" t="s">
        <v>4001</v>
      </c>
      <c r="W480" s="60" t="str">
        <f>IF(ISNUMBER(MATCH(U480,U$1:U479,0)),"2","1")</f>
        <v>2</v>
      </c>
    </row>
    <row r="481" spans="2:23" x14ac:dyDescent="0.25">
      <c r="B481" s="18">
        <v>480</v>
      </c>
      <c r="C481" s="17" t="str">
        <f t="shared" si="49"/>
        <v/>
      </c>
      <c r="D481" s="17" t="str">
        <f t="shared" si="50"/>
        <v>North America</v>
      </c>
      <c r="E481" s="17" t="str">
        <f t="shared" si="51"/>
        <v/>
      </c>
      <c r="F481" s="17" t="str">
        <f t="shared" si="52"/>
        <v/>
      </c>
      <c r="G481" s="17" t="str">
        <f t="shared" si="53"/>
        <v/>
      </c>
      <c r="H481" s="17" t="str">
        <f t="shared" si="54"/>
        <v/>
      </c>
      <c r="I481" s="35" t="str">
        <f t="shared" si="55"/>
        <v>North America</v>
      </c>
      <c r="J481" t="str">
        <f>IF(ISNUMBER(MATCH(K481,K$1:K480,0)),"Double","1st See ")</f>
        <v>Double</v>
      </c>
      <c r="K481" t="s">
        <v>15</v>
      </c>
      <c r="R481" t="s">
        <v>8</v>
      </c>
      <c r="S481" s="51">
        <v>6767.0083412281756</v>
      </c>
      <c r="T481" s="48" t="s">
        <v>1685</v>
      </c>
      <c r="U481" s="47" t="s">
        <v>20</v>
      </c>
      <c r="W481" s="60" t="str">
        <f>IF(ISNUMBER(MATCH(U481,U$1:U480,0)),"2","1")</f>
        <v>2</v>
      </c>
    </row>
    <row r="482" spans="2:23" x14ac:dyDescent="0.25">
      <c r="B482" s="18">
        <v>481</v>
      </c>
      <c r="C482" s="17" t="str">
        <f t="shared" si="49"/>
        <v/>
      </c>
      <c r="D482" s="17" t="str">
        <f t="shared" si="50"/>
        <v/>
      </c>
      <c r="E482" s="17" t="str">
        <f t="shared" si="51"/>
        <v/>
      </c>
      <c r="F482" s="17" t="str">
        <f t="shared" si="52"/>
        <v/>
      </c>
      <c r="G482" s="17" t="str">
        <f t="shared" si="53"/>
        <v>Asia</v>
      </c>
      <c r="H482" s="17" t="str">
        <f t="shared" si="54"/>
        <v/>
      </c>
      <c r="I482" s="35" t="str">
        <f t="shared" si="55"/>
        <v>Asia</v>
      </c>
      <c r="J482" t="str">
        <f>IF(ISNUMBER(MATCH(K482,K$1:K481,0)),"Double","1st See ")</f>
        <v>Double</v>
      </c>
      <c r="K482" t="s">
        <v>8</v>
      </c>
      <c r="R482" t="s">
        <v>8</v>
      </c>
      <c r="S482" s="51">
        <v>34000</v>
      </c>
      <c r="T482" s="48" t="s">
        <v>1694</v>
      </c>
      <c r="U482" s="47" t="s">
        <v>20</v>
      </c>
      <c r="W482" s="60" t="str">
        <f>IF(ISNUMBER(MATCH(U482,U$1:U481,0)),"2","1")</f>
        <v>2</v>
      </c>
    </row>
    <row r="483" spans="2:23" x14ac:dyDescent="0.25">
      <c r="B483" s="18">
        <v>482</v>
      </c>
      <c r="C483" s="17" t="str">
        <f t="shared" si="49"/>
        <v/>
      </c>
      <c r="D483" s="17" t="str">
        <f t="shared" si="50"/>
        <v/>
      </c>
      <c r="E483" s="17" t="str">
        <f t="shared" si="51"/>
        <v/>
      </c>
      <c r="F483" s="17" t="str">
        <f t="shared" si="52"/>
        <v/>
      </c>
      <c r="G483" s="17" t="str">
        <f t="shared" si="53"/>
        <v>Asia</v>
      </c>
      <c r="H483" s="17" t="str">
        <f t="shared" si="54"/>
        <v/>
      </c>
      <c r="I483" s="35" t="str">
        <f t="shared" si="55"/>
        <v>Asia</v>
      </c>
      <c r="J483" t="str">
        <f>IF(ISNUMBER(MATCH(K483,K$1:K482,0)),"Double","1st See ")</f>
        <v>Double</v>
      </c>
      <c r="K483" t="s">
        <v>8</v>
      </c>
      <c r="R483" t="s">
        <v>8</v>
      </c>
      <c r="S483" s="51">
        <v>3205.4250037396623</v>
      </c>
      <c r="T483" s="48" t="s">
        <v>1696</v>
      </c>
      <c r="U483" s="47" t="s">
        <v>52</v>
      </c>
      <c r="W483" s="60" t="str">
        <f>IF(ISNUMBER(MATCH(U483,U$1:U482,0)),"2","1")</f>
        <v>2</v>
      </c>
    </row>
    <row r="484" spans="2:23" x14ac:dyDescent="0.25">
      <c r="B484" s="18">
        <v>483</v>
      </c>
      <c r="C484" s="17" t="str">
        <f t="shared" si="49"/>
        <v>Europe</v>
      </c>
      <c r="D484" s="17" t="str">
        <f t="shared" si="50"/>
        <v/>
      </c>
      <c r="E484" s="17" t="str">
        <f t="shared" si="51"/>
        <v/>
      </c>
      <c r="F484" s="17" t="str">
        <f t="shared" si="52"/>
        <v/>
      </c>
      <c r="G484" s="17" t="str">
        <f t="shared" si="53"/>
        <v/>
      </c>
      <c r="H484" s="17" t="str">
        <f t="shared" si="54"/>
        <v/>
      </c>
      <c r="I484" s="35" t="str">
        <f t="shared" si="55"/>
        <v>Europe</v>
      </c>
      <c r="J484" t="str">
        <f>IF(ISNUMBER(MATCH(K484,K$1:K483,0)),"Double","1st See ")</f>
        <v>Double</v>
      </c>
      <c r="K484" t="s">
        <v>71</v>
      </c>
      <c r="R484" t="s">
        <v>8</v>
      </c>
      <c r="S484" s="51">
        <v>17807.916687442568</v>
      </c>
      <c r="T484" s="48" t="s">
        <v>466</v>
      </c>
      <c r="U484" s="47" t="s">
        <v>20</v>
      </c>
      <c r="W484" s="60" t="str">
        <f>IF(ISNUMBER(MATCH(U484,U$1:U483,0)),"2","1")</f>
        <v>2</v>
      </c>
    </row>
    <row r="485" spans="2:23" x14ac:dyDescent="0.25">
      <c r="B485" s="18">
        <v>484</v>
      </c>
      <c r="C485" s="17" t="str">
        <f t="shared" si="49"/>
        <v>Europe</v>
      </c>
      <c r="D485" s="17" t="str">
        <f t="shared" si="50"/>
        <v/>
      </c>
      <c r="E485" s="17" t="str">
        <f t="shared" si="51"/>
        <v/>
      </c>
      <c r="F485" s="17" t="str">
        <f t="shared" si="52"/>
        <v/>
      </c>
      <c r="G485" s="17" t="str">
        <f t="shared" si="53"/>
        <v/>
      </c>
      <c r="H485" s="17" t="str">
        <f t="shared" si="54"/>
        <v/>
      </c>
      <c r="I485" s="35" t="str">
        <f t="shared" si="55"/>
        <v>Europe</v>
      </c>
      <c r="J485" t="str">
        <f>IF(ISNUMBER(MATCH(K485,K$1:K484,0)),"Double","1st See ")</f>
        <v>Double</v>
      </c>
      <c r="K485" t="s">
        <v>71</v>
      </c>
      <c r="R485" t="s">
        <v>8</v>
      </c>
      <c r="S485" s="51">
        <v>12465.541681209797</v>
      </c>
      <c r="T485" s="48" t="s">
        <v>1716</v>
      </c>
      <c r="U485" s="47" t="s">
        <v>52</v>
      </c>
      <c r="W485" s="60" t="str">
        <f>IF(ISNUMBER(MATCH(U485,U$1:U484,0)),"2","1")</f>
        <v>2</v>
      </c>
    </row>
    <row r="486" spans="2:23" x14ac:dyDescent="0.25">
      <c r="B486" s="18">
        <v>485</v>
      </c>
      <c r="C486" s="17" t="str">
        <f t="shared" si="49"/>
        <v/>
      </c>
      <c r="D486" s="17" t="str">
        <f t="shared" si="50"/>
        <v>North America</v>
      </c>
      <c r="E486" s="17" t="str">
        <f t="shared" si="51"/>
        <v/>
      </c>
      <c r="F486" s="17" t="str">
        <f t="shared" si="52"/>
        <v/>
      </c>
      <c r="G486" s="17" t="str">
        <f t="shared" si="53"/>
        <v/>
      </c>
      <c r="H486" s="17" t="str">
        <f t="shared" si="54"/>
        <v/>
      </c>
      <c r="I486" s="35" t="str">
        <f t="shared" si="55"/>
        <v>North America</v>
      </c>
      <c r="J486" t="str">
        <f>IF(ISNUMBER(MATCH(K486,K$1:K485,0)),"Double","1st See ")</f>
        <v>Double</v>
      </c>
      <c r="K486" t="s">
        <v>15</v>
      </c>
      <c r="R486" t="s">
        <v>8</v>
      </c>
      <c r="S486" s="51">
        <v>30000</v>
      </c>
      <c r="T486" s="48" t="s">
        <v>1719</v>
      </c>
      <c r="U486" s="47" t="s">
        <v>20</v>
      </c>
      <c r="W486" s="60" t="str">
        <f>IF(ISNUMBER(MATCH(U486,U$1:U485,0)),"2","1")</f>
        <v>2</v>
      </c>
    </row>
    <row r="487" spans="2:23" x14ac:dyDescent="0.25">
      <c r="B487" s="18">
        <v>486</v>
      </c>
      <c r="C487" s="17" t="str">
        <f t="shared" si="49"/>
        <v>Europe</v>
      </c>
      <c r="D487" s="17" t="str">
        <f t="shared" si="50"/>
        <v/>
      </c>
      <c r="E487" s="17" t="str">
        <f t="shared" si="51"/>
        <v/>
      </c>
      <c r="F487" s="17" t="str">
        <f t="shared" si="52"/>
        <v/>
      </c>
      <c r="G487" s="17" t="str">
        <f t="shared" si="53"/>
        <v/>
      </c>
      <c r="H487" s="17" t="str">
        <f t="shared" si="54"/>
        <v/>
      </c>
      <c r="I487" s="35" t="str">
        <f t="shared" si="55"/>
        <v>Europe</v>
      </c>
      <c r="J487" t="str">
        <f>IF(ISNUMBER(MATCH(K487,K$1:K486,0)),"Double","1st See ")</f>
        <v>Double</v>
      </c>
      <c r="K487" t="s">
        <v>583</v>
      </c>
      <c r="R487" t="s">
        <v>8</v>
      </c>
      <c r="S487" s="51">
        <v>8903.9583437212841</v>
      </c>
      <c r="T487" s="48" t="s">
        <v>243</v>
      </c>
      <c r="U487" s="47" t="s">
        <v>20</v>
      </c>
      <c r="W487" s="60" t="str">
        <f>IF(ISNUMBER(MATCH(U487,U$1:U486,0)),"2","1")</f>
        <v>2</v>
      </c>
    </row>
    <row r="488" spans="2:23" x14ac:dyDescent="0.25">
      <c r="B488" s="18">
        <v>487</v>
      </c>
      <c r="C488" s="17" t="str">
        <f t="shared" si="49"/>
        <v/>
      </c>
      <c r="D488" s="17" t="str">
        <f t="shared" si="50"/>
        <v/>
      </c>
      <c r="E488" s="17" t="str">
        <f t="shared" si="51"/>
        <v/>
      </c>
      <c r="F488" s="17" t="str">
        <f t="shared" si="52"/>
        <v/>
      </c>
      <c r="G488" s="17" t="str">
        <f t="shared" si="53"/>
        <v>Asia</v>
      </c>
      <c r="H488" s="17" t="str">
        <f t="shared" si="54"/>
        <v/>
      </c>
      <c r="I488" s="35" t="str">
        <f t="shared" si="55"/>
        <v>Asia</v>
      </c>
      <c r="J488" t="str">
        <f>IF(ISNUMBER(MATCH(K488,K$1:K487,0)),"Double","1st See ")</f>
        <v>Double</v>
      </c>
      <c r="K488" t="s">
        <v>8</v>
      </c>
      <c r="R488" t="s">
        <v>8</v>
      </c>
      <c r="S488" s="51">
        <v>15136.729184326183</v>
      </c>
      <c r="T488" s="48" t="s">
        <v>1724</v>
      </c>
      <c r="U488" s="47" t="s">
        <v>20</v>
      </c>
      <c r="W488" s="60" t="str">
        <f>IF(ISNUMBER(MATCH(U488,U$1:U487,0)),"2","1")</f>
        <v>2</v>
      </c>
    </row>
    <row r="489" spans="2:23" x14ac:dyDescent="0.25">
      <c r="B489" s="18">
        <v>488</v>
      </c>
      <c r="C489" s="17" t="str">
        <f t="shared" si="49"/>
        <v/>
      </c>
      <c r="D489" s="17" t="str">
        <f t="shared" si="50"/>
        <v>North America</v>
      </c>
      <c r="E489" s="17" t="str">
        <f t="shared" si="51"/>
        <v/>
      </c>
      <c r="F489" s="17" t="str">
        <f t="shared" si="52"/>
        <v/>
      </c>
      <c r="G489" s="17" t="str">
        <f t="shared" si="53"/>
        <v/>
      </c>
      <c r="H489" s="17" t="str">
        <f t="shared" si="54"/>
        <v/>
      </c>
      <c r="I489" s="35" t="str">
        <f t="shared" si="55"/>
        <v>North America</v>
      </c>
      <c r="J489" t="str">
        <f>IF(ISNUMBER(MATCH(K489,K$1:K488,0)),"Double","1st See ")</f>
        <v>Double</v>
      </c>
      <c r="K489" t="s">
        <v>15</v>
      </c>
      <c r="R489" t="s">
        <v>8</v>
      </c>
      <c r="S489" s="51">
        <v>100614.72928405051</v>
      </c>
      <c r="T489" s="48" t="s">
        <v>360</v>
      </c>
      <c r="U489" s="47" t="s">
        <v>3999</v>
      </c>
      <c r="W489" s="60" t="str">
        <f>IF(ISNUMBER(MATCH(U489,U$1:U488,0)),"2","1")</f>
        <v>2</v>
      </c>
    </row>
    <row r="490" spans="2:23" x14ac:dyDescent="0.25">
      <c r="B490" s="18">
        <v>489</v>
      </c>
      <c r="C490" s="17" t="str">
        <f t="shared" si="49"/>
        <v>Europe</v>
      </c>
      <c r="D490" s="17" t="str">
        <f t="shared" si="50"/>
        <v/>
      </c>
      <c r="E490" s="17" t="str">
        <f t="shared" si="51"/>
        <v/>
      </c>
      <c r="F490" s="17" t="str">
        <f t="shared" si="52"/>
        <v/>
      </c>
      <c r="G490" s="17" t="str">
        <f t="shared" si="53"/>
        <v/>
      </c>
      <c r="H490" s="17" t="str">
        <f t="shared" si="54"/>
        <v/>
      </c>
      <c r="I490" s="35" t="str">
        <f t="shared" si="55"/>
        <v>Europe</v>
      </c>
      <c r="J490" t="str">
        <f>IF(ISNUMBER(MATCH(K490,K$1:K489,0)),"Double","1st See ")</f>
        <v>Double</v>
      </c>
      <c r="K490" t="s">
        <v>71</v>
      </c>
      <c r="R490" t="s">
        <v>8</v>
      </c>
      <c r="S490" s="51">
        <v>6410.8500074793246</v>
      </c>
      <c r="T490" s="48" t="s">
        <v>1737</v>
      </c>
      <c r="U490" s="47" t="s">
        <v>52</v>
      </c>
      <c r="W490" s="60" t="str">
        <f>IF(ISNUMBER(MATCH(U490,U$1:U489,0)),"2","1")</f>
        <v>2</v>
      </c>
    </row>
    <row r="491" spans="2:23" x14ac:dyDescent="0.25">
      <c r="B491" s="18">
        <v>490</v>
      </c>
      <c r="C491" s="17" t="str">
        <f t="shared" si="49"/>
        <v/>
      </c>
      <c r="D491" s="17" t="str">
        <f t="shared" si="50"/>
        <v/>
      </c>
      <c r="E491" s="17" t="str">
        <f t="shared" si="51"/>
        <v/>
      </c>
      <c r="F491" s="17" t="str">
        <f t="shared" si="52"/>
        <v/>
      </c>
      <c r="G491" s="17" t="str">
        <f t="shared" si="53"/>
        <v>Asia</v>
      </c>
      <c r="H491" s="17" t="str">
        <f t="shared" si="54"/>
        <v/>
      </c>
      <c r="I491" s="35" t="str">
        <f t="shared" si="55"/>
        <v>Asia</v>
      </c>
      <c r="J491" t="str">
        <f>IF(ISNUMBER(MATCH(K491,K$1:K490,0)),"Double","1st See ")</f>
        <v>Double</v>
      </c>
      <c r="K491" t="s">
        <v>8</v>
      </c>
      <c r="R491" t="s">
        <v>8</v>
      </c>
      <c r="S491" s="51">
        <v>4451.9791718606421</v>
      </c>
      <c r="T491" s="48" t="s">
        <v>1739</v>
      </c>
      <c r="U491" s="47" t="s">
        <v>279</v>
      </c>
      <c r="W491" s="60" t="str">
        <f>IF(ISNUMBER(MATCH(U491,U$1:U490,0)),"2","1")</f>
        <v>2</v>
      </c>
    </row>
    <row r="492" spans="2:23" x14ac:dyDescent="0.25">
      <c r="B492" s="18">
        <v>491</v>
      </c>
      <c r="C492" s="17" t="str">
        <f t="shared" si="49"/>
        <v/>
      </c>
      <c r="D492" s="17" t="str">
        <f t="shared" si="50"/>
        <v>North America</v>
      </c>
      <c r="E492" s="17" t="str">
        <f t="shared" si="51"/>
        <v/>
      </c>
      <c r="F492" s="17" t="str">
        <f t="shared" si="52"/>
        <v/>
      </c>
      <c r="G492" s="17" t="str">
        <f t="shared" si="53"/>
        <v/>
      </c>
      <c r="H492" s="17" t="str">
        <f t="shared" si="54"/>
        <v/>
      </c>
      <c r="I492" s="35" t="str">
        <f t="shared" si="55"/>
        <v>North America</v>
      </c>
      <c r="J492" t="str">
        <f>IF(ISNUMBER(MATCH(K492,K$1:K491,0)),"Double","1st See ")</f>
        <v>Double</v>
      </c>
      <c r="K492" t="s">
        <v>88</v>
      </c>
      <c r="R492" t="s">
        <v>8</v>
      </c>
      <c r="S492" s="51">
        <v>30273.458368652366</v>
      </c>
      <c r="T492" s="48" t="s">
        <v>1741</v>
      </c>
      <c r="U492" s="47" t="s">
        <v>4001</v>
      </c>
      <c r="W492" s="60" t="str">
        <f>IF(ISNUMBER(MATCH(U492,U$1:U491,0)),"2","1")</f>
        <v>2</v>
      </c>
    </row>
    <row r="493" spans="2:23" x14ac:dyDescent="0.25">
      <c r="B493" s="18">
        <v>492</v>
      </c>
      <c r="C493" s="17" t="str">
        <f t="shared" si="49"/>
        <v>Europe</v>
      </c>
      <c r="D493" s="17" t="str">
        <f t="shared" si="50"/>
        <v/>
      </c>
      <c r="E493" s="17" t="str">
        <f t="shared" si="51"/>
        <v/>
      </c>
      <c r="F493" s="17" t="str">
        <f t="shared" si="52"/>
        <v/>
      </c>
      <c r="G493" s="17" t="str">
        <f t="shared" si="53"/>
        <v/>
      </c>
      <c r="H493" s="17" t="str">
        <f t="shared" si="54"/>
        <v/>
      </c>
      <c r="I493" s="35" t="str">
        <f t="shared" si="55"/>
        <v>Europe</v>
      </c>
      <c r="J493" t="str">
        <f>IF(ISNUMBER(MATCH(K493,K$1:K492,0)),"Double","1st See ")</f>
        <v>Double</v>
      </c>
      <c r="K493" t="s">
        <v>38</v>
      </c>
      <c r="R493" t="s">
        <v>8</v>
      </c>
      <c r="S493" s="51">
        <v>17807.916687442568</v>
      </c>
      <c r="T493" s="48" t="s">
        <v>72</v>
      </c>
      <c r="U493" s="47" t="s">
        <v>20</v>
      </c>
      <c r="W493" s="60" t="str">
        <f>IF(ISNUMBER(MATCH(U493,U$1:U492,0)),"2","1")</f>
        <v>2</v>
      </c>
    </row>
    <row r="494" spans="2:23" x14ac:dyDescent="0.25">
      <c r="B494" s="18">
        <v>493</v>
      </c>
      <c r="C494" s="17" t="str">
        <f t="shared" si="49"/>
        <v>Europe</v>
      </c>
      <c r="D494" s="17" t="str">
        <f t="shared" si="50"/>
        <v/>
      </c>
      <c r="E494" s="17" t="str">
        <f t="shared" si="51"/>
        <v/>
      </c>
      <c r="F494" s="17" t="str">
        <f t="shared" si="52"/>
        <v/>
      </c>
      <c r="G494" s="17" t="str">
        <f t="shared" si="53"/>
        <v/>
      </c>
      <c r="H494" s="17" t="str">
        <f t="shared" si="54"/>
        <v/>
      </c>
      <c r="I494" s="35" t="str">
        <f t="shared" si="55"/>
        <v>Europe</v>
      </c>
      <c r="J494" t="str">
        <f>IF(ISNUMBER(MATCH(K494,K$1:K493,0)),"Double","1st See ")</f>
        <v>Double</v>
      </c>
      <c r="K494" t="s">
        <v>71</v>
      </c>
      <c r="R494" t="s">
        <v>8</v>
      </c>
      <c r="S494" s="51">
        <v>11575.14584683767</v>
      </c>
      <c r="T494" s="48" t="s">
        <v>616</v>
      </c>
      <c r="U494" s="47" t="s">
        <v>20</v>
      </c>
      <c r="W494" s="60" t="str">
        <f>IF(ISNUMBER(MATCH(U494,U$1:U493,0)),"2","1")</f>
        <v>2</v>
      </c>
    </row>
    <row r="495" spans="2:23" x14ac:dyDescent="0.25">
      <c r="B495" s="18">
        <v>494</v>
      </c>
      <c r="C495" s="17" t="str">
        <f t="shared" si="49"/>
        <v/>
      </c>
      <c r="D495" s="17" t="str">
        <f t="shared" si="50"/>
        <v>North America</v>
      </c>
      <c r="E495" s="17" t="str">
        <f t="shared" si="51"/>
        <v/>
      </c>
      <c r="F495" s="17" t="str">
        <f t="shared" si="52"/>
        <v/>
      </c>
      <c r="G495" s="17" t="str">
        <f t="shared" si="53"/>
        <v/>
      </c>
      <c r="H495" s="17" t="str">
        <f t="shared" si="54"/>
        <v/>
      </c>
      <c r="I495" s="35" t="str">
        <f t="shared" si="55"/>
        <v>North America</v>
      </c>
      <c r="J495" t="str">
        <f>IF(ISNUMBER(MATCH(K495,K$1:K494,0)),"Double","1st See ")</f>
        <v>Double</v>
      </c>
      <c r="K495" t="s">
        <v>15</v>
      </c>
      <c r="R495" t="s">
        <v>8</v>
      </c>
      <c r="S495" s="51">
        <v>6000</v>
      </c>
      <c r="T495" s="48" t="s">
        <v>207</v>
      </c>
      <c r="U495" s="47" t="s">
        <v>20</v>
      </c>
      <c r="W495" s="60" t="str">
        <f>IF(ISNUMBER(MATCH(U495,U$1:U494,0)),"2","1")</f>
        <v>2</v>
      </c>
    </row>
    <row r="496" spans="2:23" x14ac:dyDescent="0.25">
      <c r="B496" s="18">
        <v>495</v>
      </c>
      <c r="C496" s="17" t="str">
        <f t="shared" si="49"/>
        <v/>
      </c>
      <c r="D496" s="17" t="str">
        <f t="shared" si="50"/>
        <v>North America</v>
      </c>
      <c r="E496" s="17" t="str">
        <f t="shared" si="51"/>
        <v/>
      </c>
      <c r="F496" s="17" t="str">
        <f t="shared" si="52"/>
        <v/>
      </c>
      <c r="G496" s="17" t="str">
        <f t="shared" si="53"/>
        <v/>
      </c>
      <c r="H496" s="17" t="str">
        <f t="shared" si="54"/>
        <v/>
      </c>
      <c r="I496" s="35" t="str">
        <f t="shared" si="55"/>
        <v>North America</v>
      </c>
      <c r="J496" t="str">
        <f>IF(ISNUMBER(MATCH(K496,K$1:K495,0)),"Double","1st See ")</f>
        <v>Double</v>
      </c>
      <c r="K496" t="s">
        <v>15</v>
      </c>
      <c r="R496" t="s">
        <v>8</v>
      </c>
      <c r="S496" s="51">
        <v>10000</v>
      </c>
      <c r="T496" s="48" t="s">
        <v>360</v>
      </c>
      <c r="U496" s="47" t="s">
        <v>3999</v>
      </c>
      <c r="W496" s="60" t="str">
        <f>IF(ISNUMBER(MATCH(U496,U$1:U495,0)),"2","1")</f>
        <v>2</v>
      </c>
    </row>
    <row r="497" spans="2:23" x14ac:dyDescent="0.25">
      <c r="B497" s="18">
        <v>496</v>
      </c>
      <c r="C497" s="17" t="str">
        <f t="shared" si="49"/>
        <v/>
      </c>
      <c r="D497" s="17" t="str">
        <f t="shared" si="50"/>
        <v/>
      </c>
      <c r="E497" s="17" t="str">
        <f t="shared" si="51"/>
        <v/>
      </c>
      <c r="F497" s="17" t="str">
        <f t="shared" si="52"/>
        <v/>
      </c>
      <c r="G497" s="17" t="str">
        <f t="shared" si="53"/>
        <v>Asia</v>
      </c>
      <c r="H497" s="17" t="str">
        <f t="shared" si="54"/>
        <v/>
      </c>
      <c r="I497" s="35" t="str">
        <f t="shared" si="55"/>
        <v>Asia</v>
      </c>
      <c r="J497" t="str">
        <f>IF(ISNUMBER(MATCH(K497,K$1:K496,0)),"Double","1st See ")</f>
        <v>Double</v>
      </c>
      <c r="K497" t="s">
        <v>179</v>
      </c>
      <c r="R497" t="s">
        <v>8</v>
      </c>
      <c r="S497" s="51">
        <v>10000</v>
      </c>
      <c r="T497" s="48" t="s">
        <v>1750</v>
      </c>
      <c r="U497" s="47" t="s">
        <v>52</v>
      </c>
      <c r="W497" s="60" t="str">
        <f>IF(ISNUMBER(MATCH(U497,U$1:U496,0)),"2","1")</f>
        <v>2</v>
      </c>
    </row>
    <row r="498" spans="2:23" x14ac:dyDescent="0.25">
      <c r="B498" s="18">
        <v>497</v>
      </c>
      <c r="C498" s="17" t="str">
        <f t="shared" si="49"/>
        <v>Europe</v>
      </c>
      <c r="D498" s="17" t="str">
        <f t="shared" si="50"/>
        <v/>
      </c>
      <c r="E498" s="17" t="str">
        <f t="shared" si="51"/>
        <v/>
      </c>
      <c r="F498" s="17" t="str">
        <f t="shared" si="52"/>
        <v/>
      </c>
      <c r="G498" s="17" t="str">
        <f t="shared" si="53"/>
        <v/>
      </c>
      <c r="H498" s="17" t="str">
        <f t="shared" si="54"/>
        <v/>
      </c>
      <c r="I498" s="35" t="str">
        <f t="shared" si="55"/>
        <v>Europe</v>
      </c>
      <c r="J498" t="str">
        <f>IF(ISNUMBER(MATCH(K498,K$1:K497,0)),"Double","1st See ")</f>
        <v xml:space="preserve">1st See </v>
      </c>
      <c r="K498" t="s">
        <v>608</v>
      </c>
      <c r="R498" t="s">
        <v>8</v>
      </c>
      <c r="S498" s="51">
        <v>20000</v>
      </c>
      <c r="T498" s="48" t="s">
        <v>52</v>
      </c>
      <c r="U498" s="47" t="s">
        <v>52</v>
      </c>
      <c r="W498" s="60" t="str">
        <f>IF(ISNUMBER(MATCH(U498,U$1:U497,0)),"2","1")</f>
        <v>2</v>
      </c>
    </row>
    <row r="499" spans="2:23" x14ac:dyDescent="0.25">
      <c r="B499" s="18">
        <v>498</v>
      </c>
      <c r="C499" s="17" t="str">
        <f t="shared" si="49"/>
        <v/>
      </c>
      <c r="D499" s="17" t="str">
        <f t="shared" si="50"/>
        <v/>
      </c>
      <c r="E499" s="17" t="str">
        <f t="shared" si="51"/>
        <v/>
      </c>
      <c r="F499" s="17" t="str">
        <f t="shared" si="52"/>
        <v/>
      </c>
      <c r="G499" s="17" t="str">
        <f t="shared" si="53"/>
        <v>Asia</v>
      </c>
      <c r="H499" s="17" t="str">
        <f t="shared" si="54"/>
        <v/>
      </c>
      <c r="I499" s="35" t="str">
        <f t="shared" si="55"/>
        <v>Asia</v>
      </c>
      <c r="J499" t="str">
        <f>IF(ISNUMBER(MATCH(K499,K$1:K498,0)),"Double","1st See ")</f>
        <v>Double</v>
      </c>
      <c r="K499" t="s">
        <v>8</v>
      </c>
      <c r="R499" t="s">
        <v>8</v>
      </c>
      <c r="S499" s="51">
        <v>32054.250037396621</v>
      </c>
      <c r="T499" s="48" t="s">
        <v>256</v>
      </c>
      <c r="U499" s="47" t="s">
        <v>20</v>
      </c>
      <c r="W499" s="60" t="str">
        <f>IF(ISNUMBER(MATCH(U499,U$1:U498,0)),"2","1")</f>
        <v>2</v>
      </c>
    </row>
    <row r="500" spans="2:23" x14ac:dyDescent="0.25">
      <c r="B500" s="18">
        <v>499</v>
      </c>
      <c r="C500" s="17" t="str">
        <f t="shared" si="49"/>
        <v/>
      </c>
      <c r="D500" s="17" t="str">
        <f t="shared" si="50"/>
        <v/>
      </c>
      <c r="E500" s="17" t="str">
        <f t="shared" si="51"/>
        <v/>
      </c>
      <c r="F500" s="17" t="str">
        <f t="shared" si="52"/>
        <v/>
      </c>
      <c r="G500" s="17" t="str">
        <f t="shared" si="53"/>
        <v>Asia</v>
      </c>
      <c r="H500" s="17" t="str">
        <f t="shared" si="54"/>
        <v/>
      </c>
      <c r="I500" s="35" t="str">
        <f t="shared" si="55"/>
        <v>Asia</v>
      </c>
      <c r="J500" t="str">
        <f>IF(ISNUMBER(MATCH(K500,K$1:K499,0)),"Double","1st See ")</f>
        <v>Double</v>
      </c>
      <c r="K500" t="s">
        <v>8</v>
      </c>
      <c r="R500" t="s">
        <v>8</v>
      </c>
      <c r="S500" s="51">
        <v>15000</v>
      </c>
      <c r="T500" s="48" t="s">
        <v>1760</v>
      </c>
      <c r="U500" s="47" t="s">
        <v>20</v>
      </c>
      <c r="W500" s="60" t="str">
        <f>IF(ISNUMBER(MATCH(U500,U$1:U499,0)),"2","1")</f>
        <v>2</v>
      </c>
    </row>
    <row r="501" spans="2:23" x14ac:dyDescent="0.25">
      <c r="B501" s="18">
        <v>500</v>
      </c>
      <c r="C501" s="17" t="str">
        <f t="shared" si="49"/>
        <v/>
      </c>
      <c r="D501" s="17" t="str">
        <f t="shared" si="50"/>
        <v/>
      </c>
      <c r="E501" s="17" t="str">
        <f t="shared" si="51"/>
        <v/>
      </c>
      <c r="F501" s="17" t="str">
        <f t="shared" si="52"/>
        <v/>
      </c>
      <c r="G501" s="17" t="str">
        <f t="shared" si="53"/>
        <v>Asia</v>
      </c>
      <c r="H501" s="17" t="str">
        <f t="shared" si="54"/>
        <v/>
      </c>
      <c r="I501" s="35" t="str">
        <f t="shared" si="55"/>
        <v>Asia</v>
      </c>
      <c r="J501" t="str">
        <f>IF(ISNUMBER(MATCH(K501,K$1:K500,0)),"Double","1st See ")</f>
        <v>Double</v>
      </c>
      <c r="K501" t="s">
        <v>8</v>
      </c>
      <c r="R501" t="s">
        <v>8</v>
      </c>
      <c r="S501" s="51">
        <v>50000</v>
      </c>
      <c r="T501" s="48" t="s">
        <v>1762</v>
      </c>
      <c r="U501" s="47" t="s">
        <v>4001</v>
      </c>
      <c r="W501" s="60" t="str">
        <f>IF(ISNUMBER(MATCH(U501,U$1:U500,0)),"2","1")</f>
        <v>2</v>
      </c>
    </row>
    <row r="502" spans="2:23" x14ac:dyDescent="0.25">
      <c r="B502" s="18">
        <v>501</v>
      </c>
      <c r="C502" s="17" t="str">
        <f t="shared" si="49"/>
        <v/>
      </c>
      <c r="D502" s="17" t="str">
        <f t="shared" si="50"/>
        <v/>
      </c>
      <c r="E502" s="17" t="str">
        <f t="shared" si="51"/>
        <v>South America</v>
      </c>
      <c r="F502" s="17" t="str">
        <f t="shared" si="52"/>
        <v/>
      </c>
      <c r="G502" s="17" t="str">
        <f t="shared" si="53"/>
        <v/>
      </c>
      <c r="H502" s="17" t="str">
        <f t="shared" si="54"/>
        <v/>
      </c>
      <c r="I502" s="35" t="str">
        <f t="shared" si="55"/>
        <v>South America</v>
      </c>
      <c r="J502" t="str">
        <f>IF(ISNUMBER(MATCH(K502,K$1:K501,0)),"Double","1st See ")</f>
        <v>Double</v>
      </c>
      <c r="K502" t="s">
        <v>143</v>
      </c>
      <c r="R502" t="s">
        <v>8</v>
      </c>
      <c r="S502" s="51">
        <v>7000</v>
      </c>
      <c r="T502" s="48" t="s">
        <v>1763</v>
      </c>
      <c r="U502" s="47" t="s">
        <v>3999</v>
      </c>
      <c r="W502" s="60" t="str">
        <f>IF(ISNUMBER(MATCH(U502,U$1:U501,0)),"2","1")</f>
        <v>2</v>
      </c>
    </row>
    <row r="503" spans="2:23" x14ac:dyDescent="0.25">
      <c r="B503" s="18">
        <v>502</v>
      </c>
      <c r="C503" s="17" t="str">
        <f t="shared" si="49"/>
        <v/>
      </c>
      <c r="D503" s="17" t="str">
        <f t="shared" si="50"/>
        <v>North America</v>
      </c>
      <c r="E503" s="17" t="str">
        <f t="shared" si="51"/>
        <v/>
      </c>
      <c r="F503" s="17" t="str">
        <f t="shared" si="52"/>
        <v/>
      </c>
      <c r="G503" s="17" t="str">
        <f t="shared" si="53"/>
        <v/>
      </c>
      <c r="H503" s="17" t="str">
        <f t="shared" si="54"/>
        <v/>
      </c>
      <c r="I503" s="35" t="str">
        <f t="shared" si="55"/>
        <v>North America</v>
      </c>
      <c r="J503" t="str">
        <f>IF(ISNUMBER(MATCH(K503,K$1:K502,0)),"Double","1st See ")</f>
        <v>Double</v>
      </c>
      <c r="K503" t="s">
        <v>15</v>
      </c>
      <c r="R503" t="s">
        <v>8</v>
      </c>
      <c r="S503" s="51">
        <v>7123.1666749770275</v>
      </c>
      <c r="T503" s="48" t="s">
        <v>1764</v>
      </c>
      <c r="U503" s="47" t="s">
        <v>20</v>
      </c>
      <c r="W503" s="60" t="str">
        <f>IF(ISNUMBER(MATCH(U503,U$1:U502,0)),"2","1")</f>
        <v>2</v>
      </c>
    </row>
    <row r="504" spans="2:23" x14ac:dyDescent="0.25">
      <c r="B504" s="18">
        <v>503</v>
      </c>
      <c r="C504" s="17" t="str">
        <f t="shared" si="49"/>
        <v>Europe</v>
      </c>
      <c r="D504" s="17" t="str">
        <f t="shared" si="50"/>
        <v/>
      </c>
      <c r="E504" s="17" t="str">
        <f t="shared" si="51"/>
        <v/>
      </c>
      <c r="F504" s="17" t="str">
        <f t="shared" si="52"/>
        <v/>
      </c>
      <c r="G504" s="17" t="str">
        <f t="shared" si="53"/>
        <v/>
      </c>
      <c r="H504" s="17" t="str">
        <f t="shared" si="54"/>
        <v/>
      </c>
      <c r="I504" s="35" t="str">
        <f t="shared" si="55"/>
        <v>Europe</v>
      </c>
      <c r="J504" t="str">
        <f>IF(ISNUMBER(MATCH(K504,K$1:K503,0)),"Double","1st See ")</f>
        <v>Double</v>
      </c>
      <c r="K504" t="s">
        <v>71</v>
      </c>
      <c r="R504" t="s">
        <v>8</v>
      </c>
      <c r="S504" s="51">
        <v>12109.383347460946</v>
      </c>
      <c r="T504" s="48" t="s">
        <v>938</v>
      </c>
      <c r="U504" s="47" t="s">
        <v>52</v>
      </c>
      <c r="W504" s="60" t="str">
        <f>IF(ISNUMBER(MATCH(U504,U$1:U503,0)),"2","1")</f>
        <v>2</v>
      </c>
    </row>
    <row r="505" spans="2:23" x14ac:dyDescent="0.25">
      <c r="B505" s="18">
        <v>504</v>
      </c>
      <c r="C505" s="17" t="str">
        <f t="shared" si="49"/>
        <v>Europe</v>
      </c>
      <c r="D505" s="17" t="str">
        <f t="shared" si="50"/>
        <v/>
      </c>
      <c r="E505" s="17" t="str">
        <f t="shared" si="51"/>
        <v/>
      </c>
      <c r="F505" s="17" t="str">
        <f t="shared" si="52"/>
        <v/>
      </c>
      <c r="G505" s="17" t="str">
        <f t="shared" si="53"/>
        <v/>
      </c>
      <c r="H505" s="17" t="str">
        <f t="shared" si="54"/>
        <v/>
      </c>
      <c r="I505" s="35" t="str">
        <f t="shared" si="55"/>
        <v>Europe</v>
      </c>
      <c r="J505" t="str">
        <f>IF(ISNUMBER(MATCH(K505,K$1:K504,0)),"Double","1st See ")</f>
        <v>Double</v>
      </c>
      <c r="K505" t="s">
        <v>71</v>
      </c>
      <c r="R505" t="s">
        <v>8</v>
      </c>
      <c r="S505" s="51">
        <v>5698.5333399816218</v>
      </c>
      <c r="T505" s="48" t="s">
        <v>809</v>
      </c>
      <c r="U505" s="47" t="s">
        <v>52</v>
      </c>
      <c r="W505" s="60" t="str">
        <f>IF(ISNUMBER(MATCH(U505,U$1:U504,0)),"2","1")</f>
        <v>2</v>
      </c>
    </row>
    <row r="506" spans="2:23" x14ac:dyDescent="0.25">
      <c r="B506" s="18">
        <v>505</v>
      </c>
      <c r="C506" s="17" t="str">
        <f t="shared" si="49"/>
        <v/>
      </c>
      <c r="D506" s="17" t="str">
        <f t="shared" si="50"/>
        <v>North America</v>
      </c>
      <c r="E506" s="17" t="str">
        <f t="shared" si="51"/>
        <v/>
      </c>
      <c r="F506" s="17" t="str">
        <f t="shared" si="52"/>
        <v/>
      </c>
      <c r="G506" s="17" t="str">
        <f t="shared" si="53"/>
        <v/>
      </c>
      <c r="H506" s="17" t="str">
        <f t="shared" si="54"/>
        <v/>
      </c>
      <c r="I506" s="35" t="str">
        <f t="shared" si="55"/>
        <v>North America</v>
      </c>
      <c r="J506" t="str">
        <f>IF(ISNUMBER(MATCH(K506,K$1:K505,0)),"Double","1st See ")</f>
        <v>Double</v>
      </c>
      <c r="K506" t="s">
        <v>15</v>
      </c>
      <c r="R506" t="s">
        <v>8</v>
      </c>
      <c r="S506" s="51">
        <v>65889.291743537498</v>
      </c>
      <c r="T506" s="48" t="s">
        <v>1775</v>
      </c>
      <c r="U506" s="47" t="s">
        <v>52</v>
      </c>
      <c r="W506" s="60" t="str">
        <f>IF(ISNUMBER(MATCH(U506,U$1:U505,0)),"2","1")</f>
        <v>2</v>
      </c>
    </row>
    <row r="507" spans="2:23" x14ac:dyDescent="0.25">
      <c r="B507" s="18">
        <v>506</v>
      </c>
      <c r="C507" s="17" t="str">
        <f t="shared" si="49"/>
        <v/>
      </c>
      <c r="D507" s="17" t="str">
        <f t="shared" si="50"/>
        <v>North America</v>
      </c>
      <c r="E507" s="17" t="str">
        <f t="shared" si="51"/>
        <v/>
      </c>
      <c r="F507" s="17" t="str">
        <f t="shared" si="52"/>
        <v/>
      </c>
      <c r="G507" s="17" t="str">
        <f t="shared" si="53"/>
        <v/>
      </c>
      <c r="H507" s="17" t="str">
        <f t="shared" si="54"/>
        <v/>
      </c>
      <c r="I507" s="35" t="str">
        <f t="shared" si="55"/>
        <v>North America</v>
      </c>
      <c r="J507" t="str">
        <f>IF(ISNUMBER(MATCH(K507,K$1:K506,0)),"Double","1st See ")</f>
        <v>Double</v>
      </c>
      <c r="K507" t="s">
        <v>15</v>
      </c>
      <c r="R507" t="s">
        <v>8</v>
      </c>
      <c r="S507" s="51">
        <v>6545</v>
      </c>
      <c r="T507" s="48" t="s">
        <v>700</v>
      </c>
      <c r="U507" s="47" t="s">
        <v>52</v>
      </c>
      <c r="W507" s="60" t="str">
        <f>IF(ISNUMBER(MATCH(U507,U$1:U506,0)),"2","1")</f>
        <v>2</v>
      </c>
    </row>
    <row r="508" spans="2:23" x14ac:dyDescent="0.25">
      <c r="B508" s="18">
        <v>507</v>
      </c>
      <c r="C508" s="17" t="str">
        <f t="shared" si="49"/>
        <v/>
      </c>
      <c r="D508" s="17" t="str">
        <f t="shared" si="50"/>
        <v>North America</v>
      </c>
      <c r="E508" s="17" t="str">
        <f t="shared" si="51"/>
        <v/>
      </c>
      <c r="F508" s="17" t="str">
        <f t="shared" si="52"/>
        <v/>
      </c>
      <c r="G508" s="17" t="str">
        <f t="shared" si="53"/>
        <v/>
      </c>
      <c r="H508" s="17" t="str">
        <f t="shared" si="54"/>
        <v/>
      </c>
      <c r="I508" s="35" t="str">
        <f t="shared" si="55"/>
        <v>North America</v>
      </c>
      <c r="J508" t="str">
        <f>IF(ISNUMBER(MATCH(K508,K$1:K507,0)),"Double","1st See ")</f>
        <v>Double</v>
      </c>
      <c r="K508" t="s">
        <v>15</v>
      </c>
      <c r="R508" t="s">
        <v>8</v>
      </c>
      <c r="S508" s="51">
        <v>17807.916687442568</v>
      </c>
      <c r="T508" s="48" t="s">
        <v>1781</v>
      </c>
      <c r="U508" s="47" t="s">
        <v>52</v>
      </c>
      <c r="W508" s="60" t="str">
        <f>IF(ISNUMBER(MATCH(U508,U$1:U507,0)),"2","1")</f>
        <v>2</v>
      </c>
    </row>
    <row r="509" spans="2:23" x14ac:dyDescent="0.25">
      <c r="B509" s="18">
        <v>508</v>
      </c>
      <c r="C509" s="17" t="str">
        <f t="shared" si="49"/>
        <v/>
      </c>
      <c r="D509" s="17" t="str">
        <f t="shared" si="50"/>
        <v/>
      </c>
      <c r="E509" s="17" t="str">
        <f t="shared" si="51"/>
        <v/>
      </c>
      <c r="F509" s="17" t="str">
        <f t="shared" si="52"/>
        <v/>
      </c>
      <c r="G509" s="17" t="str">
        <f t="shared" si="53"/>
        <v>Asia</v>
      </c>
      <c r="H509" s="17" t="str">
        <f t="shared" si="54"/>
        <v/>
      </c>
      <c r="I509" s="35" t="str">
        <f t="shared" si="55"/>
        <v>Asia</v>
      </c>
      <c r="J509" t="str">
        <f>IF(ISNUMBER(MATCH(K509,K$1:K508,0)),"Double","1st See ")</f>
        <v>Double</v>
      </c>
      <c r="K509" t="s">
        <v>416</v>
      </c>
      <c r="R509" t="s">
        <v>8</v>
      </c>
      <c r="S509" s="51">
        <v>17807.916687442568</v>
      </c>
      <c r="T509" s="48" t="s">
        <v>1785</v>
      </c>
      <c r="U509" s="47" t="s">
        <v>20</v>
      </c>
      <c r="W509" s="60" t="str">
        <f>IF(ISNUMBER(MATCH(U509,U$1:U508,0)),"2","1")</f>
        <v>2</v>
      </c>
    </row>
    <row r="510" spans="2:23" x14ac:dyDescent="0.25">
      <c r="B510" s="18">
        <v>509</v>
      </c>
      <c r="C510" s="17" t="str">
        <f t="shared" si="49"/>
        <v/>
      </c>
      <c r="D510" s="17" t="str">
        <f t="shared" si="50"/>
        <v>North America</v>
      </c>
      <c r="E510" s="17" t="str">
        <f t="shared" si="51"/>
        <v/>
      </c>
      <c r="F510" s="17" t="str">
        <f t="shared" si="52"/>
        <v/>
      </c>
      <c r="G510" s="17" t="str">
        <f t="shared" si="53"/>
        <v/>
      </c>
      <c r="H510" s="17" t="str">
        <f t="shared" si="54"/>
        <v/>
      </c>
      <c r="I510" s="35" t="str">
        <f t="shared" si="55"/>
        <v>North America</v>
      </c>
      <c r="J510" t="str">
        <f>IF(ISNUMBER(MATCH(K510,K$1:K509,0)),"Double","1st See ")</f>
        <v>Double</v>
      </c>
      <c r="K510" t="s">
        <v>15</v>
      </c>
      <c r="R510" t="s">
        <v>8</v>
      </c>
      <c r="S510" s="51">
        <v>12000</v>
      </c>
      <c r="T510" s="48" t="s">
        <v>1786</v>
      </c>
      <c r="U510" s="47" t="s">
        <v>3999</v>
      </c>
      <c r="W510" s="60" t="str">
        <f>IF(ISNUMBER(MATCH(U510,U$1:U509,0)),"2","1")</f>
        <v>2</v>
      </c>
    </row>
    <row r="511" spans="2:23" x14ac:dyDescent="0.25">
      <c r="B511" s="18">
        <v>510</v>
      </c>
      <c r="C511" s="17" t="str">
        <f t="shared" si="49"/>
        <v/>
      </c>
      <c r="D511" s="17" t="str">
        <f t="shared" si="50"/>
        <v>North America</v>
      </c>
      <c r="E511" s="17" t="str">
        <f t="shared" si="51"/>
        <v/>
      </c>
      <c r="F511" s="17" t="str">
        <f t="shared" si="52"/>
        <v/>
      </c>
      <c r="G511" s="17" t="str">
        <f t="shared" si="53"/>
        <v/>
      </c>
      <c r="H511" s="17" t="str">
        <f t="shared" si="54"/>
        <v/>
      </c>
      <c r="I511" s="35" t="str">
        <f t="shared" si="55"/>
        <v>North America</v>
      </c>
      <c r="J511" t="str">
        <f>IF(ISNUMBER(MATCH(K511,K$1:K510,0)),"Double","1st See ")</f>
        <v>Double</v>
      </c>
      <c r="K511" t="s">
        <v>15</v>
      </c>
      <c r="R511" t="s">
        <v>8</v>
      </c>
      <c r="S511" s="51">
        <v>2225.989585930321</v>
      </c>
      <c r="T511" s="48" t="s">
        <v>1788</v>
      </c>
      <c r="U511" s="47" t="s">
        <v>20</v>
      </c>
      <c r="W511" s="60" t="str">
        <f>IF(ISNUMBER(MATCH(U511,U$1:U510,0)),"2","1")</f>
        <v>2</v>
      </c>
    </row>
    <row r="512" spans="2:23" x14ac:dyDescent="0.25">
      <c r="B512" s="18">
        <v>511</v>
      </c>
      <c r="C512" s="17" t="str">
        <f t="shared" si="49"/>
        <v/>
      </c>
      <c r="D512" s="17" t="str">
        <f t="shared" si="50"/>
        <v/>
      </c>
      <c r="E512" s="17" t="str">
        <f t="shared" si="51"/>
        <v/>
      </c>
      <c r="F512" s="17" t="str">
        <f t="shared" si="52"/>
        <v/>
      </c>
      <c r="G512" s="17" t="str">
        <f t="shared" si="53"/>
        <v>Asia</v>
      </c>
      <c r="H512" s="17" t="str">
        <f t="shared" si="54"/>
        <v/>
      </c>
      <c r="I512" s="35" t="str">
        <f t="shared" si="55"/>
        <v>Asia</v>
      </c>
      <c r="J512" t="str">
        <f>IF(ISNUMBER(MATCH(K512,K$1:K511,0)),"Double","1st See ")</f>
        <v>Double</v>
      </c>
      <c r="K512" t="s">
        <v>8</v>
      </c>
      <c r="R512" t="s">
        <v>8</v>
      </c>
      <c r="S512" s="51">
        <v>6054.6916737304728</v>
      </c>
      <c r="T512" s="48" t="s">
        <v>1022</v>
      </c>
      <c r="U512" s="47" t="s">
        <v>52</v>
      </c>
      <c r="W512" s="60" t="str">
        <f>IF(ISNUMBER(MATCH(U512,U$1:U511,0)),"2","1")</f>
        <v>2</v>
      </c>
    </row>
    <row r="513" spans="2:23" x14ac:dyDescent="0.25">
      <c r="B513" s="18">
        <v>512</v>
      </c>
      <c r="C513" s="17" t="str">
        <f t="shared" si="49"/>
        <v/>
      </c>
      <c r="D513" s="17" t="str">
        <f t="shared" si="50"/>
        <v>North America</v>
      </c>
      <c r="E513" s="17" t="str">
        <f t="shared" si="51"/>
        <v/>
      </c>
      <c r="F513" s="17" t="str">
        <f t="shared" si="52"/>
        <v/>
      </c>
      <c r="G513" s="17" t="str">
        <f t="shared" si="53"/>
        <v/>
      </c>
      <c r="H513" s="17" t="str">
        <f t="shared" si="54"/>
        <v/>
      </c>
      <c r="I513" s="35" t="str">
        <f t="shared" si="55"/>
        <v>North America</v>
      </c>
      <c r="J513" t="str">
        <f>IF(ISNUMBER(MATCH(K513,K$1:K512,0)),"Double","1st See ")</f>
        <v>Double</v>
      </c>
      <c r="K513" t="s">
        <v>88</v>
      </c>
      <c r="R513" t="s">
        <v>8</v>
      </c>
      <c r="S513" s="51">
        <v>3360</v>
      </c>
      <c r="T513" s="48" t="s">
        <v>1790</v>
      </c>
      <c r="U513" s="47" t="s">
        <v>20</v>
      </c>
      <c r="W513" s="60" t="str">
        <f>IF(ISNUMBER(MATCH(U513,U$1:U512,0)),"2","1")</f>
        <v>2</v>
      </c>
    </row>
    <row r="514" spans="2:23" x14ac:dyDescent="0.25">
      <c r="B514" s="18">
        <v>513</v>
      </c>
      <c r="C514" s="17" t="str">
        <f t="shared" ref="C514:C577" si="56">IF(ISNUMBER(MATCH($K514,L$2:L$65,0)),"Europe","")</f>
        <v/>
      </c>
      <c r="D514" s="17" t="str">
        <f t="shared" ref="D514:D577" si="57">IF(ISNUMBER(MATCH($K514,M$2:M$65,0)),"North America","")</f>
        <v>North America</v>
      </c>
      <c r="E514" s="17" t="str">
        <f t="shared" ref="E514:E577" si="58">IF(ISNUMBER(MATCH($K514,N$2:N$65,0)),"South America","")</f>
        <v/>
      </c>
      <c r="F514" s="17" t="str">
        <f t="shared" ref="F514:F577" si="59">IF(ISNUMBER(MATCH($K514,O$2:O$63,0)),"Africa","")</f>
        <v/>
      </c>
      <c r="G514" s="17" t="str">
        <f t="shared" ref="G514:G577" si="60">IF(ISNUMBER(MATCH($K514,P$2:P$65,0)),"Asia","")</f>
        <v/>
      </c>
      <c r="H514" s="17" t="str">
        <f t="shared" ref="H514:H577" si="61">IF(ISNUMBER(MATCH($K514,Q$2:Q$65,0)),"Oceania","")</f>
        <v/>
      </c>
      <c r="I514" s="35" t="str">
        <f t="shared" si="55"/>
        <v>North America</v>
      </c>
      <c r="J514" t="str">
        <f>IF(ISNUMBER(MATCH(K514,K$1:K513,0)),"Double","1st See ")</f>
        <v>Double</v>
      </c>
      <c r="K514" t="s">
        <v>15</v>
      </c>
      <c r="R514" t="s">
        <v>8</v>
      </c>
      <c r="S514" s="51">
        <v>10000</v>
      </c>
      <c r="T514" s="48" t="s">
        <v>452</v>
      </c>
      <c r="U514" s="47" t="s">
        <v>4001</v>
      </c>
      <c r="W514" s="60" t="str">
        <f>IF(ISNUMBER(MATCH(U514,U$1:U513,0)),"2","1")</f>
        <v>2</v>
      </c>
    </row>
    <row r="515" spans="2:23" x14ac:dyDescent="0.25">
      <c r="B515" s="18">
        <v>514</v>
      </c>
      <c r="C515" s="17" t="str">
        <f t="shared" si="56"/>
        <v/>
      </c>
      <c r="D515" s="17" t="str">
        <f t="shared" si="57"/>
        <v>North America</v>
      </c>
      <c r="E515" s="17" t="str">
        <f t="shared" si="58"/>
        <v/>
      </c>
      <c r="F515" s="17" t="str">
        <f t="shared" si="59"/>
        <v/>
      </c>
      <c r="G515" s="17" t="str">
        <f t="shared" si="60"/>
        <v/>
      </c>
      <c r="H515" s="17" t="str">
        <f t="shared" si="61"/>
        <v/>
      </c>
      <c r="I515" s="35" t="str">
        <f t="shared" ref="I515:I578" si="62">CONCATENATE(C515,D515,E515,F515,G515,H515)</f>
        <v>North America</v>
      </c>
      <c r="J515" t="str">
        <f>IF(ISNUMBER(MATCH(K515,K$1:K514,0)),"Double","1st See ")</f>
        <v>Double</v>
      </c>
      <c r="K515" t="s">
        <v>15</v>
      </c>
      <c r="R515" t="s">
        <v>8</v>
      </c>
      <c r="S515" s="51">
        <v>10000</v>
      </c>
      <c r="T515" s="48" t="s">
        <v>721</v>
      </c>
      <c r="U515" s="47" t="s">
        <v>3999</v>
      </c>
      <c r="W515" s="60" t="str">
        <f>IF(ISNUMBER(MATCH(U515,U$1:U514,0)),"2","1")</f>
        <v>2</v>
      </c>
    </row>
    <row r="516" spans="2:23" x14ac:dyDescent="0.25">
      <c r="B516" s="18">
        <v>515</v>
      </c>
      <c r="C516" s="17" t="str">
        <f t="shared" si="56"/>
        <v/>
      </c>
      <c r="D516" s="17" t="str">
        <f t="shared" si="57"/>
        <v>North America</v>
      </c>
      <c r="E516" s="17" t="str">
        <f t="shared" si="58"/>
        <v/>
      </c>
      <c r="F516" s="17" t="str">
        <f t="shared" si="59"/>
        <v/>
      </c>
      <c r="G516" s="17" t="str">
        <f t="shared" si="60"/>
        <v/>
      </c>
      <c r="H516" s="17" t="str">
        <f t="shared" si="61"/>
        <v/>
      </c>
      <c r="I516" s="35" t="str">
        <f t="shared" si="62"/>
        <v>North America</v>
      </c>
      <c r="J516" t="str">
        <f>IF(ISNUMBER(MATCH(K516,K$1:K515,0)),"Double","1st See ")</f>
        <v>Double</v>
      </c>
      <c r="K516" t="s">
        <v>15</v>
      </c>
      <c r="R516" t="s">
        <v>8</v>
      </c>
      <c r="S516" s="51">
        <v>5342.3750062327708</v>
      </c>
      <c r="T516" s="48" t="s">
        <v>1794</v>
      </c>
      <c r="U516" s="47" t="s">
        <v>20</v>
      </c>
      <c r="W516" s="60" t="str">
        <f>IF(ISNUMBER(MATCH(U516,U$1:U515,0)),"2","1")</f>
        <v>2</v>
      </c>
    </row>
    <row r="517" spans="2:23" x14ac:dyDescent="0.25">
      <c r="B517" s="18">
        <v>516</v>
      </c>
      <c r="C517" s="17" t="str">
        <f t="shared" si="56"/>
        <v/>
      </c>
      <c r="D517" s="17" t="str">
        <f t="shared" si="57"/>
        <v/>
      </c>
      <c r="E517" s="17" t="str">
        <f t="shared" si="58"/>
        <v/>
      </c>
      <c r="F517" s="17" t="str">
        <f t="shared" si="59"/>
        <v/>
      </c>
      <c r="G517" s="17" t="str">
        <f t="shared" si="60"/>
        <v>Asia</v>
      </c>
      <c r="H517" s="17" t="str">
        <f t="shared" si="61"/>
        <v/>
      </c>
      <c r="I517" s="35" t="str">
        <f t="shared" si="62"/>
        <v>Asia</v>
      </c>
      <c r="J517" t="str">
        <f>IF(ISNUMBER(MATCH(K517,K$1:K516,0)),"Double","1st See ")</f>
        <v>Double</v>
      </c>
      <c r="K517" t="s">
        <v>8</v>
      </c>
      <c r="R517" t="s">
        <v>8</v>
      </c>
      <c r="S517" s="51">
        <v>4273.9000049862161</v>
      </c>
      <c r="T517" s="48" t="s">
        <v>1796</v>
      </c>
      <c r="U517" s="47" t="s">
        <v>488</v>
      </c>
      <c r="W517" s="60" t="str">
        <f>IF(ISNUMBER(MATCH(U517,U$1:U516,0)),"2","1")</f>
        <v>2</v>
      </c>
    </row>
    <row r="518" spans="2:23" x14ac:dyDescent="0.25">
      <c r="B518" s="18">
        <v>517</v>
      </c>
      <c r="C518" s="17" t="str">
        <f t="shared" si="56"/>
        <v/>
      </c>
      <c r="D518" s="17" t="str">
        <f t="shared" si="57"/>
        <v>North America</v>
      </c>
      <c r="E518" s="17" t="str">
        <f t="shared" si="58"/>
        <v/>
      </c>
      <c r="F518" s="17" t="str">
        <f t="shared" si="59"/>
        <v/>
      </c>
      <c r="G518" s="17" t="str">
        <f t="shared" si="60"/>
        <v/>
      </c>
      <c r="H518" s="17" t="str">
        <f t="shared" si="61"/>
        <v/>
      </c>
      <c r="I518" s="35" t="str">
        <f t="shared" si="62"/>
        <v>North America</v>
      </c>
      <c r="J518" t="str">
        <f>IF(ISNUMBER(MATCH(K518,K$1:K517,0)),"Double","1st See ")</f>
        <v>Double</v>
      </c>
      <c r="K518" t="s">
        <v>15</v>
      </c>
      <c r="R518" t="s">
        <v>8</v>
      </c>
      <c r="S518" s="51">
        <v>8903.9583437212841</v>
      </c>
      <c r="T518" s="48" t="s">
        <v>786</v>
      </c>
      <c r="U518" s="47" t="s">
        <v>52</v>
      </c>
      <c r="W518" s="60" t="str">
        <f>IF(ISNUMBER(MATCH(U518,U$1:U517,0)),"2","1")</f>
        <v>2</v>
      </c>
    </row>
    <row r="519" spans="2:23" x14ac:dyDescent="0.25">
      <c r="B519" s="18">
        <v>518</v>
      </c>
      <c r="C519" s="17" t="str">
        <f t="shared" si="56"/>
        <v>Europe</v>
      </c>
      <c r="D519" s="17" t="str">
        <f t="shared" si="57"/>
        <v/>
      </c>
      <c r="E519" s="17" t="str">
        <f t="shared" si="58"/>
        <v/>
      </c>
      <c r="F519" s="17" t="str">
        <f t="shared" si="59"/>
        <v/>
      </c>
      <c r="G519" s="17" t="str">
        <f t="shared" si="60"/>
        <v/>
      </c>
      <c r="H519" s="17" t="str">
        <f t="shared" si="61"/>
        <v/>
      </c>
      <c r="I519" s="35" t="str">
        <f t="shared" si="62"/>
        <v>Europe</v>
      </c>
      <c r="J519" t="str">
        <f>IF(ISNUMBER(MATCH(K519,K$1:K518,0)),"Double","1st See ")</f>
        <v>Double</v>
      </c>
      <c r="K519" t="s">
        <v>628</v>
      </c>
      <c r="R519" t="s">
        <v>8</v>
      </c>
      <c r="S519" s="51">
        <v>5698.5333399816218</v>
      </c>
      <c r="T519" s="48" t="s">
        <v>649</v>
      </c>
      <c r="U519" s="47" t="s">
        <v>20</v>
      </c>
      <c r="W519" s="60" t="str">
        <f>IF(ISNUMBER(MATCH(U519,U$1:U518,0)),"2","1")</f>
        <v>2</v>
      </c>
    </row>
    <row r="520" spans="2:23" x14ac:dyDescent="0.25">
      <c r="B520" s="18">
        <v>519</v>
      </c>
      <c r="C520" s="17" t="str">
        <f t="shared" si="56"/>
        <v>Europe</v>
      </c>
      <c r="D520" s="17" t="str">
        <f t="shared" si="57"/>
        <v/>
      </c>
      <c r="E520" s="17" t="str">
        <f t="shared" si="58"/>
        <v/>
      </c>
      <c r="F520" s="17" t="str">
        <f t="shared" si="59"/>
        <v/>
      </c>
      <c r="G520" s="17" t="str">
        <f t="shared" si="60"/>
        <v/>
      </c>
      <c r="H520" s="17" t="str">
        <f t="shared" si="61"/>
        <v/>
      </c>
      <c r="I520" s="35" t="str">
        <f t="shared" si="62"/>
        <v>Europe</v>
      </c>
      <c r="J520" t="str">
        <f>IF(ISNUMBER(MATCH(K520,K$1:K519,0)),"Double","1st See ")</f>
        <v>Double</v>
      </c>
      <c r="K520" t="s">
        <v>71</v>
      </c>
      <c r="R520" t="s">
        <v>8</v>
      </c>
      <c r="S520" s="51">
        <v>3419.1200039889732</v>
      </c>
      <c r="T520" s="48" t="s">
        <v>839</v>
      </c>
      <c r="U520" s="47" t="s">
        <v>20</v>
      </c>
      <c r="W520" s="60" t="str">
        <f>IF(ISNUMBER(MATCH(U520,U$1:U519,0)),"2","1")</f>
        <v>2</v>
      </c>
    </row>
    <row r="521" spans="2:23" x14ac:dyDescent="0.25">
      <c r="B521" s="18">
        <v>520</v>
      </c>
      <c r="C521" s="17" t="str">
        <f t="shared" si="56"/>
        <v/>
      </c>
      <c r="D521" s="17" t="str">
        <f t="shared" si="57"/>
        <v>North America</v>
      </c>
      <c r="E521" s="17" t="str">
        <f t="shared" si="58"/>
        <v/>
      </c>
      <c r="F521" s="17" t="str">
        <f t="shared" si="59"/>
        <v/>
      </c>
      <c r="G521" s="17" t="str">
        <f t="shared" si="60"/>
        <v/>
      </c>
      <c r="H521" s="17" t="str">
        <f t="shared" si="61"/>
        <v/>
      </c>
      <c r="I521" s="35" t="str">
        <f t="shared" si="62"/>
        <v>North America</v>
      </c>
      <c r="J521" t="str">
        <f>IF(ISNUMBER(MATCH(K521,K$1:K520,0)),"Double","1st See ")</f>
        <v>Double</v>
      </c>
      <c r="K521" t="s">
        <v>15</v>
      </c>
      <c r="R521" t="s">
        <v>8</v>
      </c>
      <c r="S521" s="51">
        <v>8013.5625093491553</v>
      </c>
      <c r="T521" s="48" t="s">
        <v>1824</v>
      </c>
      <c r="U521" s="47" t="s">
        <v>3999</v>
      </c>
      <c r="W521" s="60" t="str">
        <f>IF(ISNUMBER(MATCH(U521,U$1:U520,0)),"2","1")</f>
        <v>2</v>
      </c>
    </row>
    <row r="522" spans="2:23" x14ac:dyDescent="0.25">
      <c r="B522" s="18">
        <v>521</v>
      </c>
      <c r="C522" s="17" t="str">
        <f t="shared" si="56"/>
        <v/>
      </c>
      <c r="D522" s="17" t="str">
        <f t="shared" si="57"/>
        <v>North America</v>
      </c>
      <c r="E522" s="17" t="str">
        <f t="shared" si="58"/>
        <v/>
      </c>
      <c r="F522" s="17" t="str">
        <f t="shared" si="59"/>
        <v/>
      </c>
      <c r="G522" s="17" t="str">
        <f t="shared" si="60"/>
        <v/>
      </c>
      <c r="H522" s="17" t="str">
        <f t="shared" si="61"/>
        <v/>
      </c>
      <c r="I522" s="35" t="str">
        <f t="shared" si="62"/>
        <v>North America</v>
      </c>
      <c r="J522" t="str">
        <f>IF(ISNUMBER(MATCH(K522,K$1:K521,0)),"Double","1st See ")</f>
        <v>Double</v>
      </c>
      <c r="K522" t="s">
        <v>15</v>
      </c>
      <c r="R522" t="s">
        <v>8</v>
      </c>
      <c r="S522" s="51">
        <v>3561.5833374885137</v>
      </c>
      <c r="T522" s="48" t="s">
        <v>749</v>
      </c>
      <c r="U522" s="47" t="s">
        <v>20</v>
      </c>
      <c r="W522" s="60" t="str">
        <f>IF(ISNUMBER(MATCH(U522,U$1:U521,0)),"2","1")</f>
        <v>2</v>
      </c>
    </row>
    <row r="523" spans="2:23" x14ac:dyDescent="0.25">
      <c r="B523" s="18">
        <v>522</v>
      </c>
      <c r="C523" s="17" t="str">
        <f t="shared" si="56"/>
        <v>Europe</v>
      </c>
      <c r="D523" s="17" t="str">
        <f t="shared" si="57"/>
        <v/>
      </c>
      <c r="E523" s="17" t="str">
        <f t="shared" si="58"/>
        <v/>
      </c>
      <c r="F523" s="17" t="str">
        <f t="shared" si="59"/>
        <v/>
      </c>
      <c r="G523" s="17" t="str">
        <f t="shared" si="60"/>
        <v/>
      </c>
      <c r="H523" s="17" t="str">
        <f t="shared" si="61"/>
        <v/>
      </c>
      <c r="I523" s="35" t="str">
        <f t="shared" si="62"/>
        <v>Europe</v>
      </c>
      <c r="J523" t="str">
        <f>IF(ISNUMBER(MATCH(K523,K$1:K522,0)),"Double","1st See ")</f>
        <v>Double</v>
      </c>
      <c r="K523" t="s">
        <v>71</v>
      </c>
      <c r="R523" t="s">
        <v>8</v>
      </c>
      <c r="S523" s="51">
        <v>7123.1666749770275</v>
      </c>
      <c r="T523" s="48" t="s">
        <v>20</v>
      </c>
      <c r="U523" s="47" t="s">
        <v>20</v>
      </c>
      <c r="W523" s="60" t="str">
        <f>IF(ISNUMBER(MATCH(U523,U$1:U522,0)),"2","1")</f>
        <v>2</v>
      </c>
    </row>
    <row r="524" spans="2:23" x14ac:dyDescent="0.25">
      <c r="B524" s="18">
        <v>523</v>
      </c>
      <c r="C524" s="17" t="str">
        <f t="shared" si="56"/>
        <v/>
      </c>
      <c r="D524" s="17" t="str">
        <f t="shared" si="57"/>
        <v/>
      </c>
      <c r="E524" s="17" t="str">
        <f t="shared" si="58"/>
        <v/>
      </c>
      <c r="F524" s="17" t="str">
        <f t="shared" si="59"/>
        <v/>
      </c>
      <c r="G524" s="17" t="str">
        <f t="shared" si="60"/>
        <v>Asia</v>
      </c>
      <c r="H524" s="17" t="str">
        <f t="shared" si="61"/>
        <v/>
      </c>
      <c r="I524" s="35" t="str">
        <f t="shared" si="62"/>
        <v>Asia</v>
      </c>
      <c r="J524" t="str">
        <f>IF(ISNUMBER(MATCH(K524,K$1:K523,0)),"Double","1st See ")</f>
        <v>Double</v>
      </c>
      <c r="K524" t="s">
        <v>65</v>
      </c>
      <c r="R524" t="s">
        <v>8</v>
      </c>
      <c r="S524" s="51">
        <v>8903.9583437212841</v>
      </c>
      <c r="T524" s="48" t="s">
        <v>243</v>
      </c>
      <c r="U524" s="47" t="s">
        <v>20</v>
      </c>
      <c r="W524" s="60" t="str">
        <f>IF(ISNUMBER(MATCH(U524,U$1:U523,0)),"2","1")</f>
        <v>2</v>
      </c>
    </row>
    <row r="525" spans="2:23" x14ac:dyDescent="0.25">
      <c r="B525" s="18">
        <v>524</v>
      </c>
      <c r="C525" s="17" t="str">
        <f t="shared" si="56"/>
        <v/>
      </c>
      <c r="D525" s="17" t="str">
        <f t="shared" si="57"/>
        <v/>
      </c>
      <c r="E525" s="17" t="str">
        <f t="shared" si="58"/>
        <v/>
      </c>
      <c r="F525" s="17" t="str">
        <f t="shared" si="59"/>
        <v/>
      </c>
      <c r="G525" s="17" t="str">
        <f t="shared" si="60"/>
        <v/>
      </c>
      <c r="H525" s="17" t="str">
        <f t="shared" si="61"/>
        <v>Oceania</v>
      </c>
      <c r="I525" s="35" t="str">
        <f t="shared" si="62"/>
        <v>Oceania</v>
      </c>
      <c r="J525" t="str">
        <f>IF(ISNUMBER(MATCH(K525,K$1:K524,0)),"Double","1st See ")</f>
        <v>Double</v>
      </c>
      <c r="K525" t="s">
        <v>84</v>
      </c>
      <c r="R525" t="s">
        <v>8</v>
      </c>
      <c r="S525" s="51">
        <v>10684.750012465542</v>
      </c>
      <c r="T525" s="48" t="s">
        <v>1112</v>
      </c>
      <c r="U525" s="47" t="s">
        <v>20</v>
      </c>
      <c r="W525" s="60" t="str">
        <f>IF(ISNUMBER(MATCH(U525,U$1:U524,0)),"2","1")</f>
        <v>2</v>
      </c>
    </row>
    <row r="526" spans="2:23" x14ac:dyDescent="0.25">
      <c r="B526" s="18">
        <v>525</v>
      </c>
      <c r="C526" s="17" t="str">
        <f t="shared" si="56"/>
        <v/>
      </c>
      <c r="D526" s="17" t="str">
        <f t="shared" si="57"/>
        <v/>
      </c>
      <c r="E526" s="17" t="str">
        <f t="shared" si="58"/>
        <v/>
      </c>
      <c r="F526" s="17" t="str">
        <f t="shared" si="59"/>
        <v/>
      </c>
      <c r="G526" s="17" t="str">
        <f t="shared" si="60"/>
        <v/>
      </c>
      <c r="H526" s="17" t="str">
        <f t="shared" si="61"/>
        <v>Oceania</v>
      </c>
      <c r="I526" s="35" t="str">
        <f t="shared" si="62"/>
        <v>Oceania</v>
      </c>
      <c r="J526" t="str">
        <f>IF(ISNUMBER(MATCH(K526,K$1:K525,0)),"Double","1st See ")</f>
        <v xml:space="preserve">1st See </v>
      </c>
      <c r="K526" t="s">
        <v>672</v>
      </c>
      <c r="R526" t="s">
        <v>8</v>
      </c>
      <c r="S526" s="51">
        <v>9794.354178093412</v>
      </c>
      <c r="T526" s="48" t="s">
        <v>1847</v>
      </c>
      <c r="U526" s="47" t="s">
        <v>52</v>
      </c>
      <c r="W526" s="60" t="str">
        <f>IF(ISNUMBER(MATCH(U526,U$1:U525,0)),"2","1")</f>
        <v>2</v>
      </c>
    </row>
    <row r="527" spans="2:23" x14ac:dyDescent="0.25">
      <c r="B527" s="18">
        <v>526</v>
      </c>
      <c r="C527" s="17" t="str">
        <f t="shared" si="56"/>
        <v/>
      </c>
      <c r="D527" s="17" t="str">
        <f t="shared" si="57"/>
        <v/>
      </c>
      <c r="E527" s="17" t="str">
        <f t="shared" si="58"/>
        <v>South America</v>
      </c>
      <c r="F527" s="17" t="str">
        <f t="shared" si="59"/>
        <v/>
      </c>
      <c r="G527" s="17" t="str">
        <f t="shared" si="60"/>
        <v/>
      </c>
      <c r="H527" s="17" t="str">
        <f t="shared" si="61"/>
        <v/>
      </c>
      <c r="I527" s="35" t="str">
        <f t="shared" si="62"/>
        <v>South America</v>
      </c>
      <c r="J527" t="str">
        <f>IF(ISNUMBER(MATCH(K527,K$1:K526,0)),"Double","1st See ")</f>
        <v xml:space="preserve">1st See </v>
      </c>
      <c r="K527" t="s">
        <v>639</v>
      </c>
      <c r="R527" t="s">
        <v>8</v>
      </c>
      <c r="S527" s="51">
        <v>14400</v>
      </c>
      <c r="T527" s="48" t="s">
        <v>279</v>
      </c>
      <c r="U527" s="47" t="s">
        <v>279</v>
      </c>
      <c r="W527" s="60" t="str">
        <f>IF(ISNUMBER(MATCH(U527,U$1:U526,0)),"2","1")</f>
        <v>2</v>
      </c>
    </row>
    <row r="528" spans="2:23" x14ac:dyDescent="0.25">
      <c r="B528" s="18">
        <v>527</v>
      </c>
      <c r="C528" s="17" t="str">
        <f t="shared" si="56"/>
        <v/>
      </c>
      <c r="D528" s="17" t="str">
        <f t="shared" si="57"/>
        <v>North America</v>
      </c>
      <c r="E528" s="17" t="str">
        <f t="shared" si="58"/>
        <v/>
      </c>
      <c r="F528" s="17" t="str">
        <f t="shared" si="59"/>
        <v/>
      </c>
      <c r="G528" s="17" t="str">
        <f t="shared" si="60"/>
        <v/>
      </c>
      <c r="H528" s="17" t="str">
        <f t="shared" si="61"/>
        <v/>
      </c>
      <c r="I528" s="35" t="str">
        <f t="shared" si="62"/>
        <v>North America</v>
      </c>
      <c r="J528" t="str">
        <f>IF(ISNUMBER(MATCH(K528,K$1:K527,0)),"Double","1st See ")</f>
        <v>Double</v>
      </c>
      <c r="K528" t="s">
        <v>15</v>
      </c>
      <c r="R528" t="s">
        <v>8</v>
      </c>
      <c r="S528" s="51">
        <v>2671.1875031163854</v>
      </c>
      <c r="T528" s="48" t="s">
        <v>721</v>
      </c>
      <c r="U528" s="47" t="s">
        <v>3999</v>
      </c>
      <c r="W528" s="60" t="str">
        <f>IF(ISNUMBER(MATCH(U528,U$1:U527,0)),"2","1")</f>
        <v>2</v>
      </c>
    </row>
    <row r="529" spans="2:23" x14ac:dyDescent="0.25">
      <c r="B529" s="18">
        <v>528</v>
      </c>
      <c r="C529" s="17" t="str">
        <f t="shared" si="56"/>
        <v>Europe</v>
      </c>
      <c r="D529" s="17" t="str">
        <f t="shared" si="57"/>
        <v/>
      </c>
      <c r="E529" s="17" t="str">
        <f t="shared" si="58"/>
        <v/>
      </c>
      <c r="F529" s="17" t="str">
        <f t="shared" si="59"/>
        <v/>
      </c>
      <c r="G529" s="17" t="str">
        <f t="shared" si="60"/>
        <v/>
      </c>
      <c r="H529" s="17" t="str">
        <f t="shared" si="61"/>
        <v/>
      </c>
      <c r="I529" s="35" t="str">
        <f t="shared" si="62"/>
        <v>Europe</v>
      </c>
      <c r="J529" t="str">
        <f>IF(ISNUMBER(MATCH(K529,K$1:K528,0)),"Double","1st See ")</f>
        <v>Double</v>
      </c>
      <c r="K529" t="s">
        <v>71</v>
      </c>
      <c r="R529" t="s">
        <v>8</v>
      </c>
      <c r="S529" s="51">
        <v>22000</v>
      </c>
      <c r="T529" s="48" t="s">
        <v>1849</v>
      </c>
      <c r="U529" s="47" t="s">
        <v>52</v>
      </c>
      <c r="W529" s="60" t="str">
        <f>IF(ISNUMBER(MATCH(U529,U$1:U528,0)),"2","1")</f>
        <v>2</v>
      </c>
    </row>
    <row r="530" spans="2:23" s="13" customFormat="1" x14ac:dyDescent="0.25">
      <c r="B530" s="34">
        <v>529</v>
      </c>
      <c r="C530" s="17" t="str">
        <f t="shared" si="56"/>
        <v/>
      </c>
      <c r="D530" s="17" t="str">
        <f t="shared" si="57"/>
        <v>North America</v>
      </c>
      <c r="E530" s="17" t="str">
        <f t="shared" si="58"/>
        <v/>
      </c>
      <c r="F530" s="17" t="str">
        <f t="shared" si="59"/>
        <v/>
      </c>
      <c r="G530" s="17" t="str">
        <f t="shared" si="60"/>
        <v/>
      </c>
      <c r="H530" s="17" t="str">
        <f t="shared" si="61"/>
        <v/>
      </c>
      <c r="I530" s="35" t="str">
        <f t="shared" si="62"/>
        <v>North America</v>
      </c>
      <c r="J530" t="str">
        <f>IF(ISNUMBER(MATCH(K530,K$1:K529,0)),"Double","1st See ")</f>
        <v>Double</v>
      </c>
      <c r="K530" s="13" t="s">
        <v>15</v>
      </c>
      <c r="R530" t="s">
        <v>8</v>
      </c>
      <c r="S530" s="51">
        <v>25000</v>
      </c>
      <c r="T530" s="48" t="s">
        <v>1853</v>
      </c>
      <c r="U530" s="47" t="s">
        <v>20</v>
      </c>
      <c r="W530" s="60" t="str">
        <f>IF(ISNUMBER(MATCH(U530,U$1:U529,0)),"2","1")</f>
        <v>2</v>
      </c>
    </row>
    <row r="531" spans="2:23" x14ac:dyDescent="0.25">
      <c r="B531" s="18">
        <v>530</v>
      </c>
      <c r="C531" s="17" t="str">
        <f t="shared" si="56"/>
        <v/>
      </c>
      <c r="D531" s="17" t="str">
        <f t="shared" si="57"/>
        <v>North America</v>
      </c>
      <c r="E531" s="17" t="str">
        <f t="shared" si="58"/>
        <v/>
      </c>
      <c r="F531" s="17" t="str">
        <f t="shared" si="59"/>
        <v/>
      </c>
      <c r="G531" s="17" t="str">
        <f t="shared" si="60"/>
        <v/>
      </c>
      <c r="H531" s="17" t="str">
        <f t="shared" si="61"/>
        <v/>
      </c>
      <c r="I531" s="35" t="str">
        <f t="shared" si="62"/>
        <v>North America</v>
      </c>
      <c r="J531" t="str">
        <f>IF(ISNUMBER(MATCH(K531,K$1:K530,0)),"Double","1st See ")</f>
        <v>Double</v>
      </c>
      <c r="K531" t="s">
        <v>15</v>
      </c>
      <c r="R531" t="s">
        <v>8</v>
      </c>
      <c r="S531" s="51">
        <v>8903.9583437212841</v>
      </c>
      <c r="T531" s="48" t="s">
        <v>207</v>
      </c>
      <c r="U531" s="47" t="s">
        <v>20</v>
      </c>
      <c r="W531" s="60" t="str">
        <f>IF(ISNUMBER(MATCH(U531,U$1:U530,0)),"2","1")</f>
        <v>2</v>
      </c>
    </row>
    <row r="532" spans="2:23" x14ac:dyDescent="0.25">
      <c r="B532" s="18">
        <v>531</v>
      </c>
      <c r="C532" s="17" t="str">
        <f t="shared" si="56"/>
        <v/>
      </c>
      <c r="D532" s="17" t="str">
        <f t="shared" si="57"/>
        <v/>
      </c>
      <c r="E532" s="17" t="str">
        <f t="shared" si="58"/>
        <v/>
      </c>
      <c r="F532" s="17" t="str">
        <f t="shared" si="59"/>
        <v/>
      </c>
      <c r="G532" s="17" t="str">
        <f t="shared" si="60"/>
        <v>Asia</v>
      </c>
      <c r="H532" s="17" t="str">
        <f t="shared" si="61"/>
        <v/>
      </c>
      <c r="I532" s="35" t="str">
        <f t="shared" si="62"/>
        <v>Asia</v>
      </c>
      <c r="J532" t="str">
        <f>IF(ISNUMBER(MATCH(K532,K$1:K531,0)),"Double","1st See ")</f>
        <v>Double</v>
      </c>
      <c r="K532" t="s">
        <v>17</v>
      </c>
      <c r="R532" t="s">
        <v>8</v>
      </c>
      <c r="S532" s="51">
        <v>7497.1329254133216</v>
      </c>
      <c r="T532" s="48" t="s">
        <v>1861</v>
      </c>
      <c r="U532" s="47" t="s">
        <v>20</v>
      </c>
      <c r="W532" s="60" t="str">
        <f>IF(ISNUMBER(MATCH(U532,U$1:U531,0)),"2","1")</f>
        <v>2</v>
      </c>
    </row>
    <row r="533" spans="2:23" x14ac:dyDescent="0.25">
      <c r="B533" s="18">
        <v>532</v>
      </c>
      <c r="C533" s="17" t="str">
        <f t="shared" si="56"/>
        <v/>
      </c>
      <c r="D533" s="17" t="str">
        <f t="shared" si="57"/>
        <v/>
      </c>
      <c r="E533" s="17" t="str">
        <f t="shared" si="58"/>
        <v/>
      </c>
      <c r="F533" s="17" t="str">
        <f t="shared" si="59"/>
        <v/>
      </c>
      <c r="G533" s="17" t="str">
        <f t="shared" si="60"/>
        <v/>
      </c>
      <c r="H533" s="17" t="str">
        <f t="shared" si="61"/>
        <v>Oceania</v>
      </c>
      <c r="I533" s="35" t="str">
        <f t="shared" si="62"/>
        <v>Oceania</v>
      </c>
      <c r="J533" t="str">
        <f>IF(ISNUMBER(MATCH(K533,K$1:K532,0)),"Double","1st See ")</f>
        <v>Double</v>
      </c>
      <c r="K533" t="s">
        <v>84</v>
      </c>
      <c r="R533" t="s">
        <v>8</v>
      </c>
      <c r="S533" s="51">
        <v>10000</v>
      </c>
      <c r="T533" s="48" t="s">
        <v>1862</v>
      </c>
      <c r="U533" s="47" t="s">
        <v>52</v>
      </c>
      <c r="W533" s="60" t="str">
        <f>IF(ISNUMBER(MATCH(U533,U$1:U532,0)),"2","1")</f>
        <v>2</v>
      </c>
    </row>
    <row r="534" spans="2:23" x14ac:dyDescent="0.25">
      <c r="B534" s="18">
        <v>533</v>
      </c>
      <c r="C534" s="17" t="str">
        <f t="shared" si="56"/>
        <v/>
      </c>
      <c r="D534" s="17" t="str">
        <f t="shared" si="57"/>
        <v/>
      </c>
      <c r="E534" s="17" t="str">
        <f t="shared" si="58"/>
        <v/>
      </c>
      <c r="F534" s="17" t="str">
        <f t="shared" si="59"/>
        <v/>
      </c>
      <c r="G534" s="17" t="str">
        <f t="shared" si="60"/>
        <v>Asia</v>
      </c>
      <c r="H534" s="17" t="str">
        <f t="shared" si="61"/>
        <v/>
      </c>
      <c r="I534" s="35" t="str">
        <f t="shared" si="62"/>
        <v>Asia</v>
      </c>
      <c r="J534" t="str">
        <f>IF(ISNUMBER(MATCH(K534,K$1:K533,0)),"Double","1st See ")</f>
        <v>Double</v>
      </c>
      <c r="K534" t="s">
        <v>8</v>
      </c>
      <c r="R534" t="s">
        <v>8</v>
      </c>
      <c r="S534" s="51">
        <v>6410.8500074793246</v>
      </c>
      <c r="T534" s="48" t="s">
        <v>1863</v>
      </c>
      <c r="U534" s="47" t="s">
        <v>356</v>
      </c>
      <c r="W534" s="60" t="str">
        <f>IF(ISNUMBER(MATCH(U534,U$1:U533,0)),"2","1")</f>
        <v>2</v>
      </c>
    </row>
    <row r="535" spans="2:23" x14ac:dyDescent="0.25">
      <c r="B535" s="18">
        <v>534</v>
      </c>
      <c r="C535" s="17" t="str">
        <f t="shared" si="56"/>
        <v/>
      </c>
      <c r="D535" s="17" t="str">
        <f t="shared" si="57"/>
        <v>North America</v>
      </c>
      <c r="E535" s="17" t="str">
        <f t="shared" si="58"/>
        <v/>
      </c>
      <c r="F535" s="17" t="str">
        <f t="shared" si="59"/>
        <v/>
      </c>
      <c r="G535" s="17" t="str">
        <f t="shared" si="60"/>
        <v/>
      </c>
      <c r="H535" s="17" t="str">
        <f t="shared" si="61"/>
        <v/>
      </c>
      <c r="I535" s="35" t="str">
        <f t="shared" si="62"/>
        <v>North America</v>
      </c>
      <c r="J535" t="str">
        <f>IF(ISNUMBER(MATCH(K535,K$1:K534,0)),"Double","1st See ")</f>
        <v>Double</v>
      </c>
      <c r="K535" t="s">
        <v>15</v>
      </c>
      <c r="R535" t="s">
        <v>8</v>
      </c>
      <c r="S535" s="51">
        <v>4594.4425053601826</v>
      </c>
      <c r="T535" s="48" t="s">
        <v>1869</v>
      </c>
      <c r="U535" s="47" t="s">
        <v>20</v>
      </c>
      <c r="W535" s="60" t="str">
        <f>IF(ISNUMBER(MATCH(U535,U$1:U534,0)),"2","1")</f>
        <v>2</v>
      </c>
    </row>
    <row r="536" spans="2:23" x14ac:dyDescent="0.25">
      <c r="B536" s="18">
        <v>535</v>
      </c>
      <c r="C536" s="17" t="str">
        <f t="shared" si="56"/>
        <v/>
      </c>
      <c r="D536" s="17" t="str">
        <f t="shared" si="57"/>
        <v/>
      </c>
      <c r="E536" s="17" t="str">
        <f t="shared" si="58"/>
        <v>South America</v>
      </c>
      <c r="F536" s="17" t="str">
        <f t="shared" si="59"/>
        <v/>
      </c>
      <c r="G536" s="17" t="str">
        <f t="shared" si="60"/>
        <v/>
      </c>
      <c r="H536" s="17" t="str">
        <f t="shared" si="61"/>
        <v/>
      </c>
      <c r="I536" s="35" t="str">
        <f t="shared" si="62"/>
        <v>South America</v>
      </c>
      <c r="J536" t="str">
        <f>IF(ISNUMBER(MATCH(K536,K$1:K535,0)),"Double","1st See ")</f>
        <v>Double</v>
      </c>
      <c r="K536" t="s">
        <v>143</v>
      </c>
      <c r="R536" t="s">
        <v>8</v>
      </c>
      <c r="S536" s="51">
        <v>16917.52085307044</v>
      </c>
      <c r="T536" s="48" t="s">
        <v>1873</v>
      </c>
      <c r="U536" s="47" t="s">
        <v>52</v>
      </c>
      <c r="W536" s="60" t="str">
        <f>IF(ISNUMBER(MATCH(U536,U$1:U535,0)),"2","1")</f>
        <v>2</v>
      </c>
    </row>
    <row r="537" spans="2:23" x14ac:dyDescent="0.25">
      <c r="B537" s="18">
        <v>536</v>
      </c>
      <c r="C537" s="17" t="str">
        <f t="shared" si="56"/>
        <v/>
      </c>
      <c r="D537" s="17" t="str">
        <f t="shared" si="57"/>
        <v>North America</v>
      </c>
      <c r="E537" s="17" t="str">
        <f t="shared" si="58"/>
        <v/>
      </c>
      <c r="F537" s="17" t="str">
        <f t="shared" si="59"/>
        <v/>
      </c>
      <c r="G537" s="17" t="str">
        <f t="shared" si="60"/>
        <v/>
      </c>
      <c r="H537" s="17" t="str">
        <f t="shared" si="61"/>
        <v/>
      </c>
      <c r="I537" s="35" t="str">
        <f t="shared" si="62"/>
        <v>North America</v>
      </c>
      <c r="J537" t="str">
        <f>IF(ISNUMBER(MATCH(K537,K$1:K536,0)),"Double","1st See ")</f>
        <v>Double</v>
      </c>
      <c r="K537" t="s">
        <v>15</v>
      </c>
      <c r="R537" t="s">
        <v>8</v>
      </c>
      <c r="S537" s="51">
        <v>3205.4250037396623</v>
      </c>
      <c r="T537" s="48" t="s">
        <v>544</v>
      </c>
      <c r="U537" s="47" t="s">
        <v>3999</v>
      </c>
      <c r="W537" s="60" t="str">
        <f>IF(ISNUMBER(MATCH(U537,U$1:U536,0)),"2","1")</f>
        <v>2</v>
      </c>
    </row>
    <row r="538" spans="2:23" x14ac:dyDescent="0.25">
      <c r="B538" s="18">
        <v>537</v>
      </c>
      <c r="C538" s="17" t="str">
        <f t="shared" si="56"/>
        <v/>
      </c>
      <c r="D538" s="17" t="str">
        <f t="shared" si="57"/>
        <v/>
      </c>
      <c r="E538" s="17" t="str">
        <f t="shared" si="58"/>
        <v/>
      </c>
      <c r="F538" s="17" t="str">
        <f t="shared" si="59"/>
        <v/>
      </c>
      <c r="G538" s="17" t="str">
        <f t="shared" si="60"/>
        <v>Asia</v>
      </c>
      <c r="H538" s="17" t="str">
        <f t="shared" si="61"/>
        <v/>
      </c>
      <c r="I538" s="35" t="str">
        <f t="shared" si="62"/>
        <v>Asia</v>
      </c>
      <c r="J538" t="str">
        <f>IF(ISNUMBER(MATCH(K538,K$1:K537,0)),"Double","1st See ")</f>
        <v>Double</v>
      </c>
      <c r="K538" t="s">
        <v>8</v>
      </c>
      <c r="R538" t="s">
        <v>8</v>
      </c>
      <c r="S538" s="51">
        <v>14246.333349954055</v>
      </c>
      <c r="T538" s="48" t="s">
        <v>755</v>
      </c>
      <c r="U538" s="47" t="s">
        <v>52</v>
      </c>
      <c r="W538" s="60" t="str">
        <f>IF(ISNUMBER(MATCH(U538,U$1:U537,0)),"2","1")</f>
        <v>2</v>
      </c>
    </row>
    <row r="539" spans="2:23" x14ac:dyDescent="0.25">
      <c r="B539" s="18">
        <v>538</v>
      </c>
      <c r="C539" s="17" t="str">
        <f t="shared" si="56"/>
        <v/>
      </c>
      <c r="D539" s="17" t="str">
        <f t="shared" si="57"/>
        <v>North America</v>
      </c>
      <c r="E539" s="17" t="str">
        <f t="shared" si="58"/>
        <v/>
      </c>
      <c r="F539" s="17" t="str">
        <f t="shared" si="59"/>
        <v/>
      </c>
      <c r="G539" s="17" t="str">
        <f t="shared" si="60"/>
        <v/>
      </c>
      <c r="H539" s="17" t="str">
        <f t="shared" si="61"/>
        <v/>
      </c>
      <c r="I539" s="35" t="str">
        <f t="shared" si="62"/>
        <v>North America</v>
      </c>
      <c r="J539" t="str">
        <f>IF(ISNUMBER(MATCH(K539,K$1:K538,0)),"Double","1st See ")</f>
        <v>Double</v>
      </c>
      <c r="K539" t="s">
        <v>15</v>
      </c>
      <c r="R539" t="s">
        <v>8</v>
      </c>
      <c r="S539" s="51">
        <v>14246.333349954055</v>
      </c>
      <c r="T539" s="48" t="s">
        <v>755</v>
      </c>
      <c r="U539" s="47" t="s">
        <v>52</v>
      </c>
      <c r="W539" s="60" t="str">
        <f>IF(ISNUMBER(MATCH(U539,U$1:U538,0)),"2","1")</f>
        <v>2</v>
      </c>
    </row>
    <row r="540" spans="2:23" x14ac:dyDescent="0.25">
      <c r="B540" s="18">
        <v>539</v>
      </c>
      <c r="C540" s="17" t="str">
        <f t="shared" si="56"/>
        <v/>
      </c>
      <c r="D540" s="17" t="str">
        <f t="shared" si="57"/>
        <v>North America</v>
      </c>
      <c r="E540" s="17" t="str">
        <f t="shared" si="58"/>
        <v/>
      </c>
      <c r="F540" s="17" t="str">
        <f t="shared" si="59"/>
        <v/>
      </c>
      <c r="G540" s="17" t="str">
        <f t="shared" si="60"/>
        <v/>
      </c>
      <c r="H540" s="17" t="str">
        <f t="shared" si="61"/>
        <v/>
      </c>
      <c r="I540" s="35" t="str">
        <f t="shared" si="62"/>
        <v>North America</v>
      </c>
      <c r="J540" t="str">
        <f>IF(ISNUMBER(MATCH(K540,K$1:K539,0)),"Double","1st See ")</f>
        <v>Double</v>
      </c>
      <c r="K540" t="s">
        <v>15</v>
      </c>
      <c r="R540" t="s">
        <v>8</v>
      </c>
      <c r="S540" s="51">
        <v>28995</v>
      </c>
      <c r="T540" s="48" t="s">
        <v>739</v>
      </c>
      <c r="U540" s="47" t="s">
        <v>52</v>
      </c>
      <c r="W540" s="60" t="str">
        <f>IF(ISNUMBER(MATCH(U540,U$1:U539,0)),"2","1")</f>
        <v>2</v>
      </c>
    </row>
    <row r="541" spans="2:23" x14ac:dyDescent="0.25">
      <c r="B541" s="18">
        <v>540</v>
      </c>
      <c r="C541" s="17" t="str">
        <f t="shared" si="56"/>
        <v/>
      </c>
      <c r="D541" s="17" t="str">
        <f t="shared" si="57"/>
        <v>North America</v>
      </c>
      <c r="E541" s="17" t="str">
        <f t="shared" si="58"/>
        <v/>
      </c>
      <c r="F541" s="17" t="str">
        <f t="shared" si="59"/>
        <v/>
      </c>
      <c r="G541" s="17" t="str">
        <f t="shared" si="60"/>
        <v/>
      </c>
      <c r="H541" s="17" t="str">
        <f t="shared" si="61"/>
        <v/>
      </c>
      <c r="I541" s="35" t="str">
        <f t="shared" si="62"/>
        <v>North America</v>
      </c>
      <c r="J541" t="str">
        <f>IF(ISNUMBER(MATCH(K541,K$1:K540,0)),"Double","1st See ")</f>
        <v>Double</v>
      </c>
      <c r="K541" t="s">
        <v>15</v>
      </c>
      <c r="R541" t="s">
        <v>8</v>
      </c>
      <c r="S541" s="51">
        <v>21903.737525554359</v>
      </c>
      <c r="T541" s="48" t="s">
        <v>1877</v>
      </c>
      <c r="U541" s="47" t="s">
        <v>20</v>
      </c>
      <c r="W541" s="60" t="str">
        <f>IF(ISNUMBER(MATCH(U541,U$1:U540,0)),"2","1")</f>
        <v>2</v>
      </c>
    </row>
    <row r="542" spans="2:23" x14ac:dyDescent="0.25">
      <c r="B542" s="18">
        <v>541</v>
      </c>
      <c r="C542" s="17" t="str">
        <f t="shared" si="56"/>
        <v/>
      </c>
      <c r="D542" s="17" t="str">
        <f t="shared" si="57"/>
        <v>North America</v>
      </c>
      <c r="E542" s="17" t="str">
        <f t="shared" si="58"/>
        <v/>
      </c>
      <c r="F542" s="17" t="str">
        <f t="shared" si="59"/>
        <v/>
      </c>
      <c r="G542" s="17" t="str">
        <f t="shared" si="60"/>
        <v/>
      </c>
      <c r="H542" s="17" t="str">
        <f t="shared" si="61"/>
        <v/>
      </c>
      <c r="I542" s="35" t="str">
        <f t="shared" si="62"/>
        <v>North America</v>
      </c>
      <c r="J542" t="str">
        <f>IF(ISNUMBER(MATCH(K542,K$1:K541,0)),"Double","1st See ")</f>
        <v>Double</v>
      </c>
      <c r="K542" t="s">
        <v>15</v>
      </c>
      <c r="R542" t="s">
        <v>8</v>
      </c>
      <c r="S542" s="51">
        <v>20122.945856810104</v>
      </c>
      <c r="T542" s="48" t="s">
        <v>1877</v>
      </c>
      <c r="U542" s="47" t="s">
        <v>20</v>
      </c>
      <c r="W542" s="60" t="str">
        <f>IF(ISNUMBER(MATCH(U542,U$1:U541,0)),"2","1")</f>
        <v>2</v>
      </c>
    </row>
    <row r="543" spans="2:23" x14ac:dyDescent="0.25">
      <c r="B543" s="18">
        <v>542</v>
      </c>
      <c r="C543" s="17" t="str">
        <f t="shared" si="56"/>
        <v/>
      </c>
      <c r="D543" s="17" t="str">
        <f t="shared" si="57"/>
        <v/>
      </c>
      <c r="E543" s="17" t="str">
        <f t="shared" si="58"/>
        <v/>
      </c>
      <c r="F543" s="17" t="str">
        <f t="shared" si="59"/>
        <v/>
      </c>
      <c r="G543" s="17" t="str">
        <f t="shared" si="60"/>
        <v>Asia</v>
      </c>
      <c r="H543" s="17" t="str">
        <f t="shared" si="61"/>
        <v/>
      </c>
      <c r="I543" s="35" t="str">
        <f t="shared" si="62"/>
        <v>Asia</v>
      </c>
      <c r="J543" t="str">
        <f>IF(ISNUMBER(MATCH(K543,K$1:K542,0)),"Double","1st See ")</f>
        <v xml:space="preserve">1st See </v>
      </c>
      <c r="K543" t="s">
        <v>654</v>
      </c>
      <c r="R543" t="s">
        <v>8</v>
      </c>
      <c r="S543" s="51">
        <v>5320</v>
      </c>
      <c r="T543" s="48" t="s">
        <v>1886</v>
      </c>
      <c r="U543" s="47" t="s">
        <v>52</v>
      </c>
      <c r="W543" s="60" t="str">
        <f>IF(ISNUMBER(MATCH(U543,U$1:U542,0)),"2","1")</f>
        <v>2</v>
      </c>
    </row>
    <row r="544" spans="2:23" x14ac:dyDescent="0.25">
      <c r="B544" s="18">
        <v>543</v>
      </c>
      <c r="C544" s="17" t="str">
        <f t="shared" si="56"/>
        <v/>
      </c>
      <c r="D544" s="17" t="str">
        <f t="shared" si="57"/>
        <v>North America</v>
      </c>
      <c r="E544" s="17" t="str">
        <f t="shared" si="58"/>
        <v/>
      </c>
      <c r="F544" s="17" t="str">
        <f t="shared" si="59"/>
        <v/>
      </c>
      <c r="G544" s="17" t="str">
        <f t="shared" si="60"/>
        <v/>
      </c>
      <c r="H544" s="17" t="str">
        <f t="shared" si="61"/>
        <v/>
      </c>
      <c r="I544" s="35" t="str">
        <f t="shared" si="62"/>
        <v>North America</v>
      </c>
      <c r="J544" t="str">
        <f>IF(ISNUMBER(MATCH(K544,K$1:K543,0)),"Double","1st See ")</f>
        <v>Double</v>
      </c>
      <c r="K544" t="s">
        <v>15</v>
      </c>
      <c r="R544" t="s">
        <v>8</v>
      </c>
      <c r="S544" s="51">
        <v>2493.1083362419595</v>
      </c>
      <c r="T544" s="48" t="s">
        <v>1888</v>
      </c>
      <c r="U544" s="47" t="s">
        <v>4000</v>
      </c>
      <c r="W544" s="60" t="str">
        <f>IF(ISNUMBER(MATCH(U544,U$1:U543,0)),"2","1")</f>
        <v>1</v>
      </c>
    </row>
    <row r="545" spans="2:23" x14ac:dyDescent="0.25">
      <c r="B545" s="18">
        <v>544</v>
      </c>
      <c r="C545" s="17" t="str">
        <f t="shared" si="56"/>
        <v>Europe</v>
      </c>
      <c r="D545" s="17" t="str">
        <f t="shared" si="57"/>
        <v/>
      </c>
      <c r="E545" s="17" t="str">
        <f t="shared" si="58"/>
        <v/>
      </c>
      <c r="F545" s="17" t="str">
        <f t="shared" si="59"/>
        <v/>
      </c>
      <c r="G545" s="17" t="str">
        <f t="shared" si="60"/>
        <v/>
      </c>
      <c r="H545" s="17" t="str">
        <f t="shared" si="61"/>
        <v/>
      </c>
      <c r="I545" s="35" t="str">
        <f t="shared" si="62"/>
        <v>Europe</v>
      </c>
      <c r="J545" t="str">
        <f>IF(ISNUMBER(MATCH(K545,K$1:K544,0)),"Double","1st See ")</f>
        <v>Double</v>
      </c>
      <c r="K545" t="s">
        <v>71</v>
      </c>
      <c r="R545" t="s">
        <v>8</v>
      </c>
      <c r="S545" s="51">
        <v>8903.9583437212841</v>
      </c>
      <c r="T545" s="48" t="s">
        <v>1891</v>
      </c>
      <c r="U545" s="47" t="s">
        <v>20</v>
      </c>
      <c r="W545" s="60" t="str">
        <f>IF(ISNUMBER(MATCH(U545,U$1:U544,0)),"2","1")</f>
        <v>2</v>
      </c>
    </row>
    <row r="546" spans="2:23" x14ac:dyDescent="0.25">
      <c r="B546" s="18">
        <v>545</v>
      </c>
      <c r="C546" s="17" t="str">
        <f t="shared" si="56"/>
        <v/>
      </c>
      <c r="D546" s="17" t="str">
        <f t="shared" si="57"/>
        <v/>
      </c>
      <c r="E546" s="17" t="str">
        <f t="shared" si="58"/>
        <v/>
      </c>
      <c r="F546" s="17" t="str">
        <f t="shared" si="59"/>
        <v/>
      </c>
      <c r="G546" s="17" t="str">
        <f t="shared" si="60"/>
        <v/>
      </c>
      <c r="H546" s="17" t="str">
        <f t="shared" si="61"/>
        <v>Oceania</v>
      </c>
      <c r="I546" s="35" t="str">
        <f t="shared" si="62"/>
        <v>Oceania</v>
      </c>
      <c r="J546" t="str">
        <f>IF(ISNUMBER(MATCH(K546,K$1:K545,0)),"Double","1st See ")</f>
        <v>Double</v>
      </c>
      <c r="K546" t="s">
        <v>84</v>
      </c>
      <c r="R546" t="s">
        <v>8</v>
      </c>
      <c r="S546" s="51">
        <v>23150.291693675339</v>
      </c>
      <c r="T546" s="48" t="s">
        <v>52</v>
      </c>
      <c r="U546" s="47" t="s">
        <v>52</v>
      </c>
      <c r="W546" s="60" t="str">
        <f>IF(ISNUMBER(MATCH(U546,U$1:U545,0)),"2","1")</f>
        <v>2</v>
      </c>
    </row>
    <row r="547" spans="2:23" x14ac:dyDescent="0.25">
      <c r="B547" s="18">
        <v>546</v>
      </c>
      <c r="C547" s="17" t="str">
        <f t="shared" si="56"/>
        <v/>
      </c>
      <c r="D547" s="17" t="str">
        <f t="shared" si="57"/>
        <v>North America</v>
      </c>
      <c r="E547" s="17" t="str">
        <f t="shared" si="58"/>
        <v/>
      </c>
      <c r="F547" s="17" t="str">
        <f t="shared" si="59"/>
        <v/>
      </c>
      <c r="G547" s="17" t="str">
        <f t="shared" si="60"/>
        <v/>
      </c>
      <c r="H547" s="17" t="str">
        <f t="shared" si="61"/>
        <v/>
      </c>
      <c r="I547" s="35" t="str">
        <f t="shared" si="62"/>
        <v>North America</v>
      </c>
      <c r="J547" t="str">
        <f>IF(ISNUMBER(MATCH(K547,K$1:K546,0)),"Double","1st See ")</f>
        <v>Double</v>
      </c>
      <c r="K547" t="s">
        <v>15</v>
      </c>
      <c r="R547" t="s">
        <v>8</v>
      </c>
      <c r="S547" s="51">
        <v>12000</v>
      </c>
      <c r="T547" s="48" t="s">
        <v>1892</v>
      </c>
      <c r="U547" s="47" t="s">
        <v>279</v>
      </c>
      <c r="W547" s="60" t="str">
        <f>IF(ISNUMBER(MATCH(U547,U$1:U546,0)),"2","1")</f>
        <v>2</v>
      </c>
    </row>
    <row r="548" spans="2:23" x14ac:dyDescent="0.25">
      <c r="B548" s="18">
        <v>547</v>
      </c>
      <c r="C548" s="17" t="str">
        <f t="shared" si="56"/>
        <v/>
      </c>
      <c r="D548" s="17" t="str">
        <f t="shared" si="57"/>
        <v>North America</v>
      </c>
      <c r="E548" s="17" t="str">
        <f t="shared" si="58"/>
        <v/>
      </c>
      <c r="F548" s="17" t="str">
        <f t="shared" si="59"/>
        <v/>
      </c>
      <c r="G548" s="17" t="str">
        <f t="shared" si="60"/>
        <v/>
      </c>
      <c r="H548" s="17" t="str">
        <f t="shared" si="61"/>
        <v/>
      </c>
      <c r="I548" s="35" t="str">
        <f t="shared" si="62"/>
        <v>North America</v>
      </c>
      <c r="J548" t="str">
        <f>IF(ISNUMBER(MATCH(K548,K$1:K547,0)),"Double","1st See ")</f>
        <v>Double</v>
      </c>
      <c r="K548" t="s">
        <v>15</v>
      </c>
      <c r="R548" t="s">
        <v>8</v>
      </c>
      <c r="S548" s="51">
        <v>2671.1875031163854</v>
      </c>
      <c r="T548" s="48" t="s">
        <v>485</v>
      </c>
      <c r="U548" s="47" t="s">
        <v>279</v>
      </c>
      <c r="W548" s="60" t="str">
        <f>IF(ISNUMBER(MATCH(U548,U$1:U547,0)),"2","1")</f>
        <v>2</v>
      </c>
    </row>
    <row r="549" spans="2:23" x14ac:dyDescent="0.25">
      <c r="B549" s="18">
        <v>548</v>
      </c>
      <c r="C549" s="17" t="str">
        <f t="shared" si="56"/>
        <v/>
      </c>
      <c r="D549" s="17" t="str">
        <f t="shared" si="57"/>
        <v>North America</v>
      </c>
      <c r="E549" s="17" t="str">
        <f t="shared" si="58"/>
        <v/>
      </c>
      <c r="F549" s="17" t="str">
        <f t="shared" si="59"/>
        <v/>
      </c>
      <c r="G549" s="17" t="str">
        <f t="shared" si="60"/>
        <v/>
      </c>
      <c r="H549" s="17" t="str">
        <f t="shared" si="61"/>
        <v/>
      </c>
      <c r="I549" s="35" t="str">
        <f t="shared" si="62"/>
        <v>North America</v>
      </c>
      <c r="J549" t="str">
        <f>IF(ISNUMBER(MATCH(K549,K$1:K548,0)),"Double","1st See ")</f>
        <v>Double</v>
      </c>
      <c r="K549" t="s">
        <v>136</v>
      </c>
      <c r="R549" t="s">
        <v>8</v>
      </c>
      <c r="S549" s="51">
        <v>8547.8000099724322</v>
      </c>
      <c r="T549" s="48" t="s">
        <v>1904</v>
      </c>
      <c r="U549" s="47" t="s">
        <v>20</v>
      </c>
      <c r="W549" s="60" t="str">
        <f>IF(ISNUMBER(MATCH(U549,U$1:U548,0)),"2","1")</f>
        <v>2</v>
      </c>
    </row>
    <row r="550" spans="2:23" x14ac:dyDescent="0.25">
      <c r="B550" s="18">
        <v>549</v>
      </c>
      <c r="C550" s="17" t="str">
        <f t="shared" si="56"/>
        <v/>
      </c>
      <c r="D550" s="17" t="str">
        <f t="shared" si="57"/>
        <v>North America</v>
      </c>
      <c r="E550" s="17" t="str">
        <f t="shared" si="58"/>
        <v/>
      </c>
      <c r="F550" s="17" t="str">
        <f t="shared" si="59"/>
        <v/>
      </c>
      <c r="G550" s="17" t="str">
        <f t="shared" si="60"/>
        <v/>
      </c>
      <c r="H550" s="17" t="str">
        <f t="shared" si="61"/>
        <v/>
      </c>
      <c r="I550" s="35" t="str">
        <f t="shared" si="62"/>
        <v>North America</v>
      </c>
      <c r="J550" t="str">
        <f>IF(ISNUMBER(MATCH(K550,K$1:K549,0)),"Double","1st See ")</f>
        <v>Double</v>
      </c>
      <c r="K550" t="s">
        <v>15</v>
      </c>
      <c r="R550" t="s">
        <v>8</v>
      </c>
      <c r="S550" s="51">
        <v>2400</v>
      </c>
      <c r="T550" s="48" t="s">
        <v>1905</v>
      </c>
      <c r="U550" s="47" t="s">
        <v>20</v>
      </c>
      <c r="W550" s="60" t="str">
        <f>IF(ISNUMBER(MATCH(U550,U$1:U549,0)),"2","1")</f>
        <v>2</v>
      </c>
    </row>
    <row r="551" spans="2:23" x14ac:dyDescent="0.25">
      <c r="B551" s="18">
        <v>550</v>
      </c>
      <c r="C551" s="17" t="str">
        <f t="shared" si="56"/>
        <v/>
      </c>
      <c r="D551" s="17" t="str">
        <f t="shared" si="57"/>
        <v/>
      </c>
      <c r="E551" s="17" t="str">
        <f t="shared" si="58"/>
        <v>South America</v>
      </c>
      <c r="F551" s="17" t="str">
        <f t="shared" si="59"/>
        <v/>
      </c>
      <c r="G551" s="17" t="str">
        <f t="shared" si="60"/>
        <v/>
      </c>
      <c r="H551" s="17" t="str">
        <f t="shared" si="61"/>
        <v/>
      </c>
      <c r="I551" s="35" t="str">
        <f t="shared" si="62"/>
        <v>South America</v>
      </c>
      <c r="J551" t="str">
        <f>IF(ISNUMBER(MATCH(K551,K$1:K550,0)),"Double","1st See ")</f>
        <v>Double</v>
      </c>
      <c r="K551" t="s">
        <v>143</v>
      </c>
      <c r="R551" t="s">
        <v>8</v>
      </c>
      <c r="S551" s="51">
        <v>11000</v>
      </c>
      <c r="T551" s="48" t="s">
        <v>1500</v>
      </c>
      <c r="U551" s="47" t="s">
        <v>20</v>
      </c>
      <c r="W551" s="60" t="str">
        <f>IF(ISNUMBER(MATCH(U551,U$1:U550,0)),"2","1")</f>
        <v>2</v>
      </c>
    </row>
    <row r="552" spans="2:23" x14ac:dyDescent="0.25">
      <c r="B552" s="18">
        <v>551</v>
      </c>
      <c r="C552" s="17" t="str">
        <f t="shared" si="56"/>
        <v/>
      </c>
      <c r="D552" s="17" t="str">
        <f t="shared" si="57"/>
        <v>North America</v>
      </c>
      <c r="E552" s="17" t="str">
        <f t="shared" si="58"/>
        <v/>
      </c>
      <c r="F552" s="17" t="str">
        <f t="shared" si="59"/>
        <v/>
      </c>
      <c r="G552" s="17" t="str">
        <f t="shared" si="60"/>
        <v/>
      </c>
      <c r="H552" s="17" t="str">
        <f t="shared" si="61"/>
        <v/>
      </c>
      <c r="I552" s="35" t="str">
        <f t="shared" si="62"/>
        <v>North America</v>
      </c>
      <c r="J552" t="str">
        <f>IF(ISNUMBER(MATCH(K552,K$1:K551,0)),"Double","1st See ")</f>
        <v>Double</v>
      </c>
      <c r="K552" t="s">
        <v>15</v>
      </c>
      <c r="R552" t="s">
        <v>8</v>
      </c>
      <c r="S552" s="51">
        <v>3600</v>
      </c>
      <c r="T552" s="48" t="s">
        <v>20</v>
      </c>
      <c r="U552" s="47" t="s">
        <v>20</v>
      </c>
      <c r="W552" s="60" t="str">
        <f>IF(ISNUMBER(MATCH(U552,U$1:U551,0)),"2","1")</f>
        <v>2</v>
      </c>
    </row>
    <row r="553" spans="2:23" x14ac:dyDescent="0.25">
      <c r="B553" s="18">
        <v>552</v>
      </c>
      <c r="C553" s="17" t="str">
        <f t="shared" si="56"/>
        <v/>
      </c>
      <c r="D553" s="17" t="str">
        <f t="shared" si="57"/>
        <v>North America</v>
      </c>
      <c r="E553" s="17" t="str">
        <f t="shared" si="58"/>
        <v/>
      </c>
      <c r="F553" s="17" t="str">
        <f t="shared" si="59"/>
        <v/>
      </c>
      <c r="G553" s="17" t="str">
        <f t="shared" si="60"/>
        <v/>
      </c>
      <c r="H553" s="17" t="str">
        <f t="shared" si="61"/>
        <v/>
      </c>
      <c r="I553" s="35" t="str">
        <f t="shared" si="62"/>
        <v>North America</v>
      </c>
      <c r="J553" t="str">
        <f>IF(ISNUMBER(MATCH(K553,K$1:K552,0)),"Double","1st See ")</f>
        <v>Double</v>
      </c>
      <c r="K553" t="s">
        <v>15</v>
      </c>
      <c r="R553" t="s">
        <v>8</v>
      </c>
      <c r="S553" s="51">
        <v>7123.1666749770275</v>
      </c>
      <c r="T553" s="48" t="s">
        <v>42</v>
      </c>
      <c r="U553" s="47" t="s">
        <v>20</v>
      </c>
      <c r="W553" s="60" t="str">
        <f>IF(ISNUMBER(MATCH(U553,U$1:U552,0)),"2","1")</f>
        <v>2</v>
      </c>
    </row>
    <row r="554" spans="2:23" x14ac:dyDescent="0.25">
      <c r="B554" s="18">
        <v>553</v>
      </c>
      <c r="C554" s="17" t="str">
        <f t="shared" si="56"/>
        <v/>
      </c>
      <c r="D554" s="17" t="str">
        <f t="shared" si="57"/>
        <v>North America</v>
      </c>
      <c r="E554" s="17" t="str">
        <f t="shared" si="58"/>
        <v/>
      </c>
      <c r="F554" s="17" t="str">
        <f t="shared" si="59"/>
        <v/>
      </c>
      <c r="G554" s="17" t="str">
        <f t="shared" si="60"/>
        <v/>
      </c>
      <c r="H554" s="17" t="str">
        <f t="shared" si="61"/>
        <v/>
      </c>
      <c r="I554" s="35" t="str">
        <f t="shared" si="62"/>
        <v>North America</v>
      </c>
      <c r="J554" t="str">
        <f>IF(ISNUMBER(MATCH(K554,K$1:K553,0)),"Double","1st See ")</f>
        <v>Double</v>
      </c>
      <c r="K554" t="s">
        <v>15</v>
      </c>
      <c r="R554" t="s">
        <v>8</v>
      </c>
      <c r="S554" s="51">
        <v>9972.4333449678379</v>
      </c>
      <c r="T554" s="48" t="s">
        <v>1915</v>
      </c>
      <c r="U554" s="47" t="s">
        <v>52</v>
      </c>
      <c r="W554" s="60" t="str">
        <f>IF(ISNUMBER(MATCH(U554,U$1:U553,0)),"2","1")</f>
        <v>2</v>
      </c>
    </row>
    <row r="555" spans="2:23" x14ac:dyDescent="0.25">
      <c r="B555" s="18">
        <v>554</v>
      </c>
      <c r="C555" s="17" t="str">
        <f t="shared" si="56"/>
        <v/>
      </c>
      <c r="D555" s="17" t="str">
        <f t="shared" si="57"/>
        <v>North America</v>
      </c>
      <c r="E555" s="17" t="str">
        <f t="shared" si="58"/>
        <v/>
      </c>
      <c r="F555" s="17" t="str">
        <f t="shared" si="59"/>
        <v/>
      </c>
      <c r="G555" s="17" t="str">
        <f t="shared" si="60"/>
        <v/>
      </c>
      <c r="H555" s="17" t="str">
        <f t="shared" si="61"/>
        <v/>
      </c>
      <c r="I555" s="35" t="str">
        <f t="shared" si="62"/>
        <v>North America</v>
      </c>
      <c r="J555" t="str">
        <f>IF(ISNUMBER(MATCH(K555,K$1:K554,0)),"Double","1st See ")</f>
        <v>Double</v>
      </c>
      <c r="K555" t="s">
        <v>15</v>
      </c>
      <c r="R555" t="s">
        <v>8</v>
      </c>
      <c r="S555" s="51">
        <v>14000</v>
      </c>
      <c r="T555" s="48" t="s">
        <v>52</v>
      </c>
      <c r="U555" s="47" t="s">
        <v>52</v>
      </c>
      <c r="W555" s="60" t="str">
        <f>IF(ISNUMBER(MATCH(U555,U$1:U554,0)),"2","1")</f>
        <v>2</v>
      </c>
    </row>
    <row r="556" spans="2:23" x14ac:dyDescent="0.25">
      <c r="B556" s="18">
        <v>555</v>
      </c>
      <c r="C556" s="17" t="str">
        <f t="shared" si="56"/>
        <v>Europe</v>
      </c>
      <c r="D556" s="17" t="str">
        <f t="shared" si="57"/>
        <v/>
      </c>
      <c r="E556" s="17" t="str">
        <f t="shared" si="58"/>
        <v/>
      </c>
      <c r="F556" s="17" t="str">
        <f t="shared" si="59"/>
        <v/>
      </c>
      <c r="G556" s="17" t="str">
        <f t="shared" si="60"/>
        <v/>
      </c>
      <c r="H556" s="17" t="str">
        <f t="shared" si="61"/>
        <v/>
      </c>
      <c r="I556" s="35" t="str">
        <f t="shared" si="62"/>
        <v>Europe</v>
      </c>
      <c r="J556" t="str">
        <f>IF(ISNUMBER(MATCH(K556,K$1:K555,0)),"Double","1st See ")</f>
        <v>Double</v>
      </c>
      <c r="K556" t="s">
        <v>628</v>
      </c>
      <c r="R556" t="s">
        <v>8</v>
      </c>
      <c r="S556" s="51">
        <v>4986.216672483919</v>
      </c>
      <c r="T556" s="48" t="s">
        <v>1918</v>
      </c>
      <c r="U556" s="47" t="s">
        <v>20</v>
      </c>
      <c r="W556" s="60" t="str">
        <f>IF(ISNUMBER(MATCH(U556,U$1:U555,0)),"2","1")</f>
        <v>2</v>
      </c>
    </row>
    <row r="557" spans="2:23" x14ac:dyDescent="0.25">
      <c r="B557" s="18">
        <v>556</v>
      </c>
      <c r="C557" s="17" t="str">
        <f t="shared" si="56"/>
        <v/>
      </c>
      <c r="D557" s="17" t="str">
        <f t="shared" si="57"/>
        <v>North America</v>
      </c>
      <c r="E557" s="17" t="str">
        <f t="shared" si="58"/>
        <v/>
      </c>
      <c r="F557" s="17" t="str">
        <f t="shared" si="59"/>
        <v/>
      </c>
      <c r="G557" s="17" t="str">
        <f t="shared" si="60"/>
        <v/>
      </c>
      <c r="H557" s="17" t="str">
        <f t="shared" si="61"/>
        <v/>
      </c>
      <c r="I557" s="35" t="str">
        <f t="shared" si="62"/>
        <v>North America</v>
      </c>
      <c r="J557" t="str">
        <f>IF(ISNUMBER(MATCH(K557,K$1:K556,0)),"Double","1st See ")</f>
        <v>Double</v>
      </c>
      <c r="K557" t="s">
        <v>15</v>
      </c>
      <c r="R557" t="s">
        <v>8</v>
      </c>
      <c r="S557" s="51">
        <v>4800</v>
      </c>
      <c r="T557" s="48" t="s">
        <v>1919</v>
      </c>
      <c r="U557" s="47" t="s">
        <v>52</v>
      </c>
      <c r="W557" s="60" t="str">
        <f>IF(ISNUMBER(MATCH(U557,U$1:U556,0)),"2","1")</f>
        <v>2</v>
      </c>
    </row>
    <row r="558" spans="2:23" x14ac:dyDescent="0.25">
      <c r="B558" s="18">
        <v>557</v>
      </c>
      <c r="C558" s="17" t="str">
        <f t="shared" si="56"/>
        <v/>
      </c>
      <c r="D558" s="17" t="str">
        <f t="shared" si="57"/>
        <v/>
      </c>
      <c r="E558" s="17" t="str">
        <f t="shared" si="58"/>
        <v/>
      </c>
      <c r="F558" s="17" t="str">
        <f t="shared" si="59"/>
        <v/>
      </c>
      <c r="G558" s="17" t="str">
        <f t="shared" si="60"/>
        <v/>
      </c>
      <c r="H558" s="17" t="str">
        <f t="shared" si="61"/>
        <v>Oceania</v>
      </c>
      <c r="I558" s="35" t="str">
        <f t="shared" si="62"/>
        <v>Oceania</v>
      </c>
      <c r="J558" t="str">
        <f>IF(ISNUMBER(MATCH(K558,K$1:K557,0)),"Double","1st See ")</f>
        <v>Double</v>
      </c>
      <c r="K558" t="s">
        <v>84</v>
      </c>
      <c r="R558" t="s">
        <v>8</v>
      </c>
      <c r="S558" s="51">
        <v>8013.5625093491553</v>
      </c>
      <c r="T558" s="48" t="s">
        <v>721</v>
      </c>
      <c r="U558" s="47" t="s">
        <v>3999</v>
      </c>
      <c r="W558" s="60" t="str">
        <f>IF(ISNUMBER(MATCH(U558,U$1:U557,0)),"2","1")</f>
        <v>2</v>
      </c>
    </row>
    <row r="559" spans="2:23" x14ac:dyDescent="0.25">
      <c r="B559" s="18">
        <v>558</v>
      </c>
      <c r="C559" s="17" t="str">
        <f t="shared" si="56"/>
        <v/>
      </c>
      <c r="D559" s="17" t="str">
        <f t="shared" si="57"/>
        <v/>
      </c>
      <c r="E559" s="17" t="str">
        <f t="shared" si="58"/>
        <v/>
      </c>
      <c r="F559" s="17" t="str">
        <f t="shared" si="59"/>
        <v/>
      </c>
      <c r="G559" s="17" t="str">
        <f t="shared" si="60"/>
        <v/>
      </c>
      <c r="H559" s="17" t="str">
        <f t="shared" si="61"/>
        <v>Oceania</v>
      </c>
      <c r="I559" s="35" t="str">
        <f t="shared" si="62"/>
        <v>Oceania</v>
      </c>
      <c r="J559" t="str">
        <f>IF(ISNUMBER(MATCH(K559,K$1:K558,0)),"Double","1st See ")</f>
        <v>Double</v>
      </c>
      <c r="K559" t="s">
        <v>84</v>
      </c>
      <c r="R559" t="s">
        <v>8</v>
      </c>
      <c r="S559" s="51">
        <v>15000</v>
      </c>
      <c r="T559" s="48" t="s">
        <v>1002</v>
      </c>
      <c r="U559" s="47" t="s">
        <v>20</v>
      </c>
      <c r="W559" s="60" t="str">
        <f>IF(ISNUMBER(MATCH(U559,U$1:U558,0)),"2","1")</f>
        <v>2</v>
      </c>
    </row>
    <row r="560" spans="2:23" x14ac:dyDescent="0.25">
      <c r="B560" s="18">
        <v>559</v>
      </c>
      <c r="C560" s="17" t="str">
        <f t="shared" si="56"/>
        <v/>
      </c>
      <c r="D560" s="17" t="str">
        <f t="shared" si="57"/>
        <v/>
      </c>
      <c r="E560" s="17" t="str">
        <f t="shared" si="58"/>
        <v/>
      </c>
      <c r="F560" s="17" t="str">
        <f t="shared" si="59"/>
        <v/>
      </c>
      <c r="G560" s="17" t="str">
        <f t="shared" si="60"/>
        <v/>
      </c>
      <c r="H560" s="17" t="str">
        <f t="shared" si="61"/>
        <v>Oceania</v>
      </c>
      <c r="I560" s="35" t="str">
        <f t="shared" si="62"/>
        <v>Oceania</v>
      </c>
      <c r="J560" t="str">
        <f>IF(ISNUMBER(MATCH(K560,K$1:K559,0)),"Double","1st See ")</f>
        <v>Double</v>
      </c>
      <c r="K560" t="s">
        <v>672</v>
      </c>
      <c r="R560" t="s">
        <v>8</v>
      </c>
      <c r="S560" s="51">
        <v>17807.916687442568</v>
      </c>
      <c r="T560" s="48" t="s">
        <v>1935</v>
      </c>
      <c r="U560" s="47" t="s">
        <v>52</v>
      </c>
      <c r="W560" s="60" t="str">
        <f>IF(ISNUMBER(MATCH(U560,U$1:U559,0)),"2","1")</f>
        <v>2</v>
      </c>
    </row>
    <row r="561" spans="2:23" x14ac:dyDescent="0.25">
      <c r="B561" s="18">
        <v>560</v>
      </c>
      <c r="C561" s="17" t="str">
        <f t="shared" si="56"/>
        <v/>
      </c>
      <c r="D561" s="17" t="str">
        <f t="shared" si="57"/>
        <v>North America</v>
      </c>
      <c r="E561" s="17" t="str">
        <f t="shared" si="58"/>
        <v/>
      </c>
      <c r="F561" s="17" t="str">
        <f t="shared" si="59"/>
        <v/>
      </c>
      <c r="G561" s="17" t="str">
        <f t="shared" si="60"/>
        <v/>
      </c>
      <c r="H561" s="17" t="str">
        <f t="shared" si="61"/>
        <v/>
      </c>
      <c r="I561" s="35" t="str">
        <f t="shared" si="62"/>
        <v>North America</v>
      </c>
      <c r="J561" t="str">
        <f>IF(ISNUMBER(MATCH(K561,K$1:K560,0)),"Double","1st See ")</f>
        <v>Double</v>
      </c>
      <c r="K561" t="s">
        <v>15</v>
      </c>
      <c r="R561" t="s">
        <v>8</v>
      </c>
      <c r="S561" s="51">
        <v>16027.125018698311</v>
      </c>
      <c r="T561" s="48" t="s">
        <v>1936</v>
      </c>
      <c r="U561" s="47" t="s">
        <v>52</v>
      </c>
      <c r="W561" s="60" t="str">
        <f>IF(ISNUMBER(MATCH(U561,U$1:U560,0)),"2","1")</f>
        <v>2</v>
      </c>
    </row>
    <row r="562" spans="2:23" x14ac:dyDescent="0.25">
      <c r="B562" s="18">
        <v>561</v>
      </c>
      <c r="C562" s="17" t="str">
        <f t="shared" si="56"/>
        <v/>
      </c>
      <c r="D562" s="17" t="str">
        <f t="shared" si="57"/>
        <v>North America</v>
      </c>
      <c r="E562" s="17" t="str">
        <f t="shared" si="58"/>
        <v/>
      </c>
      <c r="F562" s="17" t="str">
        <f t="shared" si="59"/>
        <v/>
      </c>
      <c r="G562" s="17" t="str">
        <f t="shared" si="60"/>
        <v/>
      </c>
      <c r="H562" s="17" t="str">
        <f t="shared" si="61"/>
        <v/>
      </c>
      <c r="I562" s="35" t="str">
        <f t="shared" si="62"/>
        <v>North America</v>
      </c>
      <c r="J562" t="str">
        <f>IF(ISNUMBER(MATCH(K562,K$1:K561,0)),"Double","1st See ")</f>
        <v>Double</v>
      </c>
      <c r="K562" t="s">
        <v>15</v>
      </c>
      <c r="R562" t="s">
        <v>8</v>
      </c>
      <c r="S562" s="51">
        <v>21369.500024931083</v>
      </c>
      <c r="T562" s="48" t="s">
        <v>1939</v>
      </c>
      <c r="U562" s="47" t="s">
        <v>52</v>
      </c>
      <c r="W562" s="60" t="str">
        <f>IF(ISNUMBER(MATCH(U562,U$1:U561,0)),"2","1")</f>
        <v>2</v>
      </c>
    </row>
    <row r="563" spans="2:23" x14ac:dyDescent="0.25">
      <c r="B563" s="18">
        <v>562</v>
      </c>
      <c r="C563" s="17" t="str">
        <f t="shared" si="56"/>
        <v>Europe</v>
      </c>
      <c r="D563" s="17" t="str">
        <f t="shared" si="57"/>
        <v/>
      </c>
      <c r="E563" s="17" t="str">
        <f t="shared" si="58"/>
        <v/>
      </c>
      <c r="F563" s="17" t="str">
        <f t="shared" si="59"/>
        <v/>
      </c>
      <c r="G563" s="17" t="str">
        <f t="shared" si="60"/>
        <v/>
      </c>
      <c r="H563" s="17" t="str">
        <f t="shared" si="61"/>
        <v/>
      </c>
      <c r="I563" s="35" t="str">
        <f t="shared" si="62"/>
        <v>Europe</v>
      </c>
      <c r="J563" t="str">
        <f>IF(ISNUMBER(MATCH(K563,K$1:K562,0)),"Double","1st See ")</f>
        <v>Double</v>
      </c>
      <c r="K563" t="s">
        <v>71</v>
      </c>
      <c r="R563" t="s">
        <v>8</v>
      </c>
      <c r="S563" s="51">
        <v>7568.3645921630914</v>
      </c>
      <c r="T563" s="48" t="s">
        <v>932</v>
      </c>
      <c r="U563" s="47" t="s">
        <v>310</v>
      </c>
      <c r="W563" s="60" t="str">
        <f>IF(ISNUMBER(MATCH(U563,U$1:U562,0)),"2","1")</f>
        <v>2</v>
      </c>
    </row>
    <row r="564" spans="2:23" x14ac:dyDescent="0.25">
      <c r="B564" s="18">
        <v>563</v>
      </c>
      <c r="C564" s="17" t="str">
        <f t="shared" si="56"/>
        <v>Europe</v>
      </c>
      <c r="D564" s="17" t="str">
        <f t="shared" si="57"/>
        <v/>
      </c>
      <c r="E564" s="17" t="str">
        <f t="shared" si="58"/>
        <v/>
      </c>
      <c r="F564" s="17" t="str">
        <f t="shared" si="59"/>
        <v/>
      </c>
      <c r="G564" s="17" t="str">
        <f t="shared" si="60"/>
        <v/>
      </c>
      <c r="H564" s="17" t="str">
        <f t="shared" si="61"/>
        <v/>
      </c>
      <c r="I564" s="35" t="str">
        <f t="shared" si="62"/>
        <v>Europe</v>
      </c>
      <c r="J564" t="str">
        <f>IF(ISNUMBER(MATCH(K564,K$1:K563,0)),"Double","1st See ")</f>
        <v>Double</v>
      </c>
      <c r="K564" t="s">
        <v>71</v>
      </c>
      <c r="R564" t="s">
        <v>8</v>
      </c>
      <c r="S564" s="51">
        <v>6720</v>
      </c>
      <c r="T564" s="48" t="s">
        <v>1942</v>
      </c>
      <c r="U564" s="47" t="s">
        <v>310</v>
      </c>
      <c r="W564" s="60" t="str">
        <f>IF(ISNUMBER(MATCH(U564,U$1:U563,0)),"2","1")</f>
        <v>2</v>
      </c>
    </row>
    <row r="565" spans="2:23" x14ac:dyDescent="0.25">
      <c r="B565" s="18">
        <v>564</v>
      </c>
      <c r="C565" s="17" t="str">
        <f t="shared" si="56"/>
        <v/>
      </c>
      <c r="D565" s="17" t="str">
        <f t="shared" si="57"/>
        <v/>
      </c>
      <c r="E565" s="17" t="str">
        <f t="shared" si="58"/>
        <v/>
      </c>
      <c r="F565" s="17" t="str">
        <f t="shared" si="59"/>
        <v/>
      </c>
      <c r="G565" s="17" t="str">
        <f t="shared" si="60"/>
        <v>Asia</v>
      </c>
      <c r="H565" s="17" t="str">
        <f t="shared" si="61"/>
        <v/>
      </c>
      <c r="I565" s="35" t="str">
        <f t="shared" si="62"/>
        <v>Asia</v>
      </c>
      <c r="J565" t="str">
        <f>IF(ISNUMBER(MATCH(K565,K$1:K564,0)),"Double","1st See ")</f>
        <v>Double</v>
      </c>
      <c r="K565" t="s">
        <v>8</v>
      </c>
      <c r="R565" t="s">
        <v>8</v>
      </c>
      <c r="S565" s="51">
        <v>37500</v>
      </c>
      <c r="T565" s="48" t="s">
        <v>83</v>
      </c>
      <c r="U565" s="47" t="s">
        <v>356</v>
      </c>
      <c r="W565" s="60" t="str">
        <f>IF(ISNUMBER(MATCH(U565,U$1:U564,0)),"2","1")</f>
        <v>2</v>
      </c>
    </row>
    <row r="566" spans="2:23" x14ac:dyDescent="0.25">
      <c r="B566" s="18">
        <v>565</v>
      </c>
      <c r="C566" s="17" t="str">
        <f t="shared" si="56"/>
        <v/>
      </c>
      <c r="D566" s="17" t="str">
        <f t="shared" si="57"/>
        <v/>
      </c>
      <c r="E566" s="17" t="str">
        <f t="shared" si="58"/>
        <v>South America</v>
      </c>
      <c r="F566" s="17" t="str">
        <f t="shared" si="59"/>
        <v/>
      </c>
      <c r="G566" s="17" t="str">
        <f t="shared" si="60"/>
        <v/>
      </c>
      <c r="H566" s="17" t="str">
        <f t="shared" si="61"/>
        <v/>
      </c>
      <c r="I566" s="35" t="str">
        <f t="shared" si="62"/>
        <v>South America</v>
      </c>
      <c r="J566" t="str">
        <f>IF(ISNUMBER(MATCH(K566,K$1:K565,0)),"Double","1st See ")</f>
        <v xml:space="preserve">1st See </v>
      </c>
      <c r="K566" t="s">
        <v>680</v>
      </c>
      <c r="R566" t="s">
        <v>8</v>
      </c>
      <c r="S566" s="51">
        <v>4808.137505609493</v>
      </c>
      <c r="T566" s="48" t="s">
        <v>91</v>
      </c>
      <c r="U566" s="47" t="s">
        <v>52</v>
      </c>
      <c r="W566" s="60" t="str">
        <f>IF(ISNUMBER(MATCH(U566,U$1:U565,0)),"2","1")</f>
        <v>2</v>
      </c>
    </row>
    <row r="567" spans="2:23" x14ac:dyDescent="0.25">
      <c r="B567" s="18">
        <v>566</v>
      </c>
      <c r="C567" s="17" t="str">
        <f t="shared" si="56"/>
        <v/>
      </c>
      <c r="D567" s="17" t="str">
        <f t="shared" si="57"/>
        <v/>
      </c>
      <c r="E567" s="17" t="str">
        <f t="shared" si="58"/>
        <v/>
      </c>
      <c r="F567" s="17" t="str">
        <f t="shared" si="59"/>
        <v/>
      </c>
      <c r="G567" s="17" t="str">
        <f t="shared" si="60"/>
        <v/>
      </c>
      <c r="H567" s="17" t="str">
        <f t="shared" si="61"/>
        <v>Oceania</v>
      </c>
      <c r="I567" s="35" t="str">
        <f t="shared" si="62"/>
        <v>Oceania</v>
      </c>
      <c r="J567" t="str">
        <f>IF(ISNUMBER(MATCH(K567,K$1:K566,0)),"Double","1st See ")</f>
        <v>Double</v>
      </c>
      <c r="K567" t="s">
        <v>84</v>
      </c>
      <c r="R567" t="s">
        <v>8</v>
      </c>
      <c r="S567" s="51">
        <v>24931.083362419595</v>
      </c>
      <c r="T567" s="48" t="s">
        <v>1952</v>
      </c>
      <c r="U567" s="47" t="s">
        <v>52</v>
      </c>
      <c r="W567" s="60" t="str">
        <f>IF(ISNUMBER(MATCH(U567,U$1:U566,0)),"2","1")</f>
        <v>2</v>
      </c>
    </row>
    <row r="568" spans="2:23" x14ac:dyDescent="0.25">
      <c r="B568" s="18">
        <v>567</v>
      </c>
      <c r="C568" s="17" t="str">
        <f t="shared" si="56"/>
        <v/>
      </c>
      <c r="D568" s="17" t="str">
        <f t="shared" si="57"/>
        <v>North America</v>
      </c>
      <c r="E568" s="17" t="str">
        <f t="shared" si="58"/>
        <v/>
      </c>
      <c r="F568" s="17" t="str">
        <f t="shared" si="59"/>
        <v/>
      </c>
      <c r="G568" s="17" t="str">
        <f t="shared" si="60"/>
        <v/>
      </c>
      <c r="H568" s="17" t="str">
        <f t="shared" si="61"/>
        <v/>
      </c>
      <c r="I568" s="35" t="str">
        <f t="shared" si="62"/>
        <v>North America</v>
      </c>
      <c r="J568" t="str">
        <f>IF(ISNUMBER(MATCH(K568,K$1:K567,0)),"Double","1st See ")</f>
        <v>Double</v>
      </c>
      <c r="K568" t="s">
        <v>15</v>
      </c>
      <c r="R568" t="s">
        <v>8</v>
      </c>
      <c r="S568" s="51">
        <v>12465.541681209797</v>
      </c>
      <c r="T568" s="48" t="s">
        <v>1953</v>
      </c>
      <c r="U568" s="47" t="s">
        <v>20</v>
      </c>
      <c r="W568" s="60" t="str">
        <f>IF(ISNUMBER(MATCH(U568,U$1:U567,0)),"2","1")</f>
        <v>2</v>
      </c>
    </row>
    <row r="569" spans="2:23" x14ac:dyDescent="0.25">
      <c r="B569" s="18">
        <v>568</v>
      </c>
      <c r="C569" s="17" t="str">
        <f t="shared" si="56"/>
        <v/>
      </c>
      <c r="D569" s="17" t="str">
        <f t="shared" si="57"/>
        <v>North America</v>
      </c>
      <c r="E569" s="17" t="str">
        <f t="shared" si="58"/>
        <v/>
      </c>
      <c r="F569" s="17" t="str">
        <f t="shared" si="59"/>
        <v/>
      </c>
      <c r="G569" s="17" t="str">
        <f t="shared" si="60"/>
        <v/>
      </c>
      <c r="H569" s="17" t="str">
        <f t="shared" si="61"/>
        <v/>
      </c>
      <c r="I569" s="35" t="str">
        <f t="shared" si="62"/>
        <v>North America</v>
      </c>
      <c r="J569" t="str">
        <f>IF(ISNUMBER(MATCH(K569,K$1:K568,0)),"Double","1st See ")</f>
        <v>Double</v>
      </c>
      <c r="K569" t="s">
        <v>15</v>
      </c>
      <c r="R569" t="s">
        <v>8</v>
      </c>
      <c r="S569" s="51">
        <v>17807.916687442568</v>
      </c>
      <c r="T569" s="48" t="s">
        <v>1954</v>
      </c>
      <c r="U569" s="47" t="s">
        <v>52</v>
      </c>
      <c r="W569" s="60" t="str">
        <f>IF(ISNUMBER(MATCH(U569,U$1:U568,0)),"2","1")</f>
        <v>2</v>
      </c>
    </row>
    <row r="570" spans="2:23" x14ac:dyDescent="0.25">
      <c r="B570" s="18">
        <v>569</v>
      </c>
      <c r="C570" s="17" t="str">
        <f t="shared" si="56"/>
        <v/>
      </c>
      <c r="D570" s="17" t="str">
        <f t="shared" si="57"/>
        <v/>
      </c>
      <c r="E570" s="17" t="str">
        <f t="shared" si="58"/>
        <v/>
      </c>
      <c r="F570" s="17" t="str">
        <f t="shared" si="59"/>
        <v/>
      </c>
      <c r="G570" s="17" t="str">
        <f t="shared" si="60"/>
        <v/>
      </c>
      <c r="H570" s="17" t="str">
        <f t="shared" si="61"/>
        <v>Oceania</v>
      </c>
      <c r="I570" s="35" t="str">
        <f t="shared" si="62"/>
        <v>Oceania</v>
      </c>
      <c r="J570" t="str">
        <f>IF(ISNUMBER(MATCH(K570,K$1:K569,0)),"Double","1st See ")</f>
        <v>Double</v>
      </c>
      <c r="K570" t="s">
        <v>84</v>
      </c>
      <c r="R570" t="s">
        <v>8</v>
      </c>
      <c r="S570" s="51">
        <v>11000</v>
      </c>
      <c r="T570" s="48" t="s">
        <v>1939</v>
      </c>
      <c r="U570" s="47" t="s">
        <v>52</v>
      </c>
      <c r="W570" s="60" t="str">
        <f>IF(ISNUMBER(MATCH(U570,U$1:U569,0)),"2","1")</f>
        <v>2</v>
      </c>
    </row>
    <row r="571" spans="2:23" x14ac:dyDescent="0.25">
      <c r="B571" s="18">
        <v>570</v>
      </c>
      <c r="C571" s="17" t="str">
        <f t="shared" si="56"/>
        <v/>
      </c>
      <c r="D571" s="17" t="str">
        <f t="shared" si="57"/>
        <v>North America</v>
      </c>
      <c r="E571" s="17" t="str">
        <f t="shared" si="58"/>
        <v/>
      </c>
      <c r="F571" s="17" t="str">
        <f t="shared" si="59"/>
        <v/>
      </c>
      <c r="G571" s="17" t="str">
        <f t="shared" si="60"/>
        <v/>
      </c>
      <c r="H571" s="17" t="str">
        <f t="shared" si="61"/>
        <v/>
      </c>
      <c r="I571" s="35" t="str">
        <f t="shared" si="62"/>
        <v>North America</v>
      </c>
      <c r="J571" t="str">
        <f>IF(ISNUMBER(MATCH(K571,K$1:K570,0)),"Double","1st See ")</f>
        <v>Double</v>
      </c>
      <c r="K571" t="s">
        <v>15</v>
      </c>
      <c r="R571" t="s">
        <v>8</v>
      </c>
      <c r="S571" s="51">
        <v>6410.8500074793246</v>
      </c>
      <c r="T571" s="48" t="s">
        <v>20</v>
      </c>
      <c r="U571" s="47" t="s">
        <v>20</v>
      </c>
      <c r="W571" s="60" t="str">
        <f>IF(ISNUMBER(MATCH(U571,U$1:U570,0)),"2","1")</f>
        <v>2</v>
      </c>
    </row>
    <row r="572" spans="2:23" x14ac:dyDescent="0.25">
      <c r="B572" s="18">
        <v>571</v>
      </c>
      <c r="C572" s="17" t="str">
        <f t="shared" si="56"/>
        <v/>
      </c>
      <c r="D572" s="17" t="str">
        <f t="shared" si="57"/>
        <v>North America</v>
      </c>
      <c r="E572" s="17" t="str">
        <f t="shared" si="58"/>
        <v/>
      </c>
      <c r="F572" s="17" t="str">
        <f t="shared" si="59"/>
        <v/>
      </c>
      <c r="G572" s="17" t="str">
        <f t="shared" si="60"/>
        <v/>
      </c>
      <c r="H572" s="17" t="str">
        <f t="shared" si="61"/>
        <v/>
      </c>
      <c r="I572" s="35" t="str">
        <f t="shared" si="62"/>
        <v>North America</v>
      </c>
      <c r="J572" t="str">
        <f>IF(ISNUMBER(MATCH(K572,K$1:K571,0)),"Double","1st See ")</f>
        <v>Double</v>
      </c>
      <c r="K572" t="s">
        <v>15</v>
      </c>
      <c r="R572" t="s">
        <v>8</v>
      </c>
      <c r="S572" s="51">
        <v>10684.750012465542</v>
      </c>
      <c r="T572" s="48" t="s">
        <v>1968</v>
      </c>
      <c r="U572" s="47" t="s">
        <v>52</v>
      </c>
      <c r="W572" s="60" t="str">
        <f>IF(ISNUMBER(MATCH(U572,U$1:U571,0)),"2","1")</f>
        <v>2</v>
      </c>
    </row>
    <row r="573" spans="2:23" x14ac:dyDescent="0.25">
      <c r="B573" s="18">
        <v>572</v>
      </c>
      <c r="C573" s="17" t="str">
        <f t="shared" si="56"/>
        <v/>
      </c>
      <c r="D573" s="17" t="str">
        <f t="shared" si="57"/>
        <v>North America</v>
      </c>
      <c r="E573" s="17" t="str">
        <f t="shared" si="58"/>
        <v/>
      </c>
      <c r="F573" s="17" t="str">
        <f t="shared" si="59"/>
        <v/>
      </c>
      <c r="G573" s="17" t="str">
        <f t="shared" si="60"/>
        <v/>
      </c>
      <c r="H573" s="17" t="str">
        <f t="shared" si="61"/>
        <v/>
      </c>
      <c r="I573" s="35" t="str">
        <f t="shared" si="62"/>
        <v>North America</v>
      </c>
      <c r="J573" t="str">
        <f>IF(ISNUMBER(MATCH(K573,K$1:K572,0)),"Double","1st See ")</f>
        <v>Double</v>
      </c>
      <c r="K573" t="s">
        <v>15</v>
      </c>
      <c r="R573" t="s">
        <v>8</v>
      </c>
      <c r="S573" s="51">
        <v>40000</v>
      </c>
      <c r="T573" s="48" t="s">
        <v>1022</v>
      </c>
      <c r="U573" s="47" t="s">
        <v>52</v>
      </c>
      <c r="W573" s="60" t="str">
        <f>IF(ISNUMBER(MATCH(U573,U$1:U572,0)),"2","1")</f>
        <v>2</v>
      </c>
    </row>
    <row r="574" spans="2:23" x14ac:dyDescent="0.25">
      <c r="B574" s="18">
        <v>573</v>
      </c>
      <c r="C574" s="17" t="str">
        <f t="shared" si="56"/>
        <v/>
      </c>
      <c r="D574" s="17" t="str">
        <f t="shared" si="57"/>
        <v/>
      </c>
      <c r="E574" s="17" t="str">
        <f t="shared" si="58"/>
        <v/>
      </c>
      <c r="F574" s="17" t="str">
        <f t="shared" si="59"/>
        <v/>
      </c>
      <c r="G574" s="17" t="str">
        <f t="shared" si="60"/>
        <v/>
      </c>
      <c r="H574" s="17" t="str">
        <f t="shared" si="61"/>
        <v>Oceania</v>
      </c>
      <c r="I574" s="35" t="str">
        <f t="shared" si="62"/>
        <v>Oceania</v>
      </c>
      <c r="J574" t="str">
        <f>IF(ISNUMBER(MATCH(K574,K$1:K573,0)),"Double","1st See ")</f>
        <v>Double</v>
      </c>
      <c r="K574" t="s">
        <v>84</v>
      </c>
      <c r="R574" t="s">
        <v>8</v>
      </c>
      <c r="S574" s="51">
        <v>6232.7708406048987</v>
      </c>
      <c r="T574" s="48" t="s">
        <v>20</v>
      </c>
      <c r="U574" s="47" t="s">
        <v>20</v>
      </c>
      <c r="W574" s="60" t="str">
        <f>IF(ISNUMBER(MATCH(U574,U$1:U573,0)),"2","1")</f>
        <v>2</v>
      </c>
    </row>
    <row r="575" spans="2:23" x14ac:dyDescent="0.25">
      <c r="B575" s="18">
        <v>574</v>
      </c>
      <c r="C575" s="17" t="str">
        <f t="shared" si="56"/>
        <v/>
      </c>
      <c r="D575" s="17" t="str">
        <f t="shared" si="57"/>
        <v>North America</v>
      </c>
      <c r="E575" s="17" t="str">
        <f t="shared" si="58"/>
        <v/>
      </c>
      <c r="F575" s="17" t="str">
        <f t="shared" si="59"/>
        <v/>
      </c>
      <c r="G575" s="17" t="str">
        <f t="shared" si="60"/>
        <v/>
      </c>
      <c r="H575" s="17" t="str">
        <f t="shared" si="61"/>
        <v/>
      </c>
      <c r="I575" s="35" t="str">
        <f t="shared" si="62"/>
        <v>North America</v>
      </c>
      <c r="J575" t="str">
        <f>IF(ISNUMBER(MATCH(K575,K$1:K574,0)),"Double","1st See ")</f>
        <v>Double</v>
      </c>
      <c r="K575" t="s">
        <v>15</v>
      </c>
      <c r="R575" t="s">
        <v>8</v>
      </c>
      <c r="S575" s="51">
        <v>41712.231189497601</v>
      </c>
      <c r="T575" s="48" t="s">
        <v>1970</v>
      </c>
      <c r="U575" s="47" t="s">
        <v>4000</v>
      </c>
      <c r="W575" s="60" t="str">
        <f>IF(ISNUMBER(MATCH(U575,U$1:U574,0)),"2","1")</f>
        <v>2</v>
      </c>
    </row>
    <row r="576" spans="2:23" x14ac:dyDescent="0.25">
      <c r="B576" s="18">
        <v>575</v>
      </c>
      <c r="C576" s="17" t="str">
        <f t="shared" si="56"/>
        <v/>
      </c>
      <c r="D576" s="17" t="str">
        <f t="shared" si="57"/>
        <v>North America</v>
      </c>
      <c r="E576" s="17" t="str">
        <f t="shared" si="58"/>
        <v/>
      </c>
      <c r="F576" s="17" t="str">
        <f t="shared" si="59"/>
        <v/>
      </c>
      <c r="G576" s="17" t="str">
        <f t="shared" si="60"/>
        <v/>
      </c>
      <c r="H576" s="17" t="str">
        <f t="shared" si="61"/>
        <v/>
      </c>
      <c r="I576" s="35" t="str">
        <f t="shared" si="62"/>
        <v>North America</v>
      </c>
      <c r="J576" t="str">
        <f>IF(ISNUMBER(MATCH(K576,K$1:K575,0)),"Double","1st See ")</f>
        <v>Double</v>
      </c>
      <c r="K576" t="s">
        <v>15</v>
      </c>
      <c r="R576" t="s">
        <v>8</v>
      </c>
      <c r="S576" s="51">
        <v>12465.541681209797</v>
      </c>
      <c r="T576" s="48" t="s">
        <v>1971</v>
      </c>
      <c r="U576" s="47" t="s">
        <v>52</v>
      </c>
      <c r="W576" s="60" t="str">
        <f>IF(ISNUMBER(MATCH(U576,U$1:U575,0)),"2","1")</f>
        <v>2</v>
      </c>
    </row>
    <row r="577" spans="2:23" x14ac:dyDescent="0.25">
      <c r="B577" s="18">
        <v>576</v>
      </c>
      <c r="C577" s="17" t="str">
        <f t="shared" si="56"/>
        <v/>
      </c>
      <c r="D577" s="17" t="str">
        <f t="shared" si="57"/>
        <v/>
      </c>
      <c r="E577" s="17" t="str">
        <f t="shared" si="58"/>
        <v/>
      </c>
      <c r="F577" s="17" t="str">
        <f t="shared" si="59"/>
        <v/>
      </c>
      <c r="G577" s="17" t="str">
        <f t="shared" si="60"/>
        <v/>
      </c>
      <c r="H577" s="17" t="str">
        <f t="shared" si="61"/>
        <v>Oceania</v>
      </c>
      <c r="I577" s="35" t="str">
        <f t="shared" si="62"/>
        <v>Oceania</v>
      </c>
      <c r="J577" t="str">
        <f>IF(ISNUMBER(MATCH(K577,K$1:K576,0)),"Double","1st See ")</f>
        <v>Double</v>
      </c>
      <c r="K577" t="s">
        <v>84</v>
      </c>
      <c r="R577" t="s">
        <v>8</v>
      </c>
      <c r="S577" s="51">
        <v>7123.1666749770275</v>
      </c>
      <c r="T577" s="48" t="s">
        <v>1972</v>
      </c>
      <c r="U577" s="47" t="s">
        <v>20</v>
      </c>
      <c r="W577" s="60" t="str">
        <f>IF(ISNUMBER(MATCH(U577,U$1:U576,0)),"2","1")</f>
        <v>2</v>
      </c>
    </row>
    <row r="578" spans="2:23" x14ac:dyDescent="0.25">
      <c r="B578" s="18">
        <v>577</v>
      </c>
      <c r="C578" s="17" t="str">
        <f t="shared" ref="C578:C641" si="63">IF(ISNUMBER(MATCH($K578,L$2:L$65,0)),"Europe","")</f>
        <v/>
      </c>
      <c r="D578" s="17" t="str">
        <f t="shared" ref="D578:D641" si="64">IF(ISNUMBER(MATCH($K578,M$2:M$65,0)),"North America","")</f>
        <v>North America</v>
      </c>
      <c r="E578" s="17" t="str">
        <f t="shared" ref="E578:E641" si="65">IF(ISNUMBER(MATCH($K578,N$2:N$65,0)),"South America","")</f>
        <v/>
      </c>
      <c r="F578" s="17" t="str">
        <f t="shared" ref="F578:F641" si="66">IF(ISNUMBER(MATCH($K578,O$2:O$63,0)),"Africa","")</f>
        <v/>
      </c>
      <c r="G578" s="17" t="str">
        <f t="shared" ref="G578:G641" si="67">IF(ISNUMBER(MATCH($K578,P$2:P$65,0)),"Asia","")</f>
        <v/>
      </c>
      <c r="H578" s="17" t="str">
        <f t="shared" ref="H578:H641" si="68">IF(ISNUMBER(MATCH($K578,Q$2:Q$65,0)),"Oceania","")</f>
        <v/>
      </c>
      <c r="I578" s="35" t="str">
        <f t="shared" si="62"/>
        <v>North America</v>
      </c>
      <c r="J578" t="str">
        <f>IF(ISNUMBER(MATCH(K578,K$1:K577,0)),"Double","1st See ")</f>
        <v>Double</v>
      </c>
      <c r="K578" t="s">
        <v>15</v>
      </c>
      <c r="R578" t="s">
        <v>8</v>
      </c>
      <c r="S578" s="51">
        <v>25000</v>
      </c>
      <c r="T578" s="48" t="s">
        <v>153</v>
      </c>
      <c r="U578" s="47" t="s">
        <v>20</v>
      </c>
      <c r="W578" s="60" t="str">
        <f>IF(ISNUMBER(MATCH(U578,U$1:U577,0)),"2","1")</f>
        <v>2</v>
      </c>
    </row>
    <row r="579" spans="2:23" x14ac:dyDescent="0.25">
      <c r="B579" s="18">
        <v>578</v>
      </c>
      <c r="C579" s="17" t="str">
        <f t="shared" si="63"/>
        <v/>
      </c>
      <c r="D579" s="17" t="str">
        <f t="shared" si="64"/>
        <v>North America</v>
      </c>
      <c r="E579" s="17" t="str">
        <f t="shared" si="65"/>
        <v/>
      </c>
      <c r="F579" s="17" t="str">
        <f t="shared" si="66"/>
        <v/>
      </c>
      <c r="G579" s="17" t="str">
        <f t="shared" si="67"/>
        <v/>
      </c>
      <c r="H579" s="17" t="str">
        <f t="shared" si="68"/>
        <v/>
      </c>
      <c r="I579" s="35" t="str">
        <f t="shared" ref="I579:I642" si="69">CONCATENATE(C579,D579,E579,F579,G579,H579)</f>
        <v>North America</v>
      </c>
      <c r="J579" t="str">
        <f>IF(ISNUMBER(MATCH(K579,K$1:K578,0)),"Double","1st See ")</f>
        <v>Double</v>
      </c>
      <c r="K579" t="s">
        <v>15</v>
      </c>
      <c r="R579" t="s">
        <v>8</v>
      </c>
      <c r="S579" s="51">
        <v>5000</v>
      </c>
      <c r="T579" s="48" t="s">
        <v>1112</v>
      </c>
      <c r="U579" s="47" t="s">
        <v>20</v>
      </c>
      <c r="W579" s="60" t="str">
        <f>IF(ISNUMBER(MATCH(U579,U$1:U578,0)),"2","1")</f>
        <v>2</v>
      </c>
    </row>
    <row r="580" spans="2:23" x14ac:dyDescent="0.25">
      <c r="B580" s="18">
        <v>579</v>
      </c>
      <c r="C580" s="17" t="str">
        <f t="shared" si="63"/>
        <v/>
      </c>
      <c r="D580" s="17" t="str">
        <f t="shared" si="64"/>
        <v>North America</v>
      </c>
      <c r="E580" s="17" t="str">
        <f t="shared" si="65"/>
        <v/>
      </c>
      <c r="F580" s="17" t="str">
        <f t="shared" si="66"/>
        <v/>
      </c>
      <c r="G580" s="17" t="str">
        <f t="shared" si="67"/>
        <v/>
      </c>
      <c r="H580" s="17" t="str">
        <f t="shared" si="68"/>
        <v/>
      </c>
      <c r="I580" s="35" t="str">
        <f t="shared" si="69"/>
        <v>North America</v>
      </c>
      <c r="J580" t="str">
        <f>IF(ISNUMBER(MATCH(K580,K$1:K579,0)),"Double","1st See ")</f>
        <v>Double</v>
      </c>
      <c r="K580" t="s">
        <v>15</v>
      </c>
      <c r="R580" t="s">
        <v>8</v>
      </c>
      <c r="S580" s="51">
        <v>5000</v>
      </c>
      <c r="T580" s="48" t="s">
        <v>1980</v>
      </c>
      <c r="U580" s="47" t="s">
        <v>20</v>
      </c>
      <c r="W580" s="60" t="str">
        <f>IF(ISNUMBER(MATCH(U580,U$1:U579,0)),"2","1")</f>
        <v>2</v>
      </c>
    </row>
    <row r="581" spans="2:23" x14ac:dyDescent="0.25">
      <c r="B581" s="18">
        <v>580</v>
      </c>
      <c r="C581" s="17" t="str">
        <f t="shared" si="63"/>
        <v/>
      </c>
      <c r="D581" s="17" t="str">
        <f t="shared" si="64"/>
        <v>North America</v>
      </c>
      <c r="E581" s="17" t="str">
        <f t="shared" si="65"/>
        <v/>
      </c>
      <c r="F581" s="17" t="str">
        <f t="shared" si="66"/>
        <v/>
      </c>
      <c r="G581" s="17" t="str">
        <f t="shared" si="67"/>
        <v/>
      </c>
      <c r="H581" s="17" t="str">
        <f t="shared" si="68"/>
        <v/>
      </c>
      <c r="I581" s="35" t="str">
        <f t="shared" si="69"/>
        <v>North America</v>
      </c>
      <c r="J581" t="str">
        <f>IF(ISNUMBER(MATCH(K581,K$1:K580,0)),"Double","1st See ")</f>
        <v>Double</v>
      </c>
      <c r="K581" t="s">
        <v>15</v>
      </c>
      <c r="R581" t="s">
        <v>8</v>
      </c>
      <c r="S581" s="51">
        <v>6232.7708406048987</v>
      </c>
      <c r="T581" s="48" t="s">
        <v>1982</v>
      </c>
      <c r="U581" s="47" t="s">
        <v>52</v>
      </c>
      <c r="W581" s="60" t="str">
        <f>IF(ISNUMBER(MATCH(U581,U$1:U580,0)),"2","1")</f>
        <v>2</v>
      </c>
    </row>
    <row r="582" spans="2:23" x14ac:dyDescent="0.25">
      <c r="B582" s="18">
        <v>581</v>
      </c>
      <c r="C582" s="17" t="str">
        <f t="shared" si="63"/>
        <v/>
      </c>
      <c r="D582" s="17" t="str">
        <f t="shared" si="64"/>
        <v/>
      </c>
      <c r="E582" s="17" t="str">
        <f t="shared" si="65"/>
        <v/>
      </c>
      <c r="F582" s="17" t="str">
        <f t="shared" si="66"/>
        <v/>
      </c>
      <c r="G582" s="17" t="str">
        <f t="shared" si="67"/>
        <v>Asia</v>
      </c>
      <c r="H582" s="17" t="str">
        <f t="shared" si="68"/>
        <v/>
      </c>
      <c r="I582" s="35" t="str">
        <f t="shared" si="69"/>
        <v>Asia</v>
      </c>
      <c r="J582" t="str">
        <f>IF(ISNUMBER(MATCH(K582,K$1:K581,0)),"Double","1st See ")</f>
        <v xml:space="preserve">1st See </v>
      </c>
      <c r="K582" t="s">
        <v>690</v>
      </c>
      <c r="R582" t="s">
        <v>8</v>
      </c>
      <c r="S582" s="51">
        <v>4000</v>
      </c>
      <c r="T582" s="48" t="s">
        <v>1987</v>
      </c>
      <c r="U582" s="47" t="s">
        <v>20</v>
      </c>
      <c r="W582" s="60" t="str">
        <f>IF(ISNUMBER(MATCH(U582,U$1:U581,0)),"2","1")</f>
        <v>2</v>
      </c>
    </row>
    <row r="583" spans="2:23" x14ac:dyDescent="0.25">
      <c r="B583" s="18">
        <v>582</v>
      </c>
      <c r="C583" s="17" t="str">
        <f t="shared" si="63"/>
        <v/>
      </c>
      <c r="D583" s="17" t="str">
        <f t="shared" si="64"/>
        <v/>
      </c>
      <c r="E583" s="17" t="str">
        <f t="shared" si="65"/>
        <v/>
      </c>
      <c r="F583" s="17" t="str">
        <f t="shared" si="66"/>
        <v/>
      </c>
      <c r="G583" s="17" t="str">
        <f t="shared" si="67"/>
        <v>Asia</v>
      </c>
      <c r="H583" s="17" t="str">
        <f t="shared" si="68"/>
        <v/>
      </c>
      <c r="I583" s="35" t="str">
        <f t="shared" si="69"/>
        <v>Asia</v>
      </c>
      <c r="J583" t="str">
        <f>IF(ISNUMBER(MATCH(K583,K$1:K582,0)),"Double","1st See ")</f>
        <v>Double</v>
      </c>
      <c r="K583" t="s">
        <v>65</v>
      </c>
      <c r="R583" t="s">
        <v>8</v>
      </c>
      <c r="S583" s="51">
        <v>4451.9791718606421</v>
      </c>
      <c r="T583" s="48" t="s">
        <v>765</v>
      </c>
      <c r="U583" s="47" t="s">
        <v>3999</v>
      </c>
      <c r="W583" s="60" t="str">
        <f>IF(ISNUMBER(MATCH(U583,U$1:U582,0)),"2","1")</f>
        <v>2</v>
      </c>
    </row>
    <row r="584" spans="2:23" x14ac:dyDescent="0.25">
      <c r="B584" s="18">
        <v>583</v>
      </c>
      <c r="C584" s="17" t="str">
        <f t="shared" si="63"/>
        <v>Europe</v>
      </c>
      <c r="D584" s="17" t="str">
        <f t="shared" si="64"/>
        <v/>
      </c>
      <c r="E584" s="17" t="str">
        <f t="shared" si="65"/>
        <v/>
      </c>
      <c r="F584" s="17" t="str">
        <f t="shared" si="66"/>
        <v/>
      </c>
      <c r="G584" s="17" t="str">
        <f t="shared" si="67"/>
        <v/>
      </c>
      <c r="H584" s="17" t="str">
        <f t="shared" si="68"/>
        <v/>
      </c>
      <c r="I584" s="35" t="str">
        <f t="shared" si="69"/>
        <v>Europe</v>
      </c>
      <c r="J584" t="str">
        <f>IF(ISNUMBER(MATCH(K584,K$1:K583,0)),"Double","1st See ")</f>
        <v>Double</v>
      </c>
      <c r="K584" t="s">
        <v>24</v>
      </c>
      <c r="R584" t="s">
        <v>8</v>
      </c>
      <c r="S584" s="51">
        <v>13355.937515581925</v>
      </c>
      <c r="T584" s="48" t="s">
        <v>20</v>
      </c>
      <c r="U584" s="47" t="s">
        <v>20</v>
      </c>
      <c r="W584" s="60" t="str">
        <f>IF(ISNUMBER(MATCH(U584,U$1:U583,0)),"2","1")</f>
        <v>2</v>
      </c>
    </row>
    <row r="585" spans="2:23" x14ac:dyDescent="0.25">
      <c r="B585" s="18">
        <v>584</v>
      </c>
      <c r="C585" s="17" t="str">
        <f t="shared" si="63"/>
        <v/>
      </c>
      <c r="D585" s="17" t="str">
        <f t="shared" si="64"/>
        <v>North America</v>
      </c>
      <c r="E585" s="17" t="str">
        <f t="shared" si="65"/>
        <v/>
      </c>
      <c r="F585" s="17" t="str">
        <f t="shared" si="66"/>
        <v/>
      </c>
      <c r="G585" s="17" t="str">
        <f t="shared" si="67"/>
        <v/>
      </c>
      <c r="H585" s="17" t="str">
        <f t="shared" si="68"/>
        <v/>
      </c>
      <c r="I585" s="35" t="str">
        <f t="shared" si="69"/>
        <v>North America</v>
      </c>
      <c r="J585" t="str">
        <f>IF(ISNUMBER(MATCH(K585,K$1:K584,0)),"Double","1st See ")</f>
        <v>Double</v>
      </c>
      <c r="K585" t="s">
        <v>15</v>
      </c>
      <c r="R585" t="s">
        <v>8</v>
      </c>
      <c r="S585" s="51">
        <v>25000</v>
      </c>
      <c r="T585" s="48" t="s">
        <v>91</v>
      </c>
      <c r="U585" s="47" t="s">
        <v>52</v>
      </c>
      <c r="W585" s="60" t="str">
        <f>IF(ISNUMBER(MATCH(U585,U$1:U584,0)),"2","1")</f>
        <v>2</v>
      </c>
    </row>
    <row r="586" spans="2:23" x14ac:dyDescent="0.25">
      <c r="B586" s="18">
        <v>585</v>
      </c>
      <c r="C586" s="17" t="str">
        <f t="shared" si="63"/>
        <v/>
      </c>
      <c r="D586" s="17" t="str">
        <f t="shared" si="64"/>
        <v>North America</v>
      </c>
      <c r="E586" s="17" t="str">
        <f t="shared" si="65"/>
        <v/>
      </c>
      <c r="F586" s="17" t="str">
        <f t="shared" si="66"/>
        <v/>
      </c>
      <c r="G586" s="17" t="str">
        <f t="shared" si="67"/>
        <v/>
      </c>
      <c r="H586" s="17" t="str">
        <f t="shared" si="68"/>
        <v/>
      </c>
      <c r="I586" s="35" t="str">
        <f t="shared" si="69"/>
        <v>North America</v>
      </c>
      <c r="J586" t="str">
        <f>IF(ISNUMBER(MATCH(K586,K$1:K585,0)),"Double","1st See ")</f>
        <v>Double</v>
      </c>
      <c r="K586" t="s">
        <v>15</v>
      </c>
      <c r="R586" t="s">
        <v>8</v>
      </c>
      <c r="S586" s="51">
        <v>7479.3250087258784</v>
      </c>
      <c r="T586" s="48" t="s">
        <v>20</v>
      </c>
      <c r="U586" s="47" t="s">
        <v>20</v>
      </c>
      <c r="W586" s="60" t="str">
        <f>IF(ISNUMBER(MATCH(U586,U$1:U585,0)),"2","1")</f>
        <v>2</v>
      </c>
    </row>
    <row r="587" spans="2:23" x14ac:dyDescent="0.25">
      <c r="B587" s="18">
        <v>586</v>
      </c>
      <c r="C587" s="17" t="str">
        <f t="shared" si="63"/>
        <v/>
      </c>
      <c r="D587" s="17" t="str">
        <f t="shared" si="64"/>
        <v/>
      </c>
      <c r="E587" s="17" t="str">
        <f t="shared" si="65"/>
        <v/>
      </c>
      <c r="F587" s="17" t="str">
        <f t="shared" si="66"/>
        <v/>
      </c>
      <c r="G587" s="17" t="str">
        <f t="shared" si="67"/>
        <v>Asia</v>
      </c>
      <c r="H587" s="17" t="str">
        <f t="shared" si="68"/>
        <v/>
      </c>
      <c r="I587" s="35" t="str">
        <f t="shared" si="69"/>
        <v>Asia</v>
      </c>
      <c r="J587" t="str">
        <f>IF(ISNUMBER(MATCH(K587,K$1:K586,0)),"Double","1st See ")</f>
        <v>Double</v>
      </c>
      <c r="K587" t="s">
        <v>8</v>
      </c>
      <c r="R587" t="s">
        <v>8</v>
      </c>
      <c r="S587" s="51">
        <v>5000</v>
      </c>
      <c r="T587" s="48" t="s">
        <v>1993</v>
      </c>
      <c r="U587" s="47" t="s">
        <v>4000</v>
      </c>
      <c r="W587" s="60" t="str">
        <f>IF(ISNUMBER(MATCH(U587,U$1:U586,0)),"2","1")</f>
        <v>2</v>
      </c>
    </row>
    <row r="588" spans="2:23" x14ac:dyDescent="0.25">
      <c r="B588" s="18">
        <v>587</v>
      </c>
      <c r="C588" s="17" t="str">
        <f t="shared" si="63"/>
        <v/>
      </c>
      <c r="D588" s="17" t="str">
        <f t="shared" si="64"/>
        <v/>
      </c>
      <c r="E588" s="17" t="str">
        <f t="shared" si="65"/>
        <v/>
      </c>
      <c r="F588" s="17" t="str">
        <f t="shared" si="66"/>
        <v/>
      </c>
      <c r="G588" s="17" t="str">
        <f t="shared" si="67"/>
        <v>Asia</v>
      </c>
      <c r="H588" s="17" t="str">
        <f t="shared" si="68"/>
        <v/>
      </c>
      <c r="I588" s="35" t="str">
        <f t="shared" si="69"/>
        <v>Asia</v>
      </c>
      <c r="J588" t="str">
        <f>IF(ISNUMBER(MATCH(K588,K$1:K587,0)),"Double","1st See ")</f>
        <v>Double</v>
      </c>
      <c r="K588" t="s">
        <v>8</v>
      </c>
      <c r="R588" t="s">
        <v>8</v>
      </c>
      <c r="S588" s="51">
        <v>4914.9850057341491</v>
      </c>
      <c r="T588" s="48" t="s">
        <v>1995</v>
      </c>
      <c r="U588" s="47" t="s">
        <v>3999</v>
      </c>
      <c r="W588" s="60" t="str">
        <f>IF(ISNUMBER(MATCH(U588,U$1:U587,0)),"2","1")</f>
        <v>2</v>
      </c>
    </row>
    <row r="589" spans="2:23" x14ac:dyDescent="0.25">
      <c r="B589" s="18">
        <v>588</v>
      </c>
      <c r="C589" s="17" t="str">
        <f t="shared" si="63"/>
        <v/>
      </c>
      <c r="D589" s="17" t="str">
        <f t="shared" si="64"/>
        <v>North America</v>
      </c>
      <c r="E589" s="17" t="str">
        <f t="shared" si="65"/>
        <v/>
      </c>
      <c r="F589" s="17" t="str">
        <f t="shared" si="66"/>
        <v/>
      </c>
      <c r="G589" s="17" t="str">
        <f t="shared" si="67"/>
        <v/>
      </c>
      <c r="H589" s="17" t="str">
        <f t="shared" si="68"/>
        <v/>
      </c>
      <c r="I589" s="35" t="str">
        <f t="shared" si="69"/>
        <v>North America</v>
      </c>
      <c r="J589" t="str">
        <f>IF(ISNUMBER(MATCH(K589,K$1:K588,0)),"Double","1st See ")</f>
        <v>Double</v>
      </c>
      <c r="K589" t="s">
        <v>15</v>
      </c>
      <c r="R589" t="s">
        <v>8</v>
      </c>
      <c r="S589" s="51">
        <v>4451.9791718606421</v>
      </c>
      <c r="T589" s="48" t="s">
        <v>1996</v>
      </c>
      <c r="U589" s="47" t="s">
        <v>20</v>
      </c>
      <c r="W589" s="60" t="str">
        <f>IF(ISNUMBER(MATCH(U589,U$1:U588,0)),"2","1")</f>
        <v>2</v>
      </c>
    </row>
    <row r="590" spans="2:23" x14ac:dyDescent="0.25">
      <c r="B590" s="18">
        <v>589</v>
      </c>
      <c r="C590" s="17" t="str">
        <f t="shared" si="63"/>
        <v/>
      </c>
      <c r="D590" s="17" t="str">
        <f t="shared" si="64"/>
        <v>North America</v>
      </c>
      <c r="E590" s="17" t="str">
        <f t="shared" si="65"/>
        <v/>
      </c>
      <c r="F590" s="17" t="str">
        <f t="shared" si="66"/>
        <v/>
      </c>
      <c r="G590" s="17" t="str">
        <f t="shared" si="67"/>
        <v/>
      </c>
      <c r="H590" s="17" t="str">
        <f t="shared" si="68"/>
        <v/>
      </c>
      <c r="I590" s="35" t="str">
        <f t="shared" si="69"/>
        <v>North America</v>
      </c>
      <c r="J590" t="str">
        <f>IF(ISNUMBER(MATCH(K590,K$1:K589,0)),"Double","1st See ")</f>
        <v>Double</v>
      </c>
      <c r="K590" t="s">
        <v>15</v>
      </c>
      <c r="R590" t="s">
        <v>8</v>
      </c>
      <c r="S590" s="51">
        <v>8400</v>
      </c>
      <c r="T590" s="48" t="s">
        <v>931</v>
      </c>
      <c r="U590" s="47" t="s">
        <v>3999</v>
      </c>
      <c r="W590" s="60" t="str">
        <f>IF(ISNUMBER(MATCH(U590,U$1:U589,0)),"2","1")</f>
        <v>2</v>
      </c>
    </row>
    <row r="591" spans="2:23" x14ac:dyDescent="0.25">
      <c r="B591" s="18">
        <v>590</v>
      </c>
      <c r="C591" s="17" t="str">
        <f t="shared" si="63"/>
        <v/>
      </c>
      <c r="D591" s="17" t="str">
        <f t="shared" si="64"/>
        <v>North America</v>
      </c>
      <c r="E591" s="17" t="str">
        <f t="shared" si="65"/>
        <v/>
      </c>
      <c r="F591" s="17" t="str">
        <f t="shared" si="66"/>
        <v/>
      </c>
      <c r="G591" s="17" t="str">
        <f t="shared" si="67"/>
        <v/>
      </c>
      <c r="H591" s="17" t="str">
        <f t="shared" si="68"/>
        <v/>
      </c>
      <c r="I591" s="35" t="str">
        <f t="shared" si="69"/>
        <v>North America</v>
      </c>
      <c r="J591" t="str">
        <f>IF(ISNUMBER(MATCH(K591,K$1:K590,0)),"Double","1st See ")</f>
        <v>Double</v>
      </c>
      <c r="K591" t="s">
        <v>15</v>
      </c>
      <c r="R591" t="s">
        <v>8</v>
      </c>
      <c r="S591" s="51">
        <v>20000</v>
      </c>
      <c r="T591" s="48" t="s">
        <v>1997</v>
      </c>
      <c r="U591" s="47" t="s">
        <v>52</v>
      </c>
      <c r="W591" s="60" t="str">
        <f>IF(ISNUMBER(MATCH(U591,U$1:U590,0)),"2","1")</f>
        <v>2</v>
      </c>
    </row>
    <row r="592" spans="2:23" x14ac:dyDescent="0.25">
      <c r="B592" s="18">
        <v>591</v>
      </c>
      <c r="C592" s="17" t="str">
        <f t="shared" si="63"/>
        <v/>
      </c>
      <c r="D592" s="17" t="str">
        <f t="shared" si="64"/>
        <v/>
      </c>
      <c r="E592" s="17" t="str">
        <f t="shared" si="65"/>
        <v/>
      </c>
      <c r="F592" s="17" t="str">
        <f t="shared" si="66"/>
        <v/>
      </c>
      <c r="G592" s="17" t="str">
        <f t="shared" si="67"/>
        <v>Asia</v>
      </c>
      <c r="H592" s="17" t="str">
        <f t="shared" si="68"/>
        <v/>
      </c>
      <c r="I592" s="35" t="str">
        <f t="shared" si="69"/>
        <v>Asia</v>
      </c>
      <c r="J592" t="str">
        <f>IF(ISNUMBER(MATCH(K592,K$1:K591,0)),"Double","1st See ")</f>
        <v>Double</v>
      </c>
      <c r="K592" t="s">
        <v>8</v>
      </c>
      <c r="R592" t="s">
        <v>8</v>
      </c>
      <c r="S592" s="51">
        <v>3205.4250037396623</v>
      </c>
      <c r="T592" s="48" t="s">
        <v>2001</v>
      </c>
      <c r="U592" s="47" t="s">
        <v>20</v>
      </c>
      <c r="W592" s="60" t="str">
        <f>IF(ISNUMBER(MATCH(U592,U$1:U591,0)),"2","1")</f>
        <v>2</v>
      </c>
    </row>
    <row r="593" spans="2:23" x14ac:dyDescent="0.25">
      <c r="B593" s="18">
        <v>592</v>
      </c>
      <c r="C593" s="17" t="str">
        <f t="shared" si="63"/>
        <v/>
      </c>
      <c r="D593" s="17" t="str">
        <f t="shared" si="64"/>
        <v/>
      </c>
      <c r="E593" s="17" t="str">
        <f t="shared" si="65"/>
        <v/>
      </c>
      <c r="F593" s="17" t="str">
        <f t="shared" si="66"/>
        <v/>
      </c>
      <c r="G593" s="17" t="str">
        <f t="shared" si="67"/>
        <v>Asia</v>
      </c>
      <c r="H593" s="17" t="str">
        <f t="shared" si="68"/>
        <v/>
      </c>
      <c r="I593" s="35" t="str">
        <f t="shared" si="69"/>
        <v>Asia</v>
      </c>
      <c r="J593" t="str">
        <f>IF(ISNUMBER(MATCH(K593,K$1:K592,0)),"Double","1st See ")</f>
        <v>Double</v>
      </c>
      <c r="K593" t="s">
        <v>8</v>
      </c>
      <c r="R593" t="s">
        <v>8</v>
      </c>
      <c r="S593" s="51">
        <v>21000</v>
      </c>
      <c r="T593" s="48" t="s">
        <v>2005</v>
      </c>
      <c r="U593" s="47" t="s">
        <v>4000</v>
      </c>
      <c r="W593" s="60" t="str">
        <f>IF(ISNUMBER(MATCH(U593,U$1:U592,0)),"2","1")</f>
        <v>2</v>
      </c>
    </row>
    <row r="594" spans="2:23" x14ac:dyDescent="0.25">
      <c r="B594" s="18">
        <v>593</v>
      </c>
      <c r="C594" s="17" t="str">
        <f t="shared" si="63"/>
        <v/>
      </c>
      <c r="D594" s="17" t="str">
        <f t="shared" si="64"/>
        <v>North America</v>
      </c>
      <c r="E594" s="17" t="str">
        <f t="shared" si="65"/>
        <v/>
      </c>
      <c r="F594" s="17" t="str">
        <f t="shared" si="66"/>
        <v/>
      </c>
      <c r="G594" s="17" t="str">
        <f t="shared" si="67"/>
        <v/>
      </c>
      <c r="H594" s="17" t="str">
        <f t="shared" si="68"/>
        <v/>
      </c>
      <c r="I594" s="35" t="str">
        <f t="shared" si="69"/>
        <v>North America</v>
      </c>
      <c r="J594" t="str">
        <f>IF(ISNUMBER(MATCH(K594,K$1:K593,0)),"Double","1st See ")</f>
        <v>Double</v>
      </c>
      <c r="K594" t="s">
        <v>15</v>
      </c>
      <c r="R594" t="s">
        <v>17</v>
      </c>
      <c r="S594" s="51">
        <v>48000</v>
      </c>
      <c r="T594" s="48" t="s">
        <v>16</v>
      </c>
      <c r="U594" s="47" t="s">
        <v>488</v>
      </c>
      <c r="V594" s="53">
        <f>AVERAGE(S594:S622)</f>
        <v>11873.552586779413</v>
      </c>
      <c r="W594" s="60" t="str">
        <f>IF(ISNUMBER(MATCH(U594,U$1:U593,0)),"2","1")</f>
        <v>2</v>
      </c>
    </row>
    <row r="595" spans="2:23" x14ac:dyDescent="0.25">
      <c r="B595" s="18">
        <v>594</v>
      </c>
      <c r="C595" s="17" t="str">
        <f t="shared" si="63"/>
        <v/>
      </c>
      <c r="D595" s="17" t="str">
        <f t="shared" si="64"/>
        <v>North America</v>
      </c>
      <c r="E595" s="17" t="str">
        <f t="shared" si="65"/>
        <v/>
      </c>
      <c r="F595" s="17" t="str">
        <f t="shared" si="66"/>
        <v/>
      </c>
      <c r="G595" s="17" t="str">
        <f t="shared" si="67"/>
        <v/>
      </c>
      <c r="H595" s="17" t="str">
        <f t="shared" si="68"/>
        <v/>
      </c>
      <c r="I595" s="35" t="str">
        <f t="shared" si="69"/>
        <v>North America</v>
      </c>
      <c r="J595" t="str">
        <f>IF(ISNUMBER(MATCH(K595,K$1:K594,0)),"Double","1st See ")</f>
        <v>Double</v>
      </c>
      <c r="K595" t="s">
        <v>15</v>
      </c>
      <c r="R595" t="s">
        <v>17</v>
      </c>
      <c r="S595" s="51">
        <v>12227.430201752599</v>
      </c>
      <c r="T595" s="48" t="s">
        <v>33</v>
      </c>
      <c r="U595" s="47" t="s">
        <v>310</v>
      </c>
      <c r="W595" s="60" t="str">
        <f>IF(ISNUMBER(MATCH(U595,U$1:U594,0)),"2","1")</f>
        <v>2</v>
      </c>
    </row>
    <row r="596" spans="2:23" x14ac:dyDescent="0.25">
      <c r="B596" s="18">
        <v>595</v>
      </c>
      <c r="C596" s="17" t="str">
        <f t="shared" si="63"/>
        <v/>
      </c>
      <c r="D596" s="17" t="str">
        <f t="shared" si="64"/>
        <v>North America</v>
      </c>
      <c r="E596" s="17" t="str">
        <f t="shared" si="65"/>
        <v/>
      </c>
      <c r="F596" s="17" t="str">
        <f t="shared" si="66"/>
        <v/>
      </c>
      <c r="G596" s="17" t="str">
        <f t="shared" si="67"/>
        <v/>
      </c>
      <c r="H596" s="17" t="str">
        <f t="shared" si="68"/>
        <v/>
      </c>
      <c r="I596" s="35" t="str">
        <f t="shared" si="69"/>
        <v>North America</v>
      </c>
      <c r="J596" t="str">
        <f>IF(ISNUMBER(MATCH(K596,K$1:K595,0)),"Double","1st See ")</f>
        <v>Double</v>
      </c>
      <c r="K596" t="s">
        <v>15</v>
      </c>
      <c r="R596" t="s">
        <v>17</v>
      </c>
      <c r="S596" s="51">
        <v>12000</v>
      </c>
      <c r="T596" s="48" t="s">
        <v>198</v>
      </c>
      <c r="U596" s="47" t="s">
        <v>356</v>
      </c>
      <c r="W596" s="60" t="str">
        <f>IF(ISNUMBER(MATCH(U596,U$1:U595,0)),"2","1")</f>
        <v>2</v>
      </c>
    </row>
    <row r="597" spans="2:23" x14ac:dyDescent="0.25">
      <c r="B597" s="18">
        <v>596</v>
      </c>
      <c r="C597" s="17" t="str">
        <f t="shared" si="63"/>
        <v/>
      </c>
      <c r="D597" s="17" t="str">
        <f t="shared" si="64"/>
        <v/>
      </c>
      <c r="E597" s="17" t="str">
        <f t="shared" si="65"/>
        <v/>
      </c>
      <c r="F597" s="17" t="str">
        <f t="shared" si="66"/>
        <v/>
      </c>
      <c r="G597" s="17" t="str">
        <f t="shared" si="67"/>
        <v/>
      </c>
      <c r="H597" s="17" t="str">
        <f t="shared" si="68"/>
        <v>Oceania</v>
      </c>
      <c r="I597" s="35" t="str">
        <f t="shared" si="69"/>
        <v>Oceania</v>
      </c>
      <c r="J597" t="str">
        <f>IF(ISNUMBER(MATCH(K597,K$1:K596,0)),"Double","1st See ")</f>
        <v>Double</v>
      </c>
      <c r="K597" t="s">
        <v>84</v>
      </c>
      <c r="R597" t="s">
        <v>17</v>
      </c>
      <c r="S597" s="51">
        <v>6368.453230079479</v>
      </c>
      <c r="T597" s="48" t="s">
        <v>646</v>
      </c>
      <c r="U597" s="47" t="s">
        <v>356</v>
      </c>
      <c r="W597" s="60" t="str">
        <f>IF(ISNUMBER(MATCH(U597,U$1:U596,0)),"2","1")</f>
        <v>2</v>
      </c>
    </row>
    <row r="598" spans="2:23" x14ac:dyDescent="0.25">
      <c r="B598" s="18">
        <v>597</v>
      </c>
      <c r="C598" s="17" t="str">
        <f t="shared" si="63"/>
        <v/>
      </c>
      <c r="D598" s="17" t="str">
        <f t="shared" si="64"/>
        <v/>
      </c>
      <c r="E598" s="17" t="str">
        <f t="shared" si="65"/>
        <v/>
      </c>
      <c r="F598" s="17" t="str">
        <f t="shared" si="66"/>
        <v/>
      </c>
      <c r="G598" s="17" t="str">
        <f t="shared" si="67"/>
        <v>Asia</v>
      </c>
      <c r="H598" s="17" t="str">
        <f t="shared" si="68"/>
        <v/>
      </c>
      <c r="I598" s="35" t="str">
        <f t="shared" si="69"/>
        <v>Asia</v>
      </c>
      <c r="J598" t="str">
        <f>IF(ISNUMBER(MATCH(K598,K$1:K597,0)),"Double","1st See ")</f>
        <v>Double</v>
      </c>
      <c r="K598" t="s">
        <v>8</v>
      </c>
      <c r="R598" t="s">
        <v>17</v>
      </c>
      <c r="S598" s="51">
        <v>2122.8177433598262</v>
      </c>
      <c r="T598" s="48" t="s">
        <v>757</v>
      </c>
      <c r="U598" s="47" t="s">
        <v>310</v>
      </c>
      <c r="W598" s="60" t="str">
        <f>IF(ISNUMBER(MATCH(U598,U$1:U597,0)),"2","1")</f>
        <v>2</v>
      </c>
    </row>
    <row r="599" spans="2:23" x14ac:dyDescent="0.25">
      <c r="B599" s="18">
        <v>598</v>
      </c>
      <c r="C599" s="17" t="str">
        <f t="shared" si="63"/>
        <v/>
      </c>
      <c r="D599" s="17" t="str">
        <f t="shared" si="64"/>
        <v>North America</v>
      </c>
      <c r="E599" s="17" t="str">
        <f t="shared" si="65"/>
        <v/>
      </c>
      <c r="F599" s="17" t="str">
        <f t="shared" si="66"/>
        <v/>
      </c>
      <c r="G599" s="17" t="str">
        <f t="shared" si="67"/>
        <v/>
      </c>
      <c r="H599" s="17" t="str">
        <f t="shared" si="68"/>
        <v/>
      </c>
      <c r="I599" s="35" t="str">
        <f t="shared" si="69"/>
        <v>North America</v>
      </c>
      <c r="J599" t="str">
        <f>IF(ISNUMBER(MATCH(K599,K$1:K598,0)),"Double","1st See ")</f>
        <v>Double</v>
      </c>
      <c r="K599" t="s">
        <v>15</v>
      </c>
      <c r="R599" t="s">
        <v>17</v>
      </c>
      <c r="S599" s="51">
        <v>16800</v>
      </c>
      <c r="T599" s="48" t="s">
        <v>678</v>
      </c>
      <c r="U599" s="47" t="s">
        <v>20</v>
      </c>
      <c r="W599" s="60" t="str">
        <f>IF(ISNUMBER(MATCH(U599,U$1:U598,0)),"2","1")</f>
        <v>2</v>
      </c>
    </row>
    <row r="600" spans="2:23" x14ac:dyDescent="0.25">
      <c r="B600" s="18">
        <v>599</v>
      </c>
      <c r="C600" s="17" t="str">
        <f t="shared" si="63"/>
        <v/>
      </c>
      <c r="D600" s="17" t="str">
        <f t="shared" si="64"/>
        <v/>
      </c>
      <c r="E600" s="17" t="str">
        <f t="shared" si="65"/>
        <v/>
      </c>
      <c r="F600" s="17" t="str">
        <f t="shared" si="66"/>
        <v/>
      </c>
      <c r="G600" s="17" t="str">
        <f t="shared" si="67"/>
        <v>Asia</v>
      </c>
      <c r="H600" s="17" t="str">
        <f t="shared" si="68"/>
        <v/>
      </c>
      <c r="I600" s="35" t="str">
        <f t="shared" si="69"/>
        <v>Asia</v>
      </c>
      <c r="J600" t="str">
        <f>IF(ISNUMBER(MATCH(K600,K$1:K599,0)),"Double","1st See ")</f>
        <v>Double</v>
      </c>
      <c r="K600" t="s">
        <v>8</v>
      </c>
      <c r="R600" t="s">
        <v>17</v>
      </c>
      <c r="S600" s="51">
        <v>4914.9850057341491</v>
      </c>
      <c r="T600" s="48" t="s">
        <v>771</v>
      </c>
      <c r="U600" s="47" t="s">
        <v>52</v>
      </c>
      <c r="W600" s="60" t="str">
        <f>IF(ISNUMBER(MATCH(U600,U$1:U599,0)),"2","1")</f>
        <v>2</v>
      </c>
    </row>
    <row r="601" spans="2:23" x14ac:dyDescent="0.25">
      <c r="B601" s="18">
        <v>600</v>
      </c>
      <c r="C601" s="17" t="str">
        <f t="shared" si="63"/>
        <v/>
      </c>
      <c r="D601" s="17" t="str">
        <f t="shared" si="64"/>
        <v>North America</v>
      </c>
      <c r="E601" s="17" t="str">
        <f t="shared" si="65"/>
        <v/>
      </c>
      <c r="F601" s="17" t="str">
        <f t="shared" si="66"/>
        <v/>
      </c>
      <c r="G601" s="17" t="str">
        <f t="shared" si="67"/>
        <v/>
      </c>
      <c r="H601" s="17" t="str">
        <f t="shared" si="68"/>
        <v/>
      </c>
      <c r="I601" s="35" t="str">
        <f t="shared" si="69"/>
        <v>North America</v>
      </c>
      <c r="J601" t="str">
        <f>IF(ISNUMBER(MATCH(K601,K$1:K600,0)),"Double","1st See ")</f>
        <v>Double</v>
      </c>
      <c r="K601" t="s">
        <v>15</v>
      </c>
      <c r="R601" t="s">
        <v>17</v>
      </c>
      <c r="S601" s="51">
        <v>2165.2740982270229</v>
      </c>
      <c r="T601" s="48" t="s">
        <v>829</v>
      </c>
      <c r="U601" s="47" t="s">
        <v>52</v>
      </c>
      <c r="W601" s="60" t="str">
        <f>IF(ISNUMBER(MATCH(U601,U$1:U600,0)),"2","1")</f>
        <v>2</v>
      </c>
    </row>
    <row r="602" spans="2:23" x14ac:dyDescent="0.25">
      <c r="B602" s="18">
        <v>601</v>
      </c>
      <c r="C602" s="17" t="str">
        <f t="shared" si="63"/>
        <v/>
      </c>
      <c r="D602" s="17" t="str">
        <f t="shared" si="64"/>
        <v/>
      </c>
      <c r="E602" s="17" t="str">
        <f t="shared" si="65"/>
        <v/>
      </c>
      <c r="F602" s="17" t="str">
        <f t="shared" si="66"/>
        <v/>
      </c>
      <c r="G602" s="17" t="str">
        <f t="shared" si="67"/>
        <v>Asia</v>
      </c>
      <c r="H602" s="17" t="str">
        <f t="shared" si="68"/>
        <v/>
      </c>
      <c r="I602" s="35" t="str">
        <f t="shared" si="69"/>
        <v>Asia</v>
      </c>
      <c r="J602" t="str">
        <f>IF(ISNUMBER(MATCH(K602,K$1:K601,0)),"Double","1st See ")</f>
        <v xml:space="preserve">1st See </v>
      </c>
      <c r="K602" t="s">
        <v>716</v>
      </c>
      <c r="R602" t="s">
        <v>17</v>
      </c>
      <c r="S602" s="51">
        <v>5022</v>
      </c>
      <c r="T602" s="48" t="s">
        <v>844</v>
      </c>
      <c r="U602" s="47" t="s">
        <v>20</v>
      </c>
      <c r="W602" s="60" t="str">
        <f>IF(ISNUMBER(MATCH(U602,U$1:U601,0)),"2","1")</f>
        <v>2</v>
      </c>
    </row>
    <row r="603" spans="2:23" x14ac:dyDescent="0.25">
      <c r="B603" s="18">
        <v>602</v>
      </c>
      <c r="C603" s="17" t="str">
        <f t="shared" si="63"/>
        <v/>
      </c>
      <c r="D603" s="17" t="str">
        <f t="shared" si="64"/>
        <v/>
      </c>
      <c r="E603" s="17" t="str">
        <f t="shared" si="65"/>
        <v/>
      </c>
      <c r="F603" s="17" t="str">
        <f t="shared" si="66"/>
        <v/>
      </c>
      <c r="G603" s="17" t="str">
        <f t="shared" si="67"/>
        <v>Asia</v>
      </c>
      <c r="H603" s="17" t="str">
        <f t="shared" si="68"/>
        <v/>
      </c>
      <c r="I603" s="35" t="str">
        <f t="shared" si="69"/>
        <v>Asia</v>
      </c>
      <c r="J603" t="str">
        <f>IF(ISNUMBER(MATCH(K603,K$1:K602,0)),"Double","1st See ")</f>
        <v>Double</v>
      </c>
      <c r="K603" t="s">
        <v>8</v>
      </c>
      <c r="R603" t="s">
        <v>17</v>
      </c>
      <c r="S603" s="51">
        <v>1910.5359690238436</v>
      </c>
      <c r="T603" s="48" t="s">
        <v>900</v>
      </c>
      <c r="U603" s="47" t="s">
        <v>3999</v>
      </c>
      <c r="W603" s="60" t="str">
        <f>IF(ISNUMBER(MATCH(U603,U$1:U602,0)),"2","1")</f>
        <v>2</v>
      </c>
    </row>
    <row r="604" spans="2:23" x14ac:dyDescent="0.25">
      <c r="B604" s="18">
        <v>603</v>
      </c>
      <c r="C604" s="17" t="str">
        <f t="shared" si="63"/>
        <v/>
      </c>
      <c r="D604" s="17" t="str">
        <f t="shared" si="64"/>
        <v/>
      </c>
      <c r="E604" s="17" t="str">
        <f t="shared" si="65"/>
        <v/>
      </c>
      <c r="F604" s="17" t="str">
        <f t="shared" si="66"/>
        <v/>
      </c>
      <c r="G604" s="17" t="str">
        <f t="shared" si="67"/>
        <v>Asia</v>
      </c>
      <c r="H604" s="17" t="str">
        <f t="shared" si="68"/>
        <v/>
      </c>
      <c r="I604" s="35" t="str">
        <f t="shared" si="69"/>
        <v>Asia</v>
      </c>
      <c r="J604" t="str">
        <f>IF(ISNUMBER(MATCH(K604,K$1:K603,0)),"Double","1st See ")</f>
        <v>Double</v>
      </c>
      <c r="K604" t="s">
        <v>8</v>
      </c>
      <c r="R604" t="s">
        <v>17</v>
      </c>
      <c r="S604" s="51">
        <v>3000</v>
      </c>
      <c r="T604" s="48" t="s">
        <v>130</v>
      </c>
      <c r="U604" s="47" t="s">
        <v>20</v>
      </c>
      <c r="W604" s="60" t="str">
        <f>IF(ISNUMBER(MATCH(U604,U$1:U603,0)),"2","1")</f>
        <v>2</v>
      </c>
    </row>
    <row r="605" spans="2:23" x14ac:dyDescent="0.25">
      <c r="B605" s="18">
        <v>604</v>
      </c>
      <c r="C605" s="17" t="str">
        <f t="shared" si="63"/>
        <v/>
      </c>
      <c r="D605" s="17" t="str">
        <f t="shared" si="64"/>
        <v>North America</v>
      </c>
      <c r="E605" s="17" t="str">
        <f t="shared" si="65"/>
        <v/>
      </c>
      <c r="F605" s="17" t="str">
        <f t="shared" si="66"/>
        <v/>
      </c>
      <c r="G605" s="17" t="str">
        <f t="shared" si="67"/>
        <v/>
      </c>
      <c r="H605" s="17" t="str">
        <f t="shared" si="68"/>
        <v/>
      </c>
      <c r="I605" s="35" t="str">
        <f t="shared" si="69"/>
        <v>North America</v>
      </c>
      <c r="J605" t="str">
        <f>IF(ISNUMBER(MATCH(K605,K$1:K604,0)),"Double","1st See ")</f>
        <v>Double</v>
      </c>
      <c r="K605" t="s">
        <v>15</v>
      </c>
      <c r="R605" t="s">
        <v>17</v>
      </c>
      <c r="S605" s="51">
        <v>4457.9172610556352</v>
      </c>
      <c r="T605" s="48" t="s">
        <v>1022</v>
      </c>
      <c r="U605" s="47" t="s">
        <v>52</v>
      </c>
      <c r="W605" s="60" t="str">
        <f>IF(ISNUMBER(MATCH(U605,U$1:U604,0)),"2","1")</f>
        <v>2</v>
      </c>
    </row>
    <row r="606" spans="2:23" x14ac:dyDescent="0.25">
      <c r="B606" s="18">
        <v>605</v>
      </c>
      <c r="C606" s="17" t="str">
        <f t="shared" si="63"/>
        <v/>
      </c>
      <c r="D606" s="17" t="str">
        <f t="shared" si="64"/>
        <v/>
      </c>
      <c r="E606" s="17" t="str">
        <f t="shared" si="65"/>
        <v/>
      </c>
      <c r="F606" s="17" t="str">
        <f t="shared" si="66"/>
        <v/>
      </c>
      <c r="G606" s="17" t="str">
        <f t="shared" si="67"/>
        <v>Asia</v>
      </c>
      <c r="H606" s="17" t="str">
        <f t="shared" si="68"/>
        <v/>
      </c>
      <c r="I606" s="35" t="str">
        <f t="shared" si="69"/>
        <v>Asia</v>
      </c>
      <c r="J606" t="str">
        <f>IF(ISNUMBER(MATCH(K606,K$1:K605,0)),"Double","1st See ")</f>
        <v>Double</v>
      </c>
      <c r="K606" t="s">
        <v>8</v>
      </c>
      <c r="R606" t="s">
        <v>17</v>
      </c>
      <c r="S606" s="51">
        <v>3480</v>
      </c>
      <c r="T606" s="48" t="s">
        <v>1075</v>
      </c>
      <c r="U606" s="47" t="s">
        <v>52</v>
      </c>
      <c r="W606" s="60" t="str">
        <f>IF(ISNUMBER(MATCH(U606,U$1:U605,0)),"2","1")</f>
        <v>2</v>
      </c>
    </row>
    <row r="607" spans="2:23" x14ac:dyDescent="0.25">
      <c r="B607" s="18">
        <v>606</v>
      </c>
      <c r="C607" s="17" t="str">
        <f t="shared" si="63"/>
        <v/>
      </c>
      <c r="D607" s="17" t="str">
        <f t="shared" si="64"/>
        <v>North America</v>
      </c>
      <c r="E607" s="17" t="str">
        <f t="shared" si="65"/>
        <v/>
      </c>
      <c r="F607" s="17" t="str">
        <f t="shared" si="66"/>
        <v/>
      </c>
      <c r="G607" s="17" t="str">
        <f t="shared" si="67"/>
        <v/>
      </c>
      <c r="H607" s="17" t="str">
        <f t="shared" si="68"/>
        <v/>
      </c>
      <c r="I607" s="35" t="str">
        <f t="shared" si="69"/>
        <v>North America</v>
      </c>
      <c r="J607" t="str">
        <f>IF(ISNUMBER(MATCH(K607,K$1:K606,0)),"Double","1st See ")</f>
        <v>Double</v>
      </c>
      <c r="K607" t="s">
        <v>88</v>
      </c>
      <c r="R607" t="s">
        <v>17</v>
      </c>
      <c r="S607" s="51">
        <v>3184.2266150397395</v>
      </c>
      <c r="T607" s="48" t="s">
        <v>897</v>
      </c>
      <c r="U607" s="47" t="s">
        <v>52</v>
      </c>
      <c r="W607" s="60" t="str">
        <f>IF(ISNUMBER(MATCH(U607,U$1:U606,0)),"2","1")</f>
        <v>2</v>
      </c>
    </row>
    <row r="608" spans="2:23" x14ac:dyDescent="0.25">
      <c r="B608" s="18">
        <v>607</v>
      </c>
      <c r="C608" s="17" t="str">
        <f t="shared" si="63"/>
        <v/>
      </c>
      <c r="D608" s="17" t="str">
        <f t="shared" si="64"/>
        <v/>
      </c>
      <c r="E608" s="17" t="str">
        <f t="shared" si="65"/>
        <v/>
      </c>
      <c r="F608" s="17" t="str">
        <f t="shared" si="66"/>
        <v/>
      </c>
      <c r="G608" s="17" t="str">
        <f t="shared" si="67"/>
        <v>Asia</v>
      </c>
      <c r="H608" s="17" t="str">
        <f t="shared" si="68"/>
        <v/>
      </c>
      <c r="I608" s="35" t="str">
        <f t="shared" si="69"/>
        <v>Asia</v>
      </c>
      <c r="J608" t="str">
        <f>IF(ISNUMBER(MATCH(K608,K$1:K607,0)),"Double","1st See ")</f>
        <v>Double</v>
      </c>
      <c r="K608" t="s">
        <v>8</v>
      </c>
      <c r="R608" t="s">
        <v>17</v>
      </c>
      <c r="S608" s="51">
        <v>10800</v>
      </c>
      <c r="T608" s="48" t="s">
        <v>1165</v>
      </c>
      <c r="U608" s="47" t="s">
        <v>52</v>
      </c>
      <c r="W608" s="60" t="str">
        <f>IF(ISNUMBER(MATCH(U608,U$1:U607,0)),"2","1")</f>
        <v>2</v>
      </c>
    </row>
    <row r="609" spans="2:23" x14ac:dyDescent="0.25">
      <c r="B609" s="18">
        <v>608</v>
      </c>
      <c r="C609" s="17" t="str">
        <f t="shared" si="63"/>
        <v/>
      </c>
      <c r="D609" s="17" t="str">
        <f t="shared" si="64"/>
        <v/>
      </c>
      <c r="E609" s="17" t="str">
        <f t="shared" si="65"/>
        <v/>
      </c>
      <c r="F609" s="17" t="str">
        <f t="shared" si="66"/>
        <v/>
      </c>
      <c r="G609" s="17" t="str">
        <f t="shared" si="67"/>
        <v>Asia</v>
      </c>
      <c r="H609" s="17" t="str">
        <f t="shared" si="68"/>
        <v/>
      </c>
      <c r="I609" s="35" t="str">
        <f t="shared" si="69"/>
        <v>Asia</v>
      </c>
      <c r="J609" t="str">
        <f>IF(ISNUMBER(MATCH(K609,K$1:K608,0)),"Double","1st See ")</f>
        <v>Double</v>
      </c>
      <c r="K609" t="s">
        <v>8</v>
      </c>
      <c r="R609" t="s">
        <v>17</v>
      </c>
      <c r="S609" s="51">
        <v>4840.0244548604041</v>
      </c>
      <c r="T609" s="48" t="s">
        <v>1173</v>
      </c>
      <c r="U609" s="47" t="s">
        <v>52</v>
      </c>
      <c r="W609" s="60" t="str">
        <f>IF(ISNUMBER(MATCH(U609,U$1:U608,0)),"2","1")</f>
        <v>2</v>
      </c>
    </row>
    <row r="610" spans="2:23" x14ac:dyDescent="0.25">
      <c r="B610" s="18">
        <v>609</v>
      </c>
      <c r="C610" s="17" t="str">
        <f t="shared" si="63"/>
        <v/>
      </c>
      <c r="D610" s="17" t="str">
        <f t="shared" si="64"/>
        <v/>
      </c>
      <c r="E610" s="17" t="str">
        <f t="shared" si="65"/>
        <v/>
      </c>
      <c r="F610" s="17" t="str">
        <f t="shared" si="66"/>
        <v/>
      </c>
      <c r="G610" s="17" t="str">
        <f t="shared" si="67"/>
        <v/>
      </c>
      <c r="H610" s="17" t="str">
        <f t="shared" si="68"/>
        <v>Oceania</v>
      </c>
      <c r="I610" s="35" t="str">
        <f t="shared" si="69"/>
        <v>Oceania</v>
      </c>
      <c r="J610" t="str">
        <f>IF(ISNUMBER(MATCH(K610,K$1:K609,0)),"Double","1st See ")</f>
        <v>Double</v>
      </c>
      <c r="K610" t="s">
        <v>84</v>
      </c>
      <c r="R610" t="s">
        <v>17</v>
      </c>
      <c r="S610" s="51">
        <v>2400</v>
      </c>
      <c r="T610" s="48" t="s">
        <v>757</v>
      </c>
      <c r="U610" s="47" t="s">
        <v>310</v>
      </c>
      <c r="W610" s="60" t="str">
        <f>IF(ISNUMBER(MATCH(U610,U$1:U609,0)),"2","1")</f>
        <v>2</v>
      </c>
    </row>
    <row r="611" spans="2:23" x14ac:dyDescent="0.25">
      <c r="B611" s="18">
        <v>610</v>
      </c>
      <c r="C611" s="17" t="str">
        <f t="shared" si="63"/>
        <v/>
      </c>
      <c r="D611" s="17" t="str">
        <f t="shared" si="64"/>
        <v>North America</v>
      </c>
      <c r="E611" s="17" t="str">
        <f t="shared" si="65"/>
        <v/>
      </c>
      <c r="F611" s="17" t="str">
        <f t="shared" si="66"/>
        <v/>
      </c>
      <c r="G611" s="17" t="str">
        <f t="shared" si="67"/>
        <v/>
      </c>
      <c r="H611" s="17" t="str">
        <f t="shared" si="68"/>
        <v/>
      </c>
      <c r="I611" s="35" t="str">
        <f t="shared" si="69"/>
        <v>North America</v>
      </c>
      <c r="J611" t="str">
        <f>IF(ISNUMBER(MATCH(K611,K$1:K610,0)),"Double","1st See ")</f>
        <v>Double</v>
      </c>
      <c r="K611" t="s">
        <v>15</v>
      </c>
      <c r="R611" t="s">
        <v>17</v>
      </c>
      <c r="S611" s="51">
        <v>3500</v>
      </c>
      <c r="T611" s="48" t="s">
        <v>1236</v>
      </c>
      <c r="U611" s="47" t="s">
        <v>52</v>
      </c>
      <c r="W611" s="60" t="str">
        <f>IF(ISNUMBER(MATCH(U611,U$1:U610,0)),"2","1")</f>
        <v>2</v>
      </c>
    </row>
    <row r="612" spans="2:23" x14ac:dyDescent="0.25">
      <c r="B612" s="18">
        <v>611</v>
      </c>
      <c r="C612" s="17" t="str">
        <f t="shared" si="63"/>
        <v/>
      </c>
      <c r="D612" s="17" t="str">
        <f t="shared" si="64"/>
        <v/>
      </c>
      <c r="E612" s="17" t="str">
        <f t="shared" si="65"/>
        <v/>
      </c>
      <c r="F612" s="17" t="str">
        <f t="shared" si="66"/>
        <v/>
      </c>
      <c r="G612" s="17" t="str">
        <f t="shared" si="67"/>
        <v>Asia</v>
      </c>
      <c r="H612" s="17" t="str">
        <f t="shared" si="68"/>
        <v/>
      </c>
      <c r="I612" s="35" t="str">
        <f t="shared" si="69"/>
        <v>Asia</v>
      </c>
      <c r="J612" t="str">
        <f>IF(ISNUMBER(MATCH(K612,K$1:K611,0)),"Double","1st See ")</f>
        <v>Double</v>
      </c>
      <c r="K612" t="s">
        <v>8</v>
      </c>
      <c r="R612" t="s">
        <v>17</v>
      </c>
      <c r="S612" s="51">
        <v>1783.166904422254</v>
      </c>
      <c r="T612" s="48" t="s">
        <v>1290</v>
      </c>
      <c r="U612" s="47" t="s">
        <v>310</v>
      </c>
      <c r="W612" s="60" t="str">
        <f>IF(ISNUMBER(MATCH(U612,U$1:U611,0)),"2","1")</f>
        <v>2</v>
      </c>
    </row>
    <row r="613" spans="2:23" x14ac:dyDescent="0.25">
      <c r="B613" s="18">
        <v>612</v>
      </c>
      <c r="C613" s="17" t="str">
        <f t="shared" si="63"/>
        <v/>
      </c>
      <c r="D613" s="17" t="str">
        <f t="shared" si="64"/>
        <v/>
      </c>
      <c r="E613" s="17" t="str">
        <f t="shared" si="65"/>
        <v/>
      </c>
      <c r="F613" s="17" t="str">
        <f t="shared" si="66"/>
        <v/>
      </c>
      <c r="G613" s="17" t="str">
        <f t="shared" si="67"/>
        <v/>
      </c>
      <c r="H613" s="17" t="str">
        <f t="shared" si="68"/>
        <v>Oceania</v>
      </c>
      <c r="I613" s="35" t="str">
        <f t="shared" si="69"/>
        <v>Oceania</v>
      </c>
      <c r="J613" t="str">
        <f>IF(ISNUMBER(MATCH(K613,K$1:K612,0)),"Double","1st See ")</f>
        <v>Double</v>
      </c>
      <c r="K613" t="s">
        <v>84</v>
      </c>
      <c r="R613" t="s">
        <v>17</v>
      </c>
      <c r="S613" s="51">
        <v>8725</v>
      </c>
      <c r="T613" s="48" t="s">
        <v>594</v>
      </c>
      <c r="U613" s="47" t="s">
        <v>52</v>
      </c>
      <c r="W613" s="60" t="str">
        <f>IF(ISNUMBER(MATCH(U613,U$1:U612,0)),"2","1")</f>
        <v>2</v>
      </c>
    </row>
    <row r="614" spans="2:23" x14ac:dyDescent="0.25">
      <c r="B614" s="18">
        <v>613</v>
      </c>
      <c r="C614" s="17" t="str">
        <f t="shared" si="63"/>
        <v/>
      </c>
      <c r="D614" s="17" t="str">
        <f t="shared" si="64"/>
        <v>North America</v>
      </c>
      <c r="E614" s="17" t="str">
        <f t="shared" si="65"/>
        <v/>
      </c>
      <c r="F614" s="17" t="str">
        <f t="shared" si="66"/>
        <v/>
      </c>
      <c r="G614" s="17" t="str">
        <f t="shared" si="67"/>
        <v/>
      </c>
      <c r="H614" s="17" t="str">
        <f t="shared" si="68"/>
        <v/>
      </c>
      <c r="I614" s="35" t="str">
        <f t="shared" si="69"/>
        <v>North America</v>
      </c>
      <c r="J614" t="str">
        <f>IF(ISNUMBER(MATCH(K614,K$1:K613,0)),"Double","1st See ")</f>
        <v>Double</v>
      </c>
      <c r="K614" t="s">
        <v>15</v>
      </c>
      <c r="R614" t="s">
        <v>17</v>
      </c>
      <c r="S614" s="51">
        <v>21228.177433598263</v>
      </c>
      <c r="T614" s="48" t="s">
        <v>1334</v>
      </c>
      <c r="U614" s="47" t="s">
        <v>356</v>
      </c>
      <c r="W614" s="60" t="str">
        <f>IF(ISNUMBER(MATCH(U614,U$1:U613,0)),"2","1")</f>
        <v>2</v>
      </c>
    </row>
    <row r="615" spans="2:23" x14ac:dyDescent="0.25">
      <c r="B615" s="18">
        <v>614</v>
      </c>
      <c r="C615" s="17" t="str">
        <f t="shared" si="63"/>
        <v/>
      </c>
      <c r="D615" s="17" t="str">
        <f t="shared" si="64"/>
        <v/>
      </c>
      <c r="E615" s="17" t="str">
        <f t="shared" si="65"/>
        <v/>
      </c>
      <c r="F615" s="17" t="str">
        <f t="shared" si="66"/>
        <v/>
      </c>
      <c r="G615" s="17" t="str">
        <f t="shared" si="67"/>
        <v>Asia</v>
      </c>
      <c r="H615" s="17" t="str">
        <f t="shared" si="68"/>
        <v/>
      </c>
      <c r="I615" s="35" t="str">
        <f t="shared" si="69"/>
        <v>Asia</v>
      </c>
      <c r="J615" t="str">
        <f>IF(ISNUMBER(MATCH(K615,K$1:K614,0)),"Double","1st See ")</f>
        <v xml:space="preserve">1st See </v>
      </c>
      <c r="K615" t="s">
        <v>726</v>
      </c>
      <c r="R615" t="s">
        <v>17</v>
      </c>
      <c r="S615" s="51">
        <v>40000</v>
      </c>
      <c r="T615" s="48" t="s">
        <v>1380</v>
      </c>
      <c r="U615" s="47" t="s">
        <v>52</v>
      </c>
      <c r="W615" s="60" t="str">
        <f>IF(ISNUMBER(MATCH(U615,U$1:U614,0)),"2","1")</f>
        <v>2</v>
      </c>
    </row>
    <row r="616" spans="2:23" x14ac:dyDescent="0.25">
      <c r="B616" s="18">
        <v>615</v>
      </c>
      <c r="C616" s="17" t="str">
        <f t="shared" si="63"/>
        <v/>
      </c>
      <c r="D616" s="17" t="str">
        <f t="shared" si="64"/>
        <v/>
      </c>
      <c r="E616" s="17" t="str">
        <f t="shared" si="65"/>
        <v/>
      </c>
      <c r="F616" s="17" t="str">
        <f t="shared" si="66"/>
        <v/>
      </c>
      <c r="G616" s="17" t="str">
        <f t="shared" si="67"/>
        <v>Asia</v>
      </c>
      <c r="H616" s="17" t="str">
        <f t="shared" si="68"/>
        <v/>
      </c>
      <c r="I616" s="35" t="str">
        <f t="shared" si="69"/>
        <v>Asia</v>
      </c>
      <c r="J616" t="str">
        <f>IF(ISNUMBER(MATCH(K616,K$1:K615,0)),"Double","1st See ")</f>
        <v>Double</v>
      </c>
      <c r="K616" t="s">
        <v>8</v>
      </c>
      <c r="R616" t="s">
        <v>17</v>
      </c>
      <c r="S616" s="51">
        <v>12000</v>
      </c>
      <c r="T616" s="48" t="s">
        <v>1447</v>
      </c>
      <c r="U616" s="47" t="s">
        <v>356</v>
      </c>
      <c r="W616" s="60" t="str">
        <f>IF(ISNUMBER(MATCH(U616,U$1:U615,0)),"2","1")</f>
        <v>2</v>
      </c>
    </row>
    <row r="617" spans="2:23" x14ac:dyDescent="0.25">
      <c r="B617" s="18">
        <v>616</v>
      </c>
      <c r="C617" s="17" t="str">
        <f t="shared" si="63"/>
        <v/>
      </c>
      <c r="D617" s="17" t="str">
        <f t="shared" si="64"/>
        <v/>
      </c>
      <c r="E617" s="17" t="str">
        <f t="shared" si="65"/>
        <v/>
      </c>
      <c r="F617" s="17" t="str">
        <f t="shared" si="66"/>
        <v/>
      </c>
      <c r="G617" s="17" t="str">
        <f t="shared" si="67"/>
        <v>Asia</v>
      </c>
      <c r="H617" s="17" t="str">
        <f t="shared" si="68"/>
        <v/>
      </c>
      <c r="I617" s="35" t="str">
        <f t="shared" si="69"/>
        <v>Asia</v>
      </c>
      <c r="J617" t="str">
        <f>IF(ISNUMBER(MATCH(K617,K$1:K616,0)),"Double","1st See ")</f>
        <v>Double</v>
      </c>
      <c r="K617" t="s">
        <v>8</v>
      </c>
      <c r="R617" t="s">
        <v>17</v>
      </c>
      <c r="S617" s="51">
        <v>45000</v>
      </c>
      <c r="T617" s="48" t="s">
        <v>1455</v>
      </c>
      <c r="U617" s="47" t="s">
        <v>20</v>
      </c>
      <c r="W617" s="60" t="str">
        <f>IF(ISNUMBER(MATCH(U617,U$1:U616,0)),"2","1")</f>
        <v>2</v>
      </c>
    </row>
    <row r="618" spans="2:23" x14ac:dyDescent="0.25">
      <c r="B618" s="18">
        <v>617</v>
      </c>
      <c r="C618" s="17" t="str">
        <f t="shared" si="63"/>
        <v/>
      </c>
      <c r="D618" s="17" t="str">
        <f t="shared" si="64"/>
        <v>North America</v>
      </c>
      <c r="E618" s="17" t="str">
        <f t="shared" si="65"/>
        <v/>
      </c>
      <c r="F618" s="17" t="str">
        <f t="shared" si="66"/>
        <v/>
      </c>
      <c r="G618" s="17" t="str">
        <f t="shared" si="67"/>
        <v/>
      </c>
      <c r="H618" s="17" t="str">
        <f t="shared" si="68"/>
        <v/>
      </c>
      <c r="I618" s="35" t="str">
        <f t="shared" si="69"/>
        <v>North America</v>
      </c>
      <c r="J618" t="str">
        <f>IF(ISNUMBER(MATCH(K618,K$1:K617,0)),"Double","1st See ")</f>
        <v>Double</v>
      </c>
      <c r="K618" t="s">
        <v>15</v>
      </c>
      <c r="R618" t="s">
        <v>17</v>
      </c>
      <c r="S618" s="51">
        <v>5300</v>
      </c>
      <c r="T618" s="48" t="s">
        <v>1511</v>
      </c>
      <c r="U618" s="47" t="s">
        <v>52</v>
      </c>
      <c r="W618" s="60" t="str">
        <f>IF(ISNUMBER(MATCH(U618,U$1:U617,0)),"2","1")</f>
        <v>2</v>
      </c>
    </row>
    <row r="619" spans="2:23" x14ac:dyDescent="0.25">
      <c r="B619" s="18">
        <v>618</v>
      </c>
      <c r="C619" s="17" t="str">
        <f t="shared" si="63"/>
        <v/>
      </c>
      <c r="D619" s="17" t="str">
        <f t="shared" si="64"/>
        <v>North America</v>
      </c>
      <c r="E619" s="17" t="str">
        <f t="shared" si="65"/>
        <v/>
      </c>
      <c r="F619" s="17" t="str">
        <f t="shared" si="66"/>
        <v/>
      </c>
      <c r="G619" s="17" t="str">
        <f t="shared" si="67"/>
        <v/>
      </c>
      <c r="H619" s="17" t="str">
        <f t="shared" si="68"/>
        <v/>
      </c>
      <c r="I619" s="35" t="str">
        <f t="shared" si="69"/>
        <v>North America</v>
      </c>
      <c r="J619" t="str">
        <f>IF(ISNUMBER(MATCH(K619,K$1:K618,0)),"Double","1st See ")</f>
        <v>Double</v>
      </c>
      <c r="K619" t="s">
        <v>15</v>
      </c>
      <c r="R619" t="s">
        <v>17</v>
      </c>
      <c r="S619" s="51">
        <v>30000</v>
      </c>
      <c r="T619" s="48" t="s">
        <v>1693</v>
      </c>
      <c r="U619" s="47" t="s">
        <v>52</v>
      </c>
      <c r="W619" s="60" t="str">
        <f>IF(ISNUMBER(MATCH(U619,U$1:U618,0)),"2","1")</f>
        <v>2</v>
      </c>
    </row>
    <row r="620" spans="2:23" x14ac:dyDescent="0.25">
      <c r="B620" s="18">
        <v>619</v>
      </c>
      <c r="C620" s="17" t="str">
        <f t="shared" si="63"/>
        <v/>
      </c>
      <c r="D620" s="17" t="str">
        <f t="shared" si="64"/>
        <v/>
      </c>
      <c r="E620" s="17" t="str">
        <f t="shared" si="65"/>
        <v/>
      </c>
      <c r="F620" s="17" t="str">
        <f t="shared" si="66"/>
        <v/>
      </c>
      <c r="G620" s="17" t="str">
        <f t="shared" si="67"/>
        <v/>
      </c>
      <c r="H620" s="17" t="str">
        <f t="shared" si="68"/>
        <v>Oceania</v>
      </c>
      <c r="I620" s="35" t="str">
        <f t="shared" si="69"/>
        <v>Oceania</v>
      </c>
      <c r="J620" t="str">
        <f>IF(ISNUMBER(MATCH(K620,K$1:K619,0)),"Double","1st See ")</f>
        <v>Double</v>
      </c>
      <c r="K620" t="s">
        <v>84</v>
      </c>
      <c r="R620" t="s">
        <v>17</v>
      </c>
      <c r="S620" s="51">
        <v>4500</v>
      </c>
      <c r="T620" s="48" t="s">
        <v>1740</v>
      </c>
      <c r="U620" s="47" t="s">
        <v>20</v>
      </c>
      <c r="W620" s="60" t="str">
        <f>IF(ISNUMBER(MATCH(U620,U$1:U619,0)),"2","1")</f>
        <v>2</v>
      </c>
    </row>
    <row r="621" spans="2:23" x14ac:dyDescent="0.25">
      <c r="B621" s="18">
        <v>620</v>
      </c>
      <c r="C621" s="17" t="str">
        <f t="shared" si="63"/>
        <v/>
      </c>
      <c r="D621" s="17" t="str">
        <f t="shared" si="64"/>
        <v>North America</v>
      </c>
      <c r="E621" s="17" t="str">
        <f t="shared" si="65"/>
        <v/>
      </c>
      <c r="F621" s="17" t="str">
        <f t="shared" si="66"/>
        <v/>
      </c>
      <c r="G621" s="17" t="str">
        <f t="shared" si="67"/>
        <v/>
      </c>
      <c r="H621" s="17" t="str">
        <f t="shared" si="68"/>
        <v/>
      </c>
      <c r="I621" s="35" t="str">
        <f t="shared" si="69"/>
        <v>North America</v>
      </c>
      <c r="J621" t="str">
        <f>IF(ISNUMBER(MATCH(K621,K$1:K620,0)),"Double","1st See ")</f>
        <v>Double</v>
      </c>
      <c r="K621" t="s">
        <v>15</v>
      </c>
      <c r="R621" t="s">
        <v>17</v>
      </c>
      <c r="S621" s="51">
        <v>15000</v>
      </c>
      <c r="T621" s="48" t="s">
        <v>1784</v>
      </c>
      <c r="U621" s="47" t="s">
        <v>20</v>
      </c>
      <c r="W621" s="60" t="str">
        <f>IF(ISNUMBER(MATCH(U621,U$1:U620,0)),"2","1")</f>
        <v>2</v>
      </c>
    </row>
    <row r="622" spans="2:23" x14ac:dyDescent="0.25">
      <c r="B622" s="18">
        <v>621</v>
      </c>
      <c r="C622" s="17" t="str">
        <f t="shared" si="63"/>
        <v/>
      </c>
      <c r="D622" s="17" t="str">
        <f t="shared" si="64"/>
        <v/>
      </c>
      <c r="E622" s="17" t="str">
        <f t="shared" si="65"/>
        <v/>
      </c>
      <c r="F622" s="17" t="str">
        <f t="shared" si="66"/>
        <v/>
      </c>
      <c r="G622" s="17" t="str">
        <f t="shared" si="67"/>
        <v/>
      </c>
      <c r="H622" s="17" t="str">
        <f t="shared" si="68"/>
        <v>Oceania</v>
      </c>
      <c r="I622" s="35" t="str">
        <f t="shared" si="69"/>
        <v>Oceania</v>
      </c>
      <c r="J622" t="str">
        <f>IF(ISNUMBER(MATCH(K622,K$1:K621,0)),"Double","1st See ")</f>
        <v>Double</v>
      </c>
      <c r="K622" t="s">
        <v>84</v>
      </c>
      <c r="R622" t="s">
        <v>17</v>
      </c>
      <c r="S622" s="51">
        <v>13603.016099449767</v>
      </c>
      <c r="T622" s="48" t="s">
        <v>1916</v>
      </c>
      <c r="U622" s="47" t="s">
        <v>52</v>
      </c>
      <c r="W622" s="60" t="str">
        <f>IF(ISNUMBER(MATCH(U622,U$1:U621,0)),"2","1")</f>
        <v>2</v>
      </c>
    </row>
    <row r="623" spans="2:23" x14ac:dyDescent="0.25">
      <c r="B623" s="18">
        <v>622</v>
      </c>
      <c r="C623" s="17" t="str">
        <f t="shared" si="63"/>
        <v/>
      </c>
      <c r="D623" s="17" t="str">
        <f t="shared" si="64"/>
        <v/>
      </c>
      <c r="E623" s="17" t="str">
        <f t="shared" si="65"/>
        <v/>
      </c>
      <c r="F623" s="17" t="str">
        <f t="shared" si="66"/>
        <v/>
      </c>
      <c r="G623" s="17" t="str">
        <f t="shared" si="67"/>
        <v>Asia</v>
      </c>
      <c r="H623" s="17" t="str">
        <f t="shared" si="68"/>
        <v/>
      </c>
      <c r="I623" s="35" t="str">
        <f t="shared" si="69"/>
        <v>Asia</v>
      </c>
      <c r="J623" t="str">
        <f>IF(ISNUMBER(MATCH(K623,K$1:K622,0)),"Double","1st See ")</f>
        <v>Double</v>
      </c>
      <c r="K623" t="s">
        <v>8</v>
      </c>
      <c r="R623" t="s">
        <v>179</v>
      </c>
      <c r="S623" s="51">
        <v>33420</v>
      </c>
      <c r="T623" s="48" t="s">
        <v>125</v>
      </c>
      <c r="U623" s="47" t="s">
        <v>52</v>
      </c>
      <c r="V623" s="53">
        <f>AVERAGE(S623:S641)</f>
        <v>43014.900191685309</v>
      </c>
      <c r="W623" s="60" t="str">
        <f>IF(ISNUMBER(MATCH(U623,U$1:U622,0)),"2","1")</f>
        <v>2</v>
      </c>
    </row>
    <row r="624" spans="2:23" x14ac:dyDescent="0.25">
      <c r="B624" s="18">
        <v>623</v>
      </c>
      <c r="C624" s="17" t="str">
        <f t="shared" si="63"/>
        <v/>
      </c>
      <c r="D624" s="17" t="str">
        <f t="shared" si="64"/>
        <v>North America</v>
      </c>
      <c r="E624" s="17" t="str">
        <f t="shared" si="65"/>
        <v/>
      </c>
      <c r="F624" s="17" t="str">
        <f t="shared" si="66"/>
        <v/>
      </c>
      <c r="G624" s="17" t="str">
        <f t="shared" si="67"/>
        <v/>
      </c>
      <c r="H624" s="17" t="str">
        <f t="shared" si="68"/>
        <v/>
      </c>
      <c r="I624" s="35" t="str">
        <f t="shared" si="69"/>
        <v>North America</v>
      </c>
      <c r="J624" t="str">
        <f>IF(ISNUMBER(MATCH(K624,K$1:K623,0)),"Double","1st See ")</f>
        <v>Double</v>
      </c>
      <c r="K624" t="s">
        <v>15</v>
      </c>
      <c r="R624" t="s">
        <v>179</v>
      </c>
      <c r="S624" s="51">
        <v>48000</v>
      </c>
      <c r="T624" s="48" t="s">
        <v>178</v>
      </c>
      <c r="U624" s="47" t="s">
        <v>52</v>
      </c>
      <c r="W624" s="60" t="str">
        <f>IF(ISNUMBER(MATCH(U624,U$1:U623,0)),"2","1")</f>
        <v>2</v>
      </c>
    </row>
    <row r="625" spans="2:23" x14ac:dyDescent="0.25">
      <c r="B625" s="18">
        <v>624</v>
      </c>
      <c r="C625" s="17" t="str">
        <f t="shared" si="63"/>
        <v/>
      </c>
      <c r="D625" s="17" t="str">
        <f t="shared" si="64"/>
        <v/>
      </c>
      <c r="E625" s="17" t="str">
        <f t="shared" si="65"/>
        <v/>
      </c>
      <c r="F625" s="17" t="str">
        <f t="shared" si="66"/>
        <v/>
      </c>
      <c r="G625" s="17" t="str">
        <f t="shared" si="67"/>
        <v>Asia</v>
      </c>
      <c r="H625" s="17" t="str">
        <f t="shared" si="68"/>
        <v/>
      </c>
      <c r="I625" s="35" t="str">
        <f t="shared" si="69"/>
        <v>Asia</v>
      </c>
      <c r="J625" t="str">
        <f>IF(ISNUMBER(MATCH(K625,K$1:K624,0)),"Double","1st See ")</f>
        <v>Double</v>
      </c>
      <c r="K625" t="s">
        <v>8</v>
      </c>
      <c r="R625" t="s">
        <v>179</v>
      </c>
      <c r="S625" s="51">
        <v>85000</v>
      </c>
      <c r="T625" s="48" t="s">
        <v>181</v>
      </c>
      <c r="U625" s="47" t="s">
        <v>488</v>
      </c>
      <c r="W625" s="60" t="str">
        <f>IF(ISNUMBER(MATCH(U625,U$1:U624,0)),"2","1")</f>
        <v>2</v>
      </c>
    </row>
    <row r="626" spans="2:23" x14ac:dyDescent="0.25">
      <c r="B626" s="18">
        <v>625</v>
      </c>
      <c r="C626" s="17" t="str">
        <f t="shared" si="63"/>
        <v/>
      </c>
      <c r="D626" s="17" t="str">
        <f t="shared" si="64"/>
        <v/>
      </c>
      <c r="E626" s="17" t="str">
        <f t="shared" si="65"/>
        <v/>
      </c>
      <c r="F626" s="17" t="str">
        <f t="shared" si="66"/>
        <v/>
      </c>
      <c r="G626" s="17" t="str">
        <f t="shared" si="67"/>
        <v>Asia</v>
      </c>
      <c r="H626" s="17" t="str">
        <f t="shared" si="68"/>
        <v/>
      </c>
      <c r="I626" s="35" t="str">
        <f t="shared" si="69"/>
        <v>Asia</v>
      </c>
      <c r="J626" t="str">
        <f>IF(ISNUMBER(MATCH(K626,K$1:K625,0)),"Double","1st See ")</f>
        <v>Double</v>
      </c>
      <c r="K626" t="s">
        <v>8</v>
      </c>
      <c r="R626" t="s">
        <v>179</v>
      </c>
      <c r="S626" s="51">
        <v>63586</v>
      </c>
      <c r="T626" s="48" t="s">
        <v>491</v>
      </c>
      <c r="U626" s="47" t="s">
        <v>52</v>
      </c>
      <c r="W626" s="60" t="str">
        <f>IF(ISNUMBER(MATCH(U626,U$1:U625,0)),"2","1")</f>
        <v>2</v>
      </c>
    </row>
    <row r="627" spans="2:23" x14ac:dyDescent="0.25">
      <c r="B627" s="18">
        <v>626</v>
      </c>
      <c r="C627" s="17" t="str">
        <f t="shared" si="63"/>
        <v/>
      </c>
      <c r="D627" s="17" t="str">
        <f t="shared" si="64"/>
        <v/>
      </c>
      <c r="E627" s="17" t="str">
        <f t="shared" si="65"/>
        <v/>
      </c>
      <c r="F627" s="17" t="str">
        <f t="shared" si="66"/>
        <v/>
      </c>
      <c r="G627" s="17" t="str">
        <f t="shared" si="67"/>
        <v>Asia</v>
      </c>
      <c r="H627" s="17" t="str">
        <f t="shared" si="68"/>
        <v/>
      </c>
      <c r="I627" s="35" t="str">
        <f t="shared" si="69"/>
        <v>Asia</v>
      </c>
      <c r="J627" t="str">
        <f>IF(ISNUMBER(MATCH(K627,K$1:K626,0)),"Double","1st See ")</f>
        <v>Double</v>
      </c>
      <c r="K627" t="s">
        <v>8</v>
      </c>
      <c r="R627" t="s">
        <v>179</v>
      </c>
      <c r="S627" s="51">
        <v>55500</v>
      </c>
      <c r="T627" s="48" t="s">
        <v>605</v>
      </c>
      <c r="U627" s="47" t="s">
        <v>488</v>
      </c>
      <c r="W627" s="60" t="str">
        <f>IF(ISNUMBER(MATCH(U627,U$1:U626,0)),"2","1")</f>
        <v>2</v>
      </c>
    </row>
    <row r="628" spans="2:23" x14ac:dyDescent="0.25">
      <c r="B628" s="18">
        <v>627</v>
      </c>
      <c r="C628" s="17" t="str">
        <f t="shared" si="63"/>
        <v/>
      </c>
      <c r="D628" s="17" t="str">
        <f t="shared" si="64"/>
        <v/>
      </c>
      <c r="E628" s="17" t="str">
        <f t="shared" si="65"/>
        <v/>
      </c>
      <c r="F628" s="17" t="str">
        <f t="shared" si="66"/>
        <v/>
      </c>
      <c r="G628" s="17" t="str">
        <f t="shared" si="67"/>
        <v>Asia</v>
      </c>
      <c r="H628" s="17" t="str">
        <f t="shared" si="68"/>
        <v/>
      </c>
      <c r="I628" s="35" t="str">
        <f t="shared" si="69"/>
        <v>Asia</v>
      </c>
      <c r="J628" t="str">
        <f>IF(ISNUMBER(MATCH(K628,K$1:K627,0)),"Double","1st See ")</f>
        <v>Double</v>
      </c>
      <c r="K628" t="s">
        <v>8</v>
      </c>
      <c r="R628" t="s">
        <v>179</v>
      </c>
      <c r="S628" s="51">
        <v>24000</v>
      </c>
      <c r="T628" s="48" t="s">
        <v>310</v>
      </c>
      <c r="U628" s="47" t="s">
        <v>310</v>
      </c>
      <c r="W628" s="60" t="str">
        <f>IF(ISNUMBER(MATCH(U628,U$1:U627,0)),"2","1")</f>
        <v>2</v>
      </c>
    </row>
    <row r="629" spans="2:23" x14ac:dyDescent="0.25">
      <c r="B629" s="18">
        <v>628</v>
      </c>
      <c r="C629" s="17" t="str">
        <f t="shared" si="63"/>
        <v/>
      </c>
      <c r="D629" s="17" t="str">
        <f t="shared" si="64"/>
        <v>North America</v>
      </c>
      <c r="E629" s="17" t="str">
        <f t="shared" si="65"/>
        <v/>
      </c>
      <c r="F629" s="17" t="str">
        <f t="shared" si="66"/>
        <v/>
      </c>
      <c r="G629" s="17" t="str">
        <f t="shared" si="67"/>
        <v/>
      </c>
      <c r="H629" s="17" t="str">
        <f t="shared" si="68"/>
        <v/>
      </c>
      <c r="I629" s="35" t="str">
        <f t="shared" si="69"/>
        <v>North America</v>
      </c>
      <c r="J629" t="str">
        <f>IF(ISNUMBER(MATCH(K629,K$1:K628,0)),"Double","1st See ")</f>
        <v>Double</v>
      </c>
      <c r="K629" t="s">
        <v>88</v>
      </c>
      <c r="R629" t="s">
        <v>179</v>
      </c>
      <c r="S629" s="51">
        <v>56400</v>
      </c>
      <c r="T629" s="48" t="s">
        <v>642</v>
      </c>
      <c r="U629" s="47" t="s">
        <v>52</v>
      </c>
      <c r="W629" s="60" t="str">
        <f>IF(ISNUMBER(MATCH(U629,U$1:U628,0)),"2","1")</f>
        <v>2</v>
      </c>
    </row>
    <row r="630" spans="2:23" x14ac:dyDescent="0.25">
      <c r="B630" s="18">
        <v>629</v>
      </c>
      <c r="C630" s="17" t="str">
        <f t="shared" si="63"/>
        <v/>
      </c>
      <c r="D630" s="17" t="str">
        <f t="shared" si="64"/>
        <v>North America</v>
      </c>
      <c r="E630" s="17" t="str">
        <f t="shared" si="65"/>
        <v/>
      </c>
      <c r="F630" s="17" t="str">
        <f t="shared" si="66"/>
        <v/>
      </c>
      <c r="G630" s="17" t="str">
        <f t="shared" si="67"/>
        <v/>
      </c>
      <c r="H630" s="17" t="str">
        <f t="shared" si="68"/>
        <v/>
      </c>
      <c r="I630" s="35" t="str">
        <f t="shared" si="69"/>
        <v>North America</v>
      </c>
      <c r="J630" t="str">
        <f>IF(ISNUMBER(MATCH(K630,K$1:K629,0)),"Double","1st See ")</f>
        <v>Double</v>
      </c>
      <c r="K630" t="s">
        <v>15</v>
      </c>
      <c r="R630" t="s">
        <v>179</v>
      </c>
      <c r="S630" s="51">
        <v>12000</v>
      </c>
      <c r="T630" s="48" t="s">
        <v>819</v>
      </c>
      <c r="U630" s="47" t="s">
        <v>20</v>
      </c>
      <c r="W630" s="60" t="str">
        <f>IF(ISNUMBER(MATCH(U630,U$1:U629,0)),"2","1")</f>
        <v>2</v>
      </c>
    </row>
    <row r="631" spans="2:23" x14ac:dyDescent="0.25">
      <c r="B631" s="18">
        <v>630</v>
      </c>
      <c r="C631" s="17" t="str">
        <f t="shared" si="63"/>
        <v/>
      </c>
      <c r="D631" s="17" t="str">
        <f t="shared" si="64"/>
        <v/>
      </c>
      <c r="E631" s="17" t="str">
        <f t="shared" si="65"/>
        <v/>
      </c>
      <c r="F631" s="17" t="str">
        <f t="shared" si="66"/>
        <v/>
      </c>
      <c r="G631" s="17" t="str">
        <f t="shared" si="67"/>
        <v>Asia</v>
      </c>
      <c r="H631" s="17" t="str">
        <f t="shared" si="68"/>
        <v/>
      </c>
      <c r="I631" s="35" t="str">
        <f t="shared" si="69"/>
        <v>Asia</v>
      </c>
      <c r="J631" t="str">
        <f>IF(ISNUMBER(MATCH(K631,K$1:K630,0)),"Double","1st See ")</f>
        <v>Double</v>
      </c>
      <c r="K631" t="s">
        <v>8</v>
      </c>
      <c r="R631" t="s">
        <v>179</v>
      </c>
      <c r="S631" s="51">
        <v>36000</v>
      </c>
      <c r="T631" s="48" t="s">
        <v>485</v>
      </c>
      <c r="U631" s="47" t="s">
        <v>279</v>
      </c>
      <c r="W631" s="60" t="str">
        <f>IF(ISNUMBER(MATCH(U631,U$1:U630,0)),"2","1")</f>
        <v>2</v>
      </c>
    </row>
    <row r="632" spans="2:23" x14ac:dyDescent="0.25">
      <c r="B632" s="18">
        <v>631</v>
      </c>
      <c r="C632" s="17" t="str">
        <f t="shared" si="63"/>
        <v/>
      </c>
      <c r="D632" s="17" t="str">
        <f t="shared" si="64"/>
        <v/>
      </c>
      <c r="E632" s="17" t="str">
        <f t="shared" si="65"/>
        <v/>
      </c>
      <c r="F632" s="17" t="str">
        <f t="shared" si="66"/>
        <v/>
      </c>
      <c r="G632" s="17" t="str">
        <f t="shared" si="67"/>
        <v>Asia</v>
      </c>
      <c r="H632" s="17" t="str">
        <f t="shared" si="68"/>
        <v/>
      </c>
      <c r="I632" s="35" t="str">
        <f t="shared" si="69"/>
        <v>Asia</v>
      </c>
      <c r="J632" t="str">
        <f>IF(ISNUMBER(MATCH(K632,K$1:K631,0)),"Double","1st See ")</f>
        <v>Double</v>
      </c>
      <c r="K632" t="s">
        <v>8</v>
      </c>
      <c r="R632" t="s">
        <v>179</v>
      </c>
      <c r="S632" s="51">
        <v>60000</v>
      </c>
      <c r="T632" s="48" t="s">
        <v>815</v>
      </c>
      <c r="U632" s="47" t="s">
        <v>52</v>
      </c>
      <c r="W632" s="60" t="str">
        <f>IF(ISNUMBER(MATCH(U632,U$1:U631,0)),"2","1")</f>
        <v>2</v>
      </c>
    </row>
    <row r="633" spans="2:23" x14ac:dyDescent="0.25">
      <c r="B633" s="18">
        <v>632</v>
      </c>
      <c r="C633" s="17" t="str">
        <f t="shared" si="63"/>
        <v/>
      </c>
      <c r="D633" s="17" t="str">
        <f t="shared" si="64"/>
        <v/>
      </c>
      <c r="E633" s="17" t="str">
        <f t="shared" si="65"/>
        <v/>
      </c>
      <c r="F633" s="17" t="str">
        <f t="shared" si="66"/>
        <v/>
      </c>
      <c r="G633" s="17" t="str">
        <f t="shared" si="67"/>
        <v>Asia</v>
      </c>
      <c r="H633" s="17" t="str">
        <f t="shared" si="68"/>
        <v/>
      </c>
      <c r="I633" s="35" t="str">
        <f t="shared" si="69"/>
        <v>Asia</v>
      </c>
      <c r="J633" t="str">
        <f>IF(ISNUMBER(MATCH(K633,K$1:K632,0)),"Double","1st See ")</f>
        <v>Double</v>
      </c>
      <c r="K633" t="s">
        <v>8</v>
      </c>
      <c r="R633" t="s">
        <v>179</v>
      </c>
      <c r="S633" s="51">
        <v>26400</v>
      </c>
      <c r="T633" s="48" t="s">
        <v>1006</v>
      </c>
      <c r="U633" s="47" t="s">
        <v>20</v>
      </c>
      <c r="W633" s="60" t="str">
        <f>IF(ISNUMBER(MATCH(U633,U$1:U632,0)),"2","1")</f>
        <v>2</v>
      </c>
    </row>
    <row r="634" spans="2:23" x14ac:dyDescent="0.25">
      <c r="B634" s="18">
        <v>633</v>
      </c>
      <c r="C634" s="17" t="str">
        <f t="shared" si="63"/>
        <v/>
      </c>
      <c r="D634" s="17" t="str">
        <f t="shared" si="64"/>
        <v/>
      </c>
      <c r="E634" s="17" t="str">
        <f t="shared" si="65"/>
        <v/>
      </c>
      <c r="F634" s="17" t="str">
        <f t="shared" si="66"/>
        <v/>
      </c>
      <c r="G634" s="17" t="str">
        <f t="shared" si="67"/>
        <v>Asia</v>
      </c>
      <c r="H634" s="17" t="str">
        <f t="shared" si="68"/>
        <v/>
      </c>
      <c r="I634" s="35" t="str">
        <f t="shared" si="69"/>
        <v>Asia</v>
      </c>
      <c r="J634" t="str">
        <f>IF(ISNUMBER(MATCH(K634,K$1:K633,0)),"Double","1st See ")</f>
        <v>Double</v>
      </c>
      <c r="K634" t="s">
        <v>8</v>
      </c>
      <c r="R634" t="s">
        <v>179</v>
      </c>
      <c r="S634" s="51">
        <v>12000</v>
      </c>
      <c r="T634" s="48" t="s">
        <v>1007</v>
      </c>
      <c r="U634" s="47" t="s">
        <v>52</v>
      </c>
      <c r="W634" s="60" t="str">
        <f>IF(ISNUMBER(MATCH(U634,U$1:U633,0)),"2","1")</f>
        <v>2</v>
      </c>
    </row>
    <row r="635" spans="2:23" x14ac:dyDescent="0.25">
      <c r="B635" s="18">
        <v>634</v>
      </c>
      <c r="C635" s="17" t="str">
        <f t="shared" si="63"/>
        <v/>
      </c>
      <c r="D635" s="17" t="str">
        <f t="shared" si="64"/>
        <v/>
      </c>
      <c r="E635" s="17" t="str">
        <f t="shared" si="65"/>
        <v/>
      </c>
      <c r="F635" s="17" t="str">
        <f t="shared" si="66"/>
        <v/>
      </c>
      <c r="G635" s="17" t="str">
        <f t="shared" si="67"/>
        <v>Asia</v>
      </c>
      <c r="H635" s="17" t="str">
        <f t="shared" si="68"/>
        <v/>
      </c>
      <c r="I635" s="35" t="str">
        <f t="shared" si="69"/>
        <v>Asia</v>
      </c>
      <c r="J635" t="str">
        <f>IF(ISNUMBER(MATCH(K635,K$1:K634,0)),"Double","1st See ")</f>
        <v>Double</v>
      </c>
      <c r="K635" t="s">
        <v>299</v>
      </c>
      <c r="R635" t="s">
        <v>179</v>
      </c>
      <c r="S635" s="51">
        <v>28310.79811950968</v>
      </c>
      <c r="T635" s="48" t="s">
        <v>14</v>
      </c>
      <c r="U635" s="47" t="s">
        <v>20</v>
      </c>
      <c r="W635" s="60" t="str">
        <f>IF(ISNUMBER(MATCH(U635,U$1:U634,0)),"2","1")</f>
        <v>2</v>
      </c>
    </row>
    <row r="636" spans="2:23" x14ac:dyDescent="0.25">
      <c r="B636" s="18">
        <v>635</v>
      </c>
      <c r="C636" s="17" t="str">
        <f t="shared" si="63"/>
        <v/>
      </c>
      <c r="D636" s="17" t="str">
        <f t="shared" si="64"/>
        <v/>
      </c>
      <c r="E636" s="17" t="str">
        <f t="shared" si="65"/>
        <v/>
      </c>
      <c r="F636" s="17" t="str">
        <f t="shared" si="66"/>
        <v/>
      </c>
      <c r="G636" s="17" t="str">
        <f t="shared" si="67"/>
        <v>Asia</v>
      </c>
      <c r="H636" s="17" t="str">
        <f t="shared" si="68"/>
        <v/>
      </c>
      <c r="I636" s="35" t="str">
        <f t="shared" si="69"/>
        <v>Asia</v>
      </c>
      <c r="J636" t="str">
        <f>IF(ISNUMBER(MATCH(K636,K$1:K635,0)),"Double","1st See ")</f>
        <v>Double</v>
      </c>
      <c r="K636" t="s">
        <v>8</v>
      </c>
      <c r="R636" t="s">
        <v>179</v>
      </c>
      <c r="S636" s="51">
        <v>36000</v>
      </c>
      <c r="T636" s="48" t="s">
        <v>310</v>
      </c>
      <c r="U636" s="47" t="s">
        <v>310</v>
      </c>
      <c r="W636" s="60" t="str">
        <f>IF(ISNUMBER(MATCH(U636,U$1:U635,0)),"2","1")</f>
        <v>2</v>
      </c>
    </row>
    <row r="637" spans="2:23" x14ac:dyDescent="0.25">
      <c r="B637" s="18">
        <v>636</v>
      </c>
      <c r="C637" s="17" t="str">
        <f t="shared" si="63"/>
        <v/>
      </c>
      <c r="D637" s="17" t="str">
        <f t="shared" si="64"/>
        <v/>
      </c>
      <c r="E637" s="17" t="str">
        <f t="shared" si="65"/>
        <v/>
      </c>
      <c r="F637" s="17" t="str">
        <f t="shared" si="66"/>
        <v/>
      </c>
      <c r="G637" s="17" t="str">
        <f t="shared" si="67"/>
        <v>Asia</v>
      </c>
      <c r="H637" s="17" t="str">
        <f t="shared" si="68"/>
        <v/>
      </c>
      <c r="I637" s="35" t="str">
        <f t="shared" si="69"/>
        <v>Asia</v>
      </c>
      <c r="J637" t="str">
        <f>IF(ISNUMBER(MATCH(K637,K$1:K636,0)),"Double","1st See ")</f>
        <v>Double</v>
      </c>
      <c r="K637" t="s">
        <v>8</v>
      </c>
      <c r="R637" t="s">
        <v>179</v>
      </c>
      <c r="S637" s="51">
        <v>32666.305522511171</v>
      </c>
      <c r="T637" s="48" t="s">
        <v>642</v>
      </c>
      <c r="U637" s="47" t="s">
        <v>52</v>
      </c>
      <c r="W637" s="60" t="str">
        <f>IF(ISNUMBER(MATCH(U637,U$1:U636,0)),"2","1")</f>
        <v>2</v>
      </c>
    </row>
    <row r="638" spans="2:23" x14ac:dyDescent="0.25">
      <c r="B638" s="18">
        <v>637</v>
      </c>
      <c r="C638" s="17" t="str">
        <f t="shared" si="63"/>
        <v/>
      </c>
      <c r="D638" s="17" t="str">
        <f t="shared" si="64"/>
        <v/>
      </c>
      <c r="E638" s="17" t="str">
        <f t="shared" si="65"/>
        <v/>
      </c>
      <c r="F638" s="17" t="str">
        <f t="shared" si="66"/>
        <v/>
      </c>
      <c r="G638" s="17" t="str">
        <f t="shared" si="67"/>
        <v>Asia</v>
      </c>
      <c r="H638" s="17" t="str">
        <f t="shared" si="68"/>
        <v/>
      </c>
      <c r="I638" s="35" t="str">
        <f t="shared" si="69"/>
        <v>Asia</v>
      </c>
      <c r="J638" t="str">
        <f>IF(ISNUMBER(MATCH(K638,K$1:K637,0)),"Double","1st See ")</f>
        <v>Double</v>
      </c>
      <c r="K638" t="s">
        <v>8</v>
      </c>
      <c r="R638" t="s">
        <v>179</v>
      </c>
      <c r="S638" s="51">
        <v>30000</v>
      </c>
      <c r="T638" s="48" t="s">
        <v>1602</v>
      </c>
      <c r="U638" s="47" t="s">
        <v>310</v>
      </c>
      <c r="W638" s="60" t="str">
        <f>IF(ISNUMBER(MATCH(U638,U$1:U637,0)),"2","1")</f>
        <v>2</v>
      </c>
    </row>
    <row r="639" spans="2:23" x14ac:dyDescent="0.25">
      <c r="B639" s="18">
        <v>638</v>
      </c>
      <c r="C639" s="17" t="str">
        <f t="shared" si="63"/>
        <v/>
      </c>
      <c r="D639" s="17" t="str">
        <f t="shared" si="64"/>
        <v/>
      </c>
      <c r="E639" s="17" t="str">
        <f t="shared" si="65"/>
        <v/>
      </c>
      <c r="F639" s="17" t="str">
        <f t="shared" si="66"/>
        <v/>
      </c>
      <c r="G639" s="17" t="str">
        <f t="shared" si="67"/>
        <v>Asia</v>
      </c>
      <c r="H639" s="17" t="str">
        <f t="shared" si="68"/>
        <v/>
      </c>
      <c r="I639" s="35" t="str">
        <f t="shared" si="69"/>
        <v>Asia</v>
      </c>
      <c r="J639" t="str">
        <f>IF(ISNUMBER(MATCH(K639,K$1:K638,0)),"Double","1st See ")</f>
        <v>Double</v>
      </c>
      <c r="K639" t="s">
        <v>8</v>
      </c>
      <c r="R639" t="s">
        <v>179</v>
      </c>
      <c r="S639" s="51">
        <v>18000</v>
      </c>
      <c r="T639" s="48" t="s">
        <v>932</v>
      </c>
      <c r="U639" s="47" t="s">
        <v>310</v>
      </c>
      <c r="W639" s="60" t="str">
        <f>IF(ISNUMBER(MATCH(U639,U$1:U638,0)),"2","1")</f>
        <v>2</v>
      </c>
    </row>
    <row r="640" spans="2:23" x14ac:dyDescent="0.25">
      <c r="B640" s="18">
        <v>639</v>
      </c>
      <c r="C640" s="17" t="str">
        <f t="shared" si="63"/>
        <v/>
      </c>
      <c r="D640" s="17" t="str">
        <f t="shared" si="64"/>
        <v/>
      </c>
      <c r="E640" s="17" t="str">
        <f t="shared" si="65"/>
        <v/>
      </c>
      <c r="F640" s="17" t="str">
        <f t="shared" si="66"/>
        <v/>
      </c>
      <c r="G640" s="17" t="str">
        <f t="shared" si="67"/>
        <v>Asia</v>
      </c>
      <c r="H640" s="17" t="str">
        <f t="shared" si="68"/>
        <v/>
      </c>
      <c r="I640" s="35" t="str">
        <f t="shared" si="69"/>
        <v>Asia</v>
      </c>
      <c r="J640" t="str">
        <f>IF(ISNUMBER(MATCH(K640,K$1:K639,0)),"Double","1st See ")</f>
        <v>Double</v>
      </c>
      <c r="K640" t="s">
        <v>8</v>
      </c>
      <c r="R640" t="s">
        <v>179</v>
      </c>
      <c r="S640" s="51">
        <v>60000</v>
      </c>
      <c r="T640" s="48" t="s">
        <v>20</v>
      </c>
      <c r="U640" s="47" t="s">
        <v>20</v>
      </c>
      <c r="W640" s="60" t="str">
        <f>IF(ISNUMBER(MATCH(U640,U$1:U639,0)),"2","1")</f>
        <v>2</v>
      </c>
    </row>
    <row r="641" spans="2:23" x14ac:dyDescent="0.25">
      <c r="B641" s="18">
        <v>640</v>
      </c>
      <c r="C641" s="17" t="str">
        <f t="shared" si="63"/>
        <v/>
      </c>
      <c r="D641" s="17" t="str">
        <f t="shared" si="64"/>
        <v/>
      </c>
      <c r="E641" s="17" t="str">
        <f t="shared" si="65"/>
        <v/>
      </c>
      <c r="F641" s="17" t="str">
        <f t="shared" si="66"/>
        <v/>
      </c>
      <c r="G641" s="17" t="str">
        <f t="shared" si="67"/>
        <v>Asia</v>
      </c>
      <c r="H641" s="17" t="str">
        <f t="shared" si="68"/>
        <v/>
      </c>
      <c r="I641" s="35" t="str">
        <f t="shared" si="69"/>
        <v>Asia</v>
      </c>
      <c r="J641" t="str">
        <f>IF(ISNUMBER(MATCH(K641,K$1:K640,0)),"Double","1st See ")</f>
        <v>Double</v>
      </c>
      <c r="K641" t="s">
        <v>8</v>
      </c>
      <c r="R641" t="s">
        <v>179</v>
      </c>
      <c r="S641" s="51">
        <v>100000</v>
      </c>
      <c r="T641" s="48" t="s">
        <v>1974</v>
      </c>
      <c r="U641" s="47" t="s">
        <v>52</v>
      </c>
      <c r="W641" s="60" t="str">
        <f>IF(ISNUMBER(MATCH(U641,U$1:U640,0)),"2","1")</f>
        <v>2</v>
      </c>
    </row>
    <row r="642" spans="2:23" x14ac:dyDescent="0.25">
      <c r="B642" s="18">
        <v>641</v>
      </c>
      <c r="C642" s="17" t="str">
        <f t="shared" ref="C642:C705" si="70">IF(ISNUMBER(MATCH($K642,L$2:L$65,0)),"Europe","")</f>
        <v/>
      </c>
      <c r="D642" s="17" t="str">
        <f t="shared" ref="D642:D705" si="71">IF(ISNUMBER(MATCH($K642,M$2:M$65,0)),"North America","")</f>
        <v/>
      </c>
      <c r="E642" s="17" t="str">
        <f t="shared" ref="E642:E705" si="72">IF(ISNUMBER(MATCH($K642,N$2:N$65,0)),"South America","")</f>
        <v/>
      </c>
      <c r="F642" s="17" t="str">
        <f t="shared" ref="F642:F705" si="73">IF(ISNUMBER(MATCH($K642,O$2:O$63,0)),"Africa","")</f>
        <v/>
      </c>
      <c r="G642" s="17" t="str">
        <f t="shared" ref="G642:G705" si="74">IF(ISNUMBER(MATCH($K642,P$2:P$65,0)),"Asia","")</f>
        <v>Asia</v>
      </c>
      <c r="H642" s="17" t="str">
        <f t="shared" ref="H642:H705" si="75">IF(ISNUMBER(MATCH($K642,Q$2:Q$65,0)),"Oceania","")</f>
        <v/>
      </c>
      <c r="I642" s="35" t="str">
        <f t="shared" si="69"/>
        <v>Asia</v>
      </c>
      <c r="J642" t="str">
        <f>IF(ISNUMBER(MATCH(K642,K$1:K641,0)),"Double","1st See ")</f>
        <v>Double</v>
      </c>
      <c r="K642" t="s">
        <v>8</v>
      </c>
      <c r="R642" t="s">
        <v>133</v>
      </c>
      <c r="S642" s="51">
        <v>33420</v>
      </c>
      <c r="T642" s="48" t="s">
        <v>125</v>
      </c>
      <c r="U642" s="47" t="s">
        <v>52</v>
      </c>
      <c r="V642" s="53">
        <f>AVERAGE(S642:S660)</f>
        <v>43014.900191685309</v>
      </c>
      <c r="W642" s="60" t="str">
        <f>IF(ISNUMBER(MATCH(U642,U$1:U641,0)),"2","1")</f>
        <v>2</v>
      </c>
    </row>
    <row r="643" spans="2:23" x14ac:dyDescent="0.25">
      <c r="B643" s="18">
        <v>642</v>
      </c>
      <c r="C643" s="17" t="str">
        <f t="shared" si="70"/>
        <v/>
      </c>
      <c r="D643" s="17" t="str">
        <f t="shared" si="71"/>
        <v/>
      </c>
      <c r="E643" s="17" t="str">
        <f t="shared" si="72"/>
        <v/>
      </c>
      <c r="F643" s="17" t="str">
        <f t="shared" si="73"/>
        <v/>
      </c>
      <c r="G643" s="17" t="str">
        <f t="shared" si="74"/>
        <v>Asia</v>
      </c>
      <c r="H643" s="17" t="str">
        <f t="shared" si="75"/>
        <v/>
      </c>
      <c r="I643" s="35" t="str">
        <f t="shared" ref="I643:I706" si="76">CONCATENATE(C643,D643,E643,F643,G643,H643)</f>
        <v>Asia</v>
      </c>
      <c r="J643" t="str">
        <f>IF(ISNUMBER(MATCH(K643,K$1:K642,0)),"Double","1st See ")</f>
        <v>Double</v>
      </c>
      <c r="K643" t="s">
        <v>8</v>
      </c>
      <c r="R643" t="s">
        <v>133</v>
      </c>
      <c r="S643" s="51">
        <v>48000</v>
      </c>
      <c r="T643" s="48" t="s">
        <v>178</v>
      </c>
      <c r="U643" s="47" t="s">
        <v>52</v>
      </c>
      <c r="W643" s="60" t="str">
        <f>IF(ISNUMBER(MATCH(U643,U$1:U642,0)),"2","1")</f>
        <v>2</v>
      </c>
    </row>
    <row r="644" spans="2:23" x14ac:dyDescent="0.25">
      <c r="B644" s="18">
        <v>643</v>
      </c>
      <c r="C644" s="17" t="str">
        <f t="shared" si="70"/>
        <v/>
      </c>
      <c r="D644" s="17" t="str">
        <f t="shared" si="71"/>
        <v/>
      </c>
      <c r="E644" s="17" t="str">
        <f t="shared" si="72"/>
        <v/>
      </c>
      <c r="F644" s="17" t="str">
        <f t="shared" si="73"/>
        <v/>
      </c>
      <c r="G644" s="17" t="str">
        <f t="shared" si="74"/>
        <v>Asia</v>
      </c>
      <c r="H644" s="17" t="str">
        <f t="shared" si="75"/>
        <v/>
      </c>
      <c r="I644" s="35" t="str">
        <f t="shared" si="76"/>
        <v>Asia</v>
      </c>
      <c r="J644" t="str">
        <f>IF(ISNUMBER(MATCH(K644,K$1:K643,0)),"Double","1st See ")</f>
        <v>Double</v>
      </c>
      <c r="K644" t="s">
        <v>8</v>
      </c>
      <c r="R644" t="s">
        <v>133</v>
      </c>
      <c r="S644" s="51">
        <v>85000</v>
      </c>
      <c r="T644" s="48" t="s">
        <v>181</v>
      </c>
      <c r="U644" s="47" t="s">
        <v>488</v>
      </c>
      <c r="W644" s="60" t="str">
        <f>IF(ISNUMBER(MATCH(U644,U$1:U643,0)),"2","1")</f>
        <v>2</v>
      </c>
    </row>
    <row r="645" spans="2:23" x14ac:dyDescent="0.25">
      <c r="B645" s="18">
        <v>644</v>
      </c>
      <c r="C645" s="17" t="str">
        <f t="shared" si="70"/>
        <v/>
      </c>
      <c r="D645" s="17" t="str">
        <f t="shared" si="71"/>
        <v/>
      </c>
      <c r="E645" s="17" t="str">
        <f t="shared" si="72"/>
        <v/>
      </c>
      <c r="F645" s="17" t="str">
        <f t="shared" si="73"/>
        <v/>
      </c>
      <c r="G645" s="17" t="str">
        <f t="shared" si="74"/>
        <v>Asia</v>
      </c>
      <c r="H645" s="17" t="str">
        <f t="shared" si="75"/>
        <v/>
      </c>
      <c r="I645" s="35" t="str">
        <f t="shared" si="76"/>
        <v>Asia</v>
      </c>
      <c r="J645" t="str">
        <f>IF(ISNUMBER(MATCH(K645,K$1:K644,0)),"Double","1st See ")</f>
        <v>Double</v>
      </c>
      <c r="K645" t="s">
        <v>17</v>
      </c>
      <c r="R645" t="s">
        <v>133</v>
      </c>
      <c r="S645" s="51">
        <v>63586</v>
      </c>
      <c r="T645" s="48" t="s">
        <v>491</v>
      </c>
      <c r="U645" s="47" t="s">
        <v>52</v>
      </c>
      <c r="W645" s="60" t="str">
        <f>IF(ISNUMBER(MATCH(U645,U$1:U644,0)),"2","1")</f>
        <v>2</v>
      </c>
    </row>
    <row r="646" spans="2:23" x14ac:dyDescent="0.25">
      <c r="B646" s="18">
        <v>645</v>
      </c>
      <c r="C646" s="17" t="str">
        <f t="shared" si="70"/>
        <v/>
      </c>
      <c r="D646" s="17" t="str">
        <f t="shared" si="71"/>
        <v/>
      </c>
      <c r="E646" s="17" t="str">
        <f t="shared" si="72"/>
        <v/>
      </c>
      <c r="F646" s="17" t="str">
        <f t="shared" si="73"/>
        <v/>
      </c>
      <c r="G646" s="17" t="str">
        <f t="shared" si="74"/>
        <v>Asia</v>
      </c>
      <c r="H646" s="17" t="str">
        <f t="shared" si="75"/>
        <v/>
      </c>
      <c r="I646" s="35" t="str">
        <f t="shared" si="76"/>
        <v>Asia</v>
      </c>
      <c r="J646" t="str">
        <f>IF(ISNUMBER(MATCH(K646,K$1:K645,0)),"Double","1st See ")</f>
        <v>Double</v>
      </c>
      <c r="K646" t="s">
        <v>8</v>
      </c>
      <c r="R646" t="s">
        <v>133</v>
      </c>
      <c r="S646" s="51">
        <v>55500</v>
      </c>
      <c r="T646" s="48" t="s">
        <v>605</v>
      </c>
      <c r="U646" s="47" t="s">
        <v>488</v>
      </c>
      <c r="W646" s="60" t="str">
        <f>IF(ISNUMBER(MATCH(U646,U$1:U645,0)),"2","1")</f>
        <v>2</v>
      </c>
    </row>
    <row r="647" spans="2:23" x14ac:dyDescent="0.25">
      <c r="B647" s="18">
        <v>646</v>
      </c>
      <c r="C647" s="17" t="str">
        <f t="shared" si="70"/>
        <v/>
      </c>
      <c r="D647" s="17" t="str">
        <f t="shared" si="71"/>
        <v/>
      </c>
      <c r="E647" s="17" t="str">
        <f t="shared" si="72"/>
        <v/>
      </c>
      <c r="F647" s="17" t="str">
        <f t="shared" si="73"/>
        <v/>
      </c>
      <c r="G647" s="17" t="str">
        <f t="shared" si="74"/>
        <v>Asia</v>
      </c>
      <c r="H647" s="17" t="str">
        <f t="shared" si="75"/>
        <v/>
      </c>
      <c r="I647" s="35" t="str">
        <f t="shared" si="76"/>
        <v>Asia</v>
      </c>
      <c r="J647" t="str">
        <f>IF(ISNUMBER(MATCH(K647,K$1:K646,0)),"Double","1st See ")</f>
        <v>Double</v>
      </c>
      <c r="K647" t="s">
        <v>8</v>
      </c>
      <c r="R647" t="s">
        <v>133</v>
      </c>
      <c r="S647" s="51">
        <v>24000</v>
      </c>
      <c r="T647" s="48" t="s">
        <v>310</v>
      </c>
      <c r="U647" s="47" t="s">
        <v>310</v>
      </c>
      <c r="W647" s="60" t="str">
        <f>IF(ISNUMBER(MATCH(U647,U$1:U646,0)),"2","1")</f>
        <v>2</v>
      </c>
    </row>
    <row r="648" spans="2:23" x14ac:dyDescent="0.25">
      <c r="B648" s="18">
        <v>647</v>
      </c>
      <c r="C648" s="17" t="str">
        <f t="shared" si="70"/>
        <v/>
      </c>
      <c r="D648" s="17" t="str">
        <f t="shared" si="71"/>
        <v/>
      </c>
      <c r="E648" s="17" t="str">
        <f t="shared" si="72"/>
        <v/>
      </c>
      <c r="F648" s="17" t="str">
        <f t="shared" si="73"/>
        <v/>
      </c>
      <c r="G648" s="17" t="str">
        <f t="shared" si="74"/>
        <v>Asia</v>
      </c>
      <c r="H648" s="17" t="str">
        <f t="shared" si="75"/>
        <v/>
      </c>
      <c r="I648" s="35" t="str">
        <f t="shared" si="76"/>
        <v>Asia</v>
      </c>
      <c r="J648" t="str">
        <f>IF(ISNUMBER(MATCH(K648,K$1:K647,0)),"Double","1st See ")</f>
        <v>Double</v>
      </c>
      <c r="K648" t="s">
        <v>17</v>
      </c>
      <c r="R648" t="s">
        <v>133</v>
      </c>
      <c r="S648" s="51">
        <v>56400</v>
      </c>
      <c r="T648" s="48" t="s">
        <v>642</v>
      </c>
      <c r="U648" s="47" t="s">
        <v>52</v>
      </c>
      <c r="W648" s="60" t="str">
        <f>IF(ISNUMBER(MATCH(U648,U$1:U647,0)),"2","1")</f>
        <v>2</v>
      </c>
    </row>
    <row r="649" spans="2:23" x14ac:dyDescent="0.25">
      <c r="B649" s="18">
        <v>648</v>
      </c>
      <c r="C649" s="17" t="str">
        <f t="shared" si="70"/>
        <v/>
      </c>
      <c r="D649" s="17" t="str">
        <f t="shared" si="71"/>
        <v/>
      </c>
      <c r="E649" s="17" t="str">
        <f t="shared" si="72"/>
        <v/>
      </c>
      <c r="F649" s="17" t="str">
        <f t="shared" si="73"/>
        <v/>
      </c>
      <c r="G649" s="17" t="str">
        <f t="shared" si="74"/>
        <v>Asia</v>
      </c>
      <c r="H649" s="17" t="str">
        <f t="shared" si="75"/>
        <v/>
      </c>
      <c r="I649" s="35" t="str">
        <f t="shared" si="76"/>
        <v>Asia</v>
      </c>
      <c r="J649" t="str">
        <f>IF(ISNUMBER(MATCH(K649,K$1:K648,0)),"Double","1st See ")</f>
        <v>Double</v>
      </c>
      <c r="K649" t="s">
        <v>8</v>
      </c>
      <c r="R649" t="s">
        <v>133</v>
      </c>
      <c r="S649" s="51">
        <v>12000</v>
      </c>
      <c r="T649" s="48" t="s">
        <v>819</v>
      </c>
      <c r="U649" s="47" t="s">
        <v>20</v>
      </c>
      <c r="W649" s="60" t="str">
        <f>IF(ISNUMBER(MATCH(U649,U$1:U648,0)),"2","1")</f>
        <v>2</v>
      </c>
    </row>
    <row r="650" spans="2:23" x14ac:dyDescent="0.25">
      <c r="B650" s="18">
        <v>649</v>
      </c>
      <c r="C650" s="17" t="str">
        <f t="shared" si="70"/>
        <v/>
      </c>
      <c r="D650" s="17" t="str">
        <f t="shared" si="71"/>
        <v/>
      </c>
      <c r="E650" s="17" t="str">
        <f t="shared" si="72"/>
        <v/>
      </c>
      <c r="F650" s="17" t="str">
        <f t="shared" si="73"/>
        <v/>
      </c>
      <c r="G650" s="17" t="str">
        <f t="shared" si="74"/>
        <v>Asia</v>
      </c>
      <c r="H650" s="17" t="str">
        <f t="shared" si="75"/>
        <v/>
      </c>
      <c r="I650" s="35" t="str">
        <f t="shared" si="76"/>
        <v>Asia</v>
      </c>
      <c r="J650" t="str">
        <f>IF(ISNUMBER(MATCH(K650,K$1:K649,0)),"Double","1st See ")</f>
        <v>Double</v>
      </c>
      <c r="K650" t="s">
        <v>8</v>
      </c>
      <c r="R650" t="s">
        <v>133</v>
      </c>
      <c r="S650" s="51">
        <v>36000</v>
      </c>
      <c r="T650" s="48" t="s">
        <v>485</v>
      </c>
      <c r="U650" s="47" t="s">
        <v>279</v>
      </c>
      <c r="W650" s="60" t="str">
        <f>IF(ISNUMBER(MATCH(U650,U$1:U649,0)),"2","1")</f>
        <v>2</v>
      </c>
    </row>
    <row r="651" spans="2:23" x14ac:dyDescent="0.25">
      <c r="B651" s="18">
        <v>650</v>
      </c>
      <c r="C651" s="17" t="str">
        <f t="shared" si="70"/>
        <v/>
      </c>
      <c r="D651" s="17" t="str">
        <f t="shared" si="71"/>
        <v/>
      </c>
      <c r="E651" s="17" t="str">
        <f t="shared" si="72"/>
        <v/>
      </c>
      <c r="F651" s="17" t="str">
        <f t="shared" si="73"/>
        <v/>
      </c>
      <c r="G651" s="17" t="str">
        <f t="shared" si="74"/>
        <v>Asia</v>
      </c>
      <c r="H651" s="17" t="str">
        <f t="shared" si="75"/>
        <v/>
      </c>
      <c r="I651" s="35" t="str">
        <f t="shared" si="76"/>
        <v>Asia</v>
      </c>
      <c r="J651" t="str">
        <f>IF(ISNUMBER(MATCH(K651,K$1:K650,0)),"Double","1st See ")</f>
        <v>Double</v>
      </c>
      <c r="K651" t="s">
        <v>8</v>
      </c>
      <c r="R651" t="s">
        <v>133</v>
      </c>
      <c r="S651" s="51">
        <v>60000</v>
      </c>
      <c r="T651" s="48" t="s">
        <v>815</v>
      </c>
      <c r="U651" s="47" t="s">
        <v>52</v>
      </c>
      <c r="W651" s="60" t="str">
        <f>IF(ISNUMBER(MATCH(U651,U$1:U650,0)),"2","1")</f>
        <v>2</v>
      </c>
    </row>
    <row r="652" spans="2:23" x14ac:dyDescent="0.25">
      <c r="B652" s="18">
        <v>651</v>
      </c>
      <c r="C652" s="17" t="str">
        <f t="shared" si="70"/>
        <v/>
      </c>
      <c r="D652" s="17" t="str">
        <f t="shared" si="71"/>
        <v/>
      </c>
      <c r="E652" s="17" t="str">
        <f t="shared" si="72"/>
        <v/>
      </c>
      <c r="F652" s="17" t="str">
        <f t="shared" si="73"/>
        <v/>
      </c>
      <c r="G652" s="17" t="str">
        <f t="shared" si="74"/>
        <v>Asia</v>
      </c>
      <c r="H652" s="17" t="str">
        <f t="shared" si="75"/>
        <v/>
      </c>
      <c r="I652" s="35" t="str">
        <f t="shared" si="76"/>
        <v>Asia</v>
      </c>
      <c r="J652" t="str">
        <f>IF(ISNUMBER(MATCH(K652,K$1:K651,0)),"Double","1st See ")</f>
        <v>Double</v>
      </c>
      <c r="K652" t="s">
        <v>8</v>
      </c>
      <c r="R652" t="s">
        <v>133</v>
      </c>
      <c r="S652" s="51">
        <v>26400</v>
      </c>
      <c r="T652" s="48" t="s">
        <v>1006</v>
      </c>
      <c r="U652" s="47" t="s">
        <v>20</v>
      </c>
      <c r="W652" s="60" t="str">
        <f>IF(ISNUMBER(MATCH(U652,U$1:U651,0)),"2","1")</f>
        <v>2</v>
      </c>
    </row>
    <row r="653" spans="2:23" x14ac:dyDescent="0.25">
      <c r="B653" s="18">
        <v>652</v>
      </c>
      <c r="C653" s="17" t="str">
        <f t="shared" si="70"/>
        <v/>
      </c>
      <c r="D653" s="17" t="str">
        <f t="shared" si="71"/>
        <v/>
      </c>
      <c r="E653" s="17" t="str">
        <f t="shared" si="72"/>
        <v/>
      </c>
      <c r="F653" s="17" t="str">
        <f t="shared" si="73"/>
        <v/>
      </c>
      <c r="G653" s="17" t="str">
        <f t="shared" si="74"/>
        <v>Asia</v>
      </c>
      <c r="H653" s="17" t="str">
        <f t="shared" si="75"/>
        <v/>
      </c>
      <c r="I653" s="35" t="str">
        <f t="shared" si="76"/>
        <v>Asia</v>
      </c>
      <c r="J653" t="str">
        <f>IF(ISNUMBER(MATCH(K653,K$1:K652,0)),"Double","1st See ")</f>
        <v>Double</v>
      </c>
      <c r="K653" t="s">
        <v>8</v>
      </c>
      <c r="R653" t="s">
        <v>133</v>
      </c>
      <c r="S653" s="51">
        <v>12000</v>
      </c>
      <c r="T653" s="48" t="s">
        <v>1007</v>
      </c>
      <c r="U653" s="47" t="s">
        <v>52</v>
      </c>
      <c r="W653" s="60" t="str">
        <f>IF(ISNUMBER(MATCH(U653,U$1:U652,0)),"2","1")</f>
        <v>2</v>
      </c>
    </row>
    <row r="654" spans="2:23" x14ac:dyDescent="0.25">
      <c r="B654" s="18">
        <v>653</v>
      </c>
      <c r="C654" s="17" t="str">
        <f t="shared" si="70"/>
        <v/>
      </c>
      <c r="D654" s="17" t="str">
        <f t="shared" si="71"/>
        <v/>
      </c>
      <c r="E654" s="17" t="str">
        <f t="shared" si="72"/>
        <v/>
      </c>
      <c r="F654" s="17" t="str">
        <f t="shared" si="73"/>
        <v/>
      </c>
      <c r="G654" s="17" t="str">
        <f t="shared" si="74"/>
        <v>Asia</v>
      </c>
      <c r="H654" s="17" t="str">
        <f t="shared" si="75"/>
        <v/>
      </c>
      <c r="I654" s="35" t="str">
        <f t="shared" si="76"/>
        <v>Asia</v>
      </c>
      <c r="J654" t="str">
        <f>IF(ISNUMBER(MATCH(K654,K$1:K653,0)),"Double","1st See ")</f>
        <v>Double</v>
      </c>
      <c r="K654" t="s">
        <v>8</v>
      </c>
      <c r="R654" t="s">
        <v>133</v>
      </c>
      <c r="S654" s="51">
        <v>28310.79811950968</v>
      </c>
      <c r="T654" s="48" t="s">
        <v>14</v>
      </c>
      <c r="U654" s="47" t="s">
        <v>20</v>
      </c>
      <c r="W654" s="60" t="str">
        <f>IF(ISNUMBER(MATCH(U654,U$1:U653,0)),"2","1")</f>
        <v>2</v>
      </c>
    </row>
    <row r="655" spans="2:23" x14ac:dyDescent="0.25">
      <c r="B655" s="18">
        <v>654</v>
      </c>
      <c r="C655" s="17" t="str">
        <f t="shared" si="70"/>
        <v/>
      </c>
      <c r="D655" s="17" t="str">
        <f t="shared" si="71"/>
        <v/>
      </c>
      <c r="E655" s="17" t="str">
        <f t="shared" si="72"/>
        <v/>
      </c>
      <c r="F655" s="17" t="str">
        <f t="shared" si="73"/>
        <v/>
      </c>
      <c r="G655" s="17" t="str">
        <f t="shared" si="74"/>
        <v>Asia</v>
      </c>
      <c r="H655" s="17" t="str">
        <f t="shared" si="75"/>
        <v/>
      </c>
      <c r="I655" s="35" t="str">
        <f t="shared" si="76"/>
        <v>Asia</v>
      </c>
      <c r="J655" t="str">
        <f>IF(ISNUMBER(MATCH(K655,K$1:K654,0)),"Double","1st See ")</f>
        <v>Double</v>
      </c>
      <c r="K655" t="s">
        <v>17</v>
      </c>
      <c r="R655" t="s">
        <v>133</v>
      </c>
      <c r="S655" s="51">
        <v>36000</v>
      </c>
      <c r="T655" s="48" t="s">
        <v>310</v>
      </c>
      <c r="U655" s="47" t="s">
        <v>310</v>
      </c>
      <c r="W655" s="60" t="str">
        <f>IF(ISNUMBER(MATCH(U655,U$1:U654,0)),"2","1")</f>
        <v>2</v>
      </c>
    </row>
    <row r="656" spans="2:23" x14ac:dyDescent="0.25">
      <c r="B656" s="18">
        <v>655</v>
      </c>
      <c r="C656" s="17" t="str">
        <f t="shared" si="70"/>
        <v/>
      </c>
      <c r="D656" s="17" t="str">
        <f t="shared" si="71"/>
        <v/>
      </c>
      <c r="E656" s="17" t="str">
        <f t="shared" si="72"/>
        <v/>
      </c>
      <c r="F656" s="17" t="str">
        <f t="shared" si="73"/>
        <v/>
      </c>
      <c r="G656" s="17" t="str">
        <f t="shared" si="74"/>
        <v>Asia</v>
      </c>
      <c r="H656" s="17" t="str">
        <f t="shared" si="75"/>
        <v/>
      </c>
      <c r="I656" s="35" t="str">
        <f t="shared" si="76"/>
        <v>Asia</v>
      </c>
      <c r="J656" t="str">
        <f>IF(ISNUMBER(MATCH(K656,K$1:K655,0)),"Double","1st See ")</f>
        <v>Double</v>
      </c>
      <c r="K656" t="s">
        <v>133</v>
      </c>
      <c r="R656" t="s">
        <v>133</v>
      </c>
      <c r="S656" s="51">
        <v>32666.305522511171</v>
      </c>
      <c r="T656" s="48" t="s">
        <v>642</v>
      </c>
      <c r="U656" s="47" t="s">
        <v>52</v>
      </c>
      <c r="W656" s="60" t="str">
        <f>IF(ISNUMBER(MATCH(U656,U$1:U655,0)),"2","1")</f>
        <v>2</v>
      </c>
    </row>
    <row r="657" spans="2:23" x14ac:dyDescent="0.25">
      <c r="B657" s="18">
        <v>656</v>
      </c>
      <c r="C657" s="17" t="str">
        <f t="shared" si="70"/>
        <v/>
      </c>
      <c r="D657" s="17" t="str">
        <f t="shared" si="71"/>
        <v/>
      </c>
      <c r="E657" s="17" t="str">
        <f t="shared" si="72"/>
        <v/>
      </c>
      <c r="F657" s="17" t="str">
        <f t="shared" si="73"/>
        <v/>
      </c>
      <c r="G657" s="17" t="str">
        <f t="shared" si="74"/>
        <v>Asia</v>
      </c>
      <c r="H657" s="17" t="str">
        <f t="shared" si="75"/>
        <v/>
      </c>
      <c r="I657" s="35" t="str">
        <f t="shared" si="76"/>
        <v>Asia</v>
      </c>
      <c r="J657" t="str">
        <f>IF(ISNUMBER(MATCH(K657,K$1:K656,0)),"Double","1st See ")</f>
        <v>Double</v>
      </c>
      <c r="K657" t="s">
        <v>179</v>
      </c>
      <c r="R657" t="s">
        <v>133</v>
      </c>
      <c r="S657" s="51">
        <v>30000</v>
      </c>
      <c r="T657" s="48" t="s">
        <v>1602</v>
      </c>
      <c r="U657" s="47" t="s">
        <v>310</v>
      </c>
      <c r="W657" s="60" t="str">
        <f>IF(ISNUMBER(MATCH(U657,U$1:U656,0)),"2","1")</f>
        <v>2</v>
      </c>
    </row>
    <row r="658" spans="2:23" x14ac:dyDescent="0.25">
      <c r="B658" s="18">
        <v>657</v>
      </c>
      <c r="C658" s="17" t="str">
        <f t="shared" si="70"/>
        <v/>
      </c>
      <c r="D658" s="17" t="str">
        <f t="shared" si="71"/>
        <v/>
      </c>
      <c r="E658" s="17" t="str">
        <f t="shared" si="72"/>
        <v/>
      </c>
      <c r="F658" s="17" t="str">
        <f t="shared" si="73"/>
        <v/>
      </c>
      <c r="G658" s="17" t="str">
        <f t="shared" si="74"/>
        <v>Asia</v>
      </c>
      <c r="H658" s="17" t="str">
        <f t="shared" si="75"/>
        <v/>
      </c>
      <c r="I658" s="35" t="str">
        <f t="shared" si="76"/>
        <v>Asia</v>
      </c>
      <c r="J658" t="str">
        <f>IF(ISNUMBER(MATCH(K658,K$1:K657,0)),"Double","1st See ")</f>
        <v>Double</v>
      </c>
      <c r="K658" t="s">
        <v>8</v>
      </c>
      <c r="R658" t="s">
        <v>133</v>
      </c>
      <c r="S658" s="51">
        <v>18000</v>
      </c>
      <c r="T658" s="48" t="s">
        <v>932</v>
      </c>
      <c r="U658" s="47" t="s">
        <v>310</v>
      </c>
      <c r="W658" s="60" t="str">
        <f>IF(ISNUMBER(MATCH(U658,U$1:U657,0)),"2","1")</f>
        <v>2</v>
      </c>
    </row>
    <row r="659" spans="2:23" x14ac:dyDescent="0.25">
      <c r="B659" s="18">
        <v>658</v>
      </c>
      <c r="C659" s="17" t="str">
        <f t="shared" si="70"/>
        <v/>
      </c>
      <c r="D659" s="17" t="str">
        <f t="shared" si="71"/>
        <v/>
      </c>
      <c r="E659" s="17" t="str">
        <f t="shared" si="72"/>
        <v/>
      </c>
      <c r="F659" s="17" t="str">
        <f t="shared" si="73"/>
        <v/>
      </c>
      <c r="G659" s="17" t="str">
        <f t="shared" si="74"/>
        <v>Asia</v>
      </c>
      <c r="H659" s="17" t="str">
        <f t="shared" si="75"/>
        <v/>
      </c>
      <c r="I659" s="35" t="str">
        <f t="shared" si="76"/>
        <v>Asia</v>
      </c>
      <c r="J659" t="str">
        <f>IF(ISNUMBER(MATCH(K659,K$1:K658,0)),"Double","1st See ")</f>
        <v>Double</v>
      </c>
      <c r="K659" t="s">
        <v>726</v>
      </c>
      <c r="R659" t="s">
        <v>133</v>
      </c>
      <c r="S659" s="51">
        <v>60000</v>
      </c>
      <c r="T659" s="48" t="s">
        <v>20</v>
      </c>
      <c r="U659" s="47" t="s">
        <v>20</v>
      </c>
      <c r="W659" s="60" t="str">
        <f>IF(ISNUMBER(MATCH(U659,U$1:U658,0)),"2","1")</f>
        <v>2</v>
      </c>
    </row>
    <row r="660" spans="2:23" x14ac:dyDescent="0.25">
      <c r="B660" s="18">
        <v>659</v>
      </c>
      <c r="C660" s="17" t="str">
        <f t="shared" si="70"/>
        <v/>
      </c>
      <c r="D660" s="17" t="str">
        <f t="shared" si="71"/>
        <v/>
      </c>
      <c r="E660" s="17" t="str">
        <f t="shared" si="72"/>
        <v/>
      </c>
      <c r="F660" s="17" t="str">
        <f t="shared" si="73"/>
        <v/>
      </c>
      <c r="G660" s="17" t="str">
        <f t="shared" si="74"/>
        <v>Asia</v>
      </c>
      <c r="H660" s="17" t="str">
        <f t="shared" si="75"/>
        <v/>
      </c>
      <c r="I660" s="35" t="str">
        <f t="shared" si="76"/>
        <v>Asia</v>
      </c>
      <c r="J660" t="str">
        <f>IF(ISNUMBER(MATCH(K660,K$1:K659,0)),"Double","1st See ")</f>
        <v>Double</v>
      </c>
      <c r="K660" t="s">
        <v>179</v>
      </c>
      <c r="R660" t="s">
        <v>133</v>
      </c>
      <c r="S660" s="51">
        <v>100000</v>
      </c>
      <c r="T660" s="48" t="s">
        <v>1974</v>
      </c>
      <c r="U660" s="47" t="s">
        <v>52</v>
      </c>
      <c r="W660" s="60" t="str">
        <f>IF(ISNUMBER(MATCH(U660,U$1:U659,0)),"2","1")</f>
        <v>2</v>
      </c>
    </row>
    <row r="661" spans="2:23" x14ac:dyDescent="0.25">
      <c r="B661" s="18">
        <v>660</v>
      </c>
      <c r="C661" s="17" t="str">
        <f t="shared" si="70"/>
        <v/>
      </c>
      <c r="D661" s="17" t="str">
        <f t="shared" si="71"/>
        <v/>
      </c>
      <c r="E661" s="17" t="str">
        <f t="shared" si="72"/>
        <v/>
      </c>
      <c r="F661" s="17" t="str">
        <f t="shared" si="73"/>
        <v/>
      </c>
      <c r="G661" s="17" t="str">
        <f t="shared" si="74"/>
        <v>Asia</v>
      </c>
      <c r="H661" s="17" t="str">
        <f t="shared" si="75"/>
        <v/>
      </c>
      <c r="I661" s="35" t="str">
        <f t="shared" si="76"/>
        <v>Asia</v>
      </c>
      <c r="J661" t="str">
        <f>IF(ISNUMBER(MATCH(K661,K$1:K660,0)),"Double","1st See ")</f>
        <v>Double</v>
      </c>
      <c r="K661" t="s">
        <v>8</v>
      </c>
      <c r="R661" t="s">
        <v>171</v>
      </c>
      <c r="S661" s="52">
        <v>27000</v>
      </c>
      <c r="T661" s="49" t="s">
        <v>170</v>
      </c>
      <c r="U661" s="13" t="s">
        <v>20</v>
      </c>
      <c r="V661" s="53">
        <f>AVERAGE(S661:S673)</f>
        <v>52154.754053796576</v>
      </c>
      <c r="W661" s="60" t="str">
        <f>IF(ISNUMBER(MATCH(U661,U$1:U660,0)),"2","1")</f>
        <v>2</v>
      </c>
    </row>
    <row r="662" spans="2:23" x14ac:dyDescent="0.25">
      <c r="B662" s="18">
        <v>661</v>
      </c>
      <c r="C662" s="17" t="str">
        <f t="shared" si="70"/>
        <v/>
      </c>
      <c r="D662" s="17" t="str">
        <f t="shared" si="71"/>
        <v/>
      </c>
      <c r="E662" s="17" t="str">
        <f t="shared" si="72"/>
        <v/>
      </c>
      <c r="F662" s="17" t="str">
        <f t="shared" si="73"/>
        <v/>
      </c>
      <c r="G662" s="17" t="str">
        <f t="shared" si="74"/>
        <v>Asia</v>
      </c>
      <c r="H662" s="17" t="str">
        <f t="shared" si="75"/>
        <v/>
      </c>
      <c r="I662" s="35" t="str">
        <f t="shared" si="76"/>
        <v>Asia</v>
      </c>
      <c r="J662" t="str">
        <f>IF(ISNUMBER(MATCH(K662,K$1:K661,0)),"Double","1st See ")</f>
        <v>Double</v>
      </c>
      <c r="K662" t="s">
        <v>8</v>
      </c>
      <c r="R662" t="s">
        <v>171</v>
      </c>
      <c r="S662" s="52">
        <v>27600</v>
      </c>
      <c r="T662" s="49" t="s">
        <v>335</v>
      </c>
      <c r="U662" s="13" t="s">
        <v>356</v>
      </c>
      <c r="W662" s="60" t="str">
        <f>IF(ISNUMBER(MATCH(U662,U$1:U661,0)),"2","1")</f>
        <v>2</v>
      </c>
    </row>
    <row r="663" spans="2:23" x14ac:dyDescent="0.25">
      <c r="B663" s="18">
        <v>662</v>
      </c>
      <c r="C663" s="17" t="str">
        <f t="shared" si="70"/>
        <v/>
      </c>
      <c r="D663" s="17" t="str">
        <f t="shared" si="71"/>
        <v>North America</v>
      </c>
      <c r="E663" s="17" t="str">
        <f t="shared" si="72"/>
        <v/>
      </c>
      <c r="F663" s="17" t="str">
        <f t="shared" si="73"/>
        <v/>
      </c>
      <c r="G663" s="17" t="str">
        <f t="shared" si="74"/>
        <v/>
      </c>
      <c r="H663" s="17" t="str">
        <f t="shared" si="75"/>
        <v/>
      </c>
      <c r="I663" s="35" t="str">
        <f t="shared" si="76"/>
        <v>North America</v>
      </c>
      <c r="J663" t="str">
        <f>IF(ISNUMBER(MATCH(K663,K$1:K662,0)),"Double","1st See ")</f>
        <v>Double</v>
      </c>
      <c r="K663" t="s">
        <v>15</v>
      </c>
      <c r="R663" t="s">
        <v>171</v>
      </c>
      <c r="S663" s="52">
        <v>48000</v>
      </c>
      <c r="T663" s="49" t="s">
        <v>356</v>
      </c>
      <c r="U663" s="13" t="s">
        <v>356</v>
      </c>
      <c r="W663" s="60" t="str">
        <f>IF(ISNUMBER(MATCH(U663,U$1:U662,0)),"2","1")</f>
        <v>2</v>
      </c>
    </row>
    <row r="664" spans="2:23" x14ac:dyDescent="0.25">
      <c r="B664" s="18">
        <v>663</v>
      </c>
      <c r="C664" s="17" t="str">
        <f t="shared" si="70"/>
        <v/>
      </c>
      <c r="D664" s="17" t="str">
        <f t="shared" si="71"/>
        <v/>
      </c>
      <c r="E664" s="17" t="str">
        <f t="shared" si="72"/>
        <v/>
      </c>
      <c r="F664" s="17" t="str">
        <f t="shared" si="73"/>
        <v/>
      </c>
      <c r="G664" s="17" t="str">
        <f t="shared" si="74"/>
        <v>Asia</v>
      </c>
      <c r="H664" s="17" t="str">
        <f t="shared" si="75"/>
        <v/>
      </c>
      <c r="I664" s="35" t="str">
        <f t="shared" si="76"/>
        <v>Asia</v>
      </c>
      <c r="J664" t="str">
        <f>IF(ISNUMBER(MATCH(K664,K$1:K663,0)),"Double","1st See ")</f>
        <v>Double</v>
      </c>
      <c r="K664" t="s">
        <v>8</v>
      </c>
      <c r="R664" t="s">
        <v>171</v>
      </c>
      <c r="S664" s="52">
        <v>60000</v>
      </c>
      <c r="T664" s="49" t="s">
        <v>1047</v>
      </c>
      <c r="U664" s="13" t="s">
        <v>310</v>
      </c>
      <c r="W664" s="60" t="str">
        <f>IF(ISNUMBER(MATCH(U664,U$1:U663,0)),"2","1")</f>
        <v>2</v>
      </c>
    </row>
    <row r="665" spans="2:23" x14ac:dyDescent="0.25">
      <c r="B665" s="18">
        <v>664</v>
      </c>
      <c r="C665" s="17" t="str">
        <f t="shared" si="70"/>
        <v/>
      </c>
      <c r="D665" s="17" t="str">
        <f t="shared" si="71"/>
        <v/>
      </c>
      <c r="E665" s="17" t="str">
        <f t="shared" si="72"/>
        <v/>
      </c>
      <c r="F665" s="17" t="str">
        <f t="shared" si="73"/>
        <v/>
      </c>
      <c r="G665" s="17" t="str">
        <f t="shared" si="74"/>
        <v>Asia</v>
      </c>
      <c r="H665" s="17" t="str">
        <f t="shared" si="75"/>
        <v/>
      </c>
      <c r="I665" s="35" t="str">
        <f t="shared" si="76"/>
        <v>Asia</v>
      </c>
      <c r="J665" t="str">
        <f>IF(ISNUMBER(MATCH(K665,K$1:K664,0)),"Double","1st See ")</f>
        <v>Double</v>
      </c>
      <c r="K665" t="s">
        <v>8</v>
      </c>
      <c r="R665" t="s">
        <v>171</v>
      </c>
      <c r="S665" s="52">
        <v>60000</v>
      </c>
      <c r="T665" s="49" t="s">
        <v>356</v>
      </c>
      <c r="U665" s="13" t="s">
        <v>356</v>
      </c>
      <c r="W665" s="60" t="str">
        <f>IF(ISNUMBER(MATCH(U665,U$1:U664,0)),"2","1")</f>
        <v>2</v>
      </c>
    </row>
    <row r="666" spans="2:23" x14ac:dyDescent="0.25">
      <c r="B666" s="18">
        <v>665</v>
      </c>
      <c r="C666" s="17" t="str">
        <f t="shared" si="70"/>
        <v/>
      </c>
      <c r="D666" s="17" t="str">
        <f t="shared" si="71"/>
        <v/>
      </c>
      <c r="E666" s="17" t="str">
        <f t="shared" si="72"/>
        <v/>
      </c>
      <c r="F666" s="17" t="str">
        <f t="shared" si="73"/>
        <v/>
      </c>
      <c r="G666" s="17" t="str">
        <f t="shared" si="74"/>
        <v>Asia</v>
      </c>
      <c r="H666" s="17" t="str">
        <f t="shared" si="75"/>
        <v/>
      </c>
      <c r="I666" s="35" t="str">
        <f t="shared" si="76"/>
        <v>Asia</v>
      </c>
      <c r="J666" t="str">
        <f>IF(ISNUMBER(MATCH(K666,K$1:K665,0)),"Double","1st See ")</f>
        <v>Double</v>
      </c>
      <c r="K666" t="s">
        <v>347</v>
      </c>
      <c r="R666" t="s">
        <v>171</v>
      </c>
      <c r="S666" s="52">
        <v>72571.80269935554</v>
      </c>
      <c r="T666" s="49" t="s">
        <v>642</v>
      </c>
      <c r="U666" s="13" t="s">
        <v>52</v>
      </c>
      <c r="W666" s="60" t="str">
        <f>IF(ISNUMBER(MATCH(U666,U$1:U665,0)),"2","1")</f>
        <v>2</v>
      </c>
    </row>
    <row r="667" spans="2:23" x14ac:dyDescent="0.25">
      <c r="B667" s="18">
        <v>666</v>
      </c>
      <c r="C667" s="17" t="str">
        <f t="shared" si="70"/>
        <v/>
      </c>
      <c r="D667" s="17" t="str">
        <f t="shared" si="71"/>
        <v/>
      </c>
      <c r="E667" s="17" t="str">
        <f t="shared" si="72"/>
        <v/>
      </c>
      <c r="F667" s="17" t="str">
        <f t="shared" si="73"/>
        <v/>
      </c>
      <c r="G667" s="17" t="str">
        <f t="shared" si="74"/>
        <v/>
      </c>
      <c r="H667" s="17" t="str">
        <f t="shared" si="75"/>
        <v>Oceania</v>
      </c>
      <c r="I667" s="35" t="str">
        <f t="shared" si="76"/>
        <v>Oceania</v>
      </c>
      <c r="J667" t="str">
        <f>IF(ISNUMBER(MATCH(K667,K$1:K666,0)),"Double","1st See ")</f>
        <v>Double</v>
      </c>
      <c r="K667" t="s">
        <v>84</v>
      </c>
      <c r="R667" t="s">
        <v>171</v>
      </c>
      <c r="S667" s="52">
        <v>45000</v>
      </c>
      <c r="T667" s="49" t="s">
        <v>279</v>
      </c>
      <c r="U667" s="13" t="s">
        <v>279</v>
      </c>
      <c r="W667" s="60" t="str">
        <f>IF(ISNUMBER(MATCH(U667,U$1:U666,0)),"2","1")</f>
        <v>2</v>
      </c>
    </row>
    <row r="668" spans="2:23" x14ac:dyDescent="0.25">
      <c r="B668" s="18">
        <v>667</v>
      </c>
      <c r="C668" s="17" t="str">
        <f t="shared" si="70"/>
        <v/>
      </c>
      <c r="D668" s="17" t="str">
        <f t="shared" si="71"/>
        <v/>
      </c>
      <c r="E668" s="17" t="str">
        <f t="shared" si="72"/>
        <v/>
      </c>
      <c r="F668" s="17" t="str">
        <f t="shared" si="73"/>
        <v/>
      </c>
      <c r="G668" s="17" t="str">
        <f t="shared" si="74"/>
        <v>Asia</v>
      </c>
      <c r="H668" s="17" t="str">
        <f t="shared" si="75"/>
        <v/>
      </c>
      <c r="I668" s="35" t="str">
        <f t="shared" si="76"/>
        <v>Asia</v>
      </c>
      <c r="J668" t="str">
        <f>IF(ISNUMBER(MATCH(K668,K$1:K667,0)),"Double","1st See ")</f>
        <v>Double</v>
      </c>
      <c r="K668" t="s">
        <v>8</v>
      </c>
      <c r="R668" t="s">
        <v>171</v>
      </c>
      <c r="S668" s="52">
        <v>50000</v>
      </c>
      <c r="T668" s="49" t="s">
        <v>279</v>
      </c>
      <c r="U668" s="13" t="s">
        <v>279</v>
      </c>
      <c r="W668" s="60" t="str">
        <f>IF(ISNUMBER(MATCH(U668,U$1:U667,0)),"2","1")</f>
        <v>2</v>
      </c>
    </row>
    <row r="669" spans="2:23" x14ac:dyDescent="0.25">
      <c r="B669" s="18">
        <v>668</v>
      </c>
      <c r="C669" s="17" t="str">
        <f t="shared" si="70"/>
        <v/>
      </c>
      <c r="D669" s="17" t="str">
        <f t="shared" si="71"/>
        <v>North America</v>
      </c>
      <c r="E669" s="17" t="str">
        <f t="shared" si="72"/>
        <v/>
      </c>
      <c r="F669" s="17" t="str">
        <f t="shared" si="73"/>
        <v/>
      </c>
      <c r="G669" s="17" t="str">
        <f t="shared" si="74"/>
        <v/>
      </c>
      <c r="H669" s="17" t="str">
        <f t="shared" si="75"/>
        <v/>
      </c>
      <c r="I669" s="35" t="str">
        <f t="shared" si="76"/>
        <v>North America</v>
      </c>
      <c r="J669" t="str">
        <f>IF(ISNUMBER(MATCH(K669,K$1:K668,0)),"Double","1st See ")</f>
        <v>Double</v>
      </c>
      <c r="K669" t="s">
        <v>15</v>
      </c>
      <c r="R669" t="s">
        <v>171</v>
      </c>
      <c r="S669" s="52">
        <v>80000</v>
      </c>
      <c r="T669" s="49" t="s">
        <v>1376</v>
      </c>
      <c r="U669" s="13" t="s">
        <v>20</v>
      </c>
      <c r="W669" s="60" t="str">
        <f>IF(ISNUMBER(MATCH(U669,U$1:U668,0)),"2","1")</f>
        <v>2</v>
      </c>
    </row>
    <row r="670" spans="2:23" x14ac:dyDescent="0.25">
      <c r="B670" s="18">
        <v>669</v>
      </c>
      <c r="C670" s="17" t="str">
        <f t="shared" si="70"/>
        <v/>
      </c>
      <c r="D670" s="17" t="str">
        <f t="shared" si="71"/>
        <v/>
      </c>
      <c r="E670" s="17" t="str">
        <f t="shared" si="72"/>
        <v/>
      </c>
      <c r="F670" s="17" t="str">
        <f t="shared" si="73"/>
        <v/>
      </c>
      <c r="G670" s="17" t="str">
        <f t="shared" si="74"/>
        <v>Asia</v>
      </c>
      <c r="H670" s="17" t="str">
        <f t="shared" si="75"/>
        <v/>
      </c>
      <c r="I670" s="35" t="str">
        <f t="shared" si="76"/>
        <v>Asia</v>
      </c>
      <c r="J670" t="str">
        <f>IF(ISNUMBER(MATCH(K670,K$1:K669,0)),"Double","1st See ")</f>
        <v>Double</v>
      </c>
      <c r="K670" t="s">
        <v>8</v>
      </c>
      <c r="R670" t="s">
        <v>171</v>
      </c>
      <c r="S670" s="52">
        <v>120000</v>
      </c>
      <c r="T670" s="49" t="s">
        <v>1415</v>
      </c>
      <c r="U670" s="13" t="s">
        <v>356</v>
      </c>
      <c r="W670" s="60" t="str">
        <f>IF(ISNUMBER(MATCH(U670,U$1:U669,0)),"2","1")</f>
        <v>2</v>
      </c>
    </row>
    <row r="671" spans="2:23" x14ac:dyDescent="0.25">
      <c r="B671" s="18">
        <v>670</v>
      </c>
      <c r="C671" s="17" t="str">
        <f t="shared" si="70"/>
        <v/>
      </c>
      <c r="D671" s="17" t="str">
        <f t="shared" si="71"/>
        <v/>
      </c>
      <c r="E671" s="17" t="str">
        <f t="shared" si="72"/>
        <v/>
      </c>
      <c r="F671" s="17" t="str">
        <f t="shared" si="73"/>
        <v/>
      </c>
      <c r="G671" s="17" t="str">
        <f t="shared" si="74"/>
        <v>Asia</v>
      </c>
      <c r="H671" s="17" t="str">
        <f t="shared" si="75"/>
        <v/>
      </c>
      <c r="I671" s="35" t="str">
        <f t="shared" si="76"/>
        <v>Asia</v>
      </c>
      <c r="J671" t="str">
        <f>IF(ISNUMBER(MATCH(K671,K$1:K670,0)),"Double","1st See ")</f>
        <v>Double</v>
      </c>
      <c r="K671" t="s">
        <v>8</v>
      </c>
      <c r="R671" t="s">
        <v>171</v>
      </c>
      <c r="S671" s="52">
        <v>33600</v>
      </c>
      <c r="T671" s="49" t="s">
        <v>749</v>
      </c>
      <c r="U671" s="13" t="s">
        <v>20</v>
      </c>
      <c r="W671" s="60" t="str">
        <f>IF(ISNUMBER(MATCH(U671,U$1:U670,0)),"2","1")</f>
        <v>2</v>
      </c>
    </row>
    <row r="672" spans="2:23" x14ac:dyDescent="0.25">
      <c r="B672" s="18">
        <v>671</v>
      </c>
      <c r="C672" s="17" t="str">
        <f t="shared" si="70"/>
        <v/>
      </c>
      <c r="D672" s="17" t="str">
        <f t="shared" si="71"/>
        <v/>
      </c>
      <c r="E672" s="17" t="str">
        <f t="shared" si="72"/>
        <v/>
      </c>
      <c r="F672" s="17" t="str">
        <f t="shared" si="73"/>
        <v/>
      </c>
      <c r="G672" s="17" t="str">
        <f t="shared" si="74"/>
        <v>Asia</v>
      </c>
      <c r="H672" s="17" t="str">
        <f t="shared" si="75"/>
        <v/>
      </c>
      <c r="I672" s="35" t="str">
        <f t="shared" si="76"/>
        <v>Asia</v>
      </c>
      <c r="J672" t="str">
        <f>IF(ISNUMBER(MATCH(K672,K$1:K671,0)),"Double","1st See ")</f>
        <v>Double</v>
      </c>
      <c r="K672" t="s">
        <v>8</v>
      </c>
      <c r="R672" t="s">
        <v>171</v>
      </c>
      <c r="S672" s="52">
        <v>33600</v>
      </c>
      <c r="T672" s="49" t="s">
        <v>749</v>
      </c>
      <c r="U672" s="13" t="s">
        <v>20</v>
      </c>
      <c r="W672" s="60" t="str">
        <f>IF(ISNUMBER(MATCH(U672,U$1:U671,0)),"2","1")</f>
        <v>2</v>
      </c>
    </row>
    <row r="673" spans="2:23" x14ac:dyDescent="0.25">
      <c r="B673" s="18">
        <v>672</v>
      </c>
      <c r="C673" s="17" t="str">
        <f t="shared" si="70"/>
        <v/>
      </c>
      <c r="D673" s="17" t="str">
        <f t="shared" si="71"/>
        <v/>
      </c>
      <c r="E673" s="17" t="str">
        <f t="shared" si="72"/>
        <v/>
      </c>
      <c r="F673" s="17" t="str">
        <f t="shared" si="73"/>
        <v/>
      </c>
      <c r="G673" s="17" t="str">
        <f t="shared" si="74"/>
        <v>Asia</v>
      </c>
      <c r="H673" s="17" t="str">
        <f t="shared" si="75"/>
        <v/>
      </c>
      <c r="I673" s="35" t="str">
        <f t="shared" si="76"/>
        <v>Asia</v>
      </c>
      <c r="J673" t="str">
        <f>IF(ISNUMBER(MATCH(K673,K$1:K672,0)),"Double","1st See ")</f>
        <v>Double</v>
      </c>
      <c r="K673" t="s">
        <v>8</v>
      </c>
      <c r="R673" t="s">
        <v>171</v>
      </c>
      <c r="S673" s="52">
        <v>20640</v>
      </c>
      <c r="T673" s="49" t="s">
        <v>1943</v>
      </c>
      <c r="U673" s="13" t="s">
        <v>52</v>
      </c>
      <c r="W673" s="60" t="str">
        <f>IF(ISNUMBER(MATCH(U673,U$1:U672,0)),"2","1")</f>
        <v>2</v>
      </c>
    </row>
    <row r="674" spans="2:23" x14ac:dyDescent="0.25">
      <c r="B674" s="18">
        <v>673</v>
      </c>
      <c r="C674" s="17" t="str">
        <f t="shared" si="70"/>
        <v/>
      </c>
      <c r="D674" s="17" t="str">
        <f t="shared" si="71"/>
        <v/>
      </c>
      <c r="E674" s="17" t="str">
        <f t="shared" si="72"/>
        <v/>
      </c>
      <c r="F674" s="17" t="str">
        <f t="shared" si="73"/>
        <v/>
      </c>
      <c r="G674" s="17" t="str">
        <f t="shared" si="74"/>
        <v>Asia</v>
      </c>
      <c r="H674" s="17" t="str">
        <f t="shared" si="75"/>
        <v/>
      </c>
      <c r="I674" s="35" t="str">
        <f t="shared" si="76"/>
        <v>Asia</v>
      </c>
      <c r="J674" t="str">
        <f>IF(ISNUMBER(MATCH(K674,K$1:K673,0)),"Double","1st See ")</f>
        <v>Double</v>
      </c>
      <c r="K674" t="s">
        <v>8</v>
      </c>
      <c r="R674" t="s">
        <v>347</v>
      </c>
      <c r="S674" s="52">
        <v>9956.1219482708348</v>
      </c>
      <c r="T674" s="49" t="s">
        <v>346</v>
      </c>
      <c r="U674" s="13" t="s">
        <v>52</v>
      </c>
      <c r="V674" s="53">
        <f>AVERAGE(S674:S684)</f>
        <v>17479.292364753517</v>
      </c>
      <c r="W674" s="60" t="str">
        <f>IF(ISNUMBER(MATCH(U674,U$1:U673,0)),"2","1")</f>
        <v>2</v>
      </c>
    </row>
    <row r="675" spans="2:23" x14ac:dyDescent="0.25">
      <c r="B675" s="18">
        <v>674</v>
      </c>
      <c r="C675" s="17" t="str">
        <f t="shared" si="70"/>
        <v/>
      </c>
      <c r="D675" s="17" t="str">
        <f t="shared" si="71"/>
        <v/>
      </c>
      <c r="E675" s="17" t="str">
        <f t="shared" si="72"/>
        <v/>
      </c>
      <c r="F675" s="17" t="str">
        <f t="shared" si="73"/>
        <v/>
      </c>
      <c r="G675" s="17" t="str">
        <f t="shared" si="74"/>
        <v>Asia</v>
      </c>
      <c r="H675" s="17" t="str">
        <f t="shared" si="75"/>
        <v/>
      </c>
      <c r="I675" s="35" t="str">
        <f t="shared" si="76"/>
        <v>Asia</v>
      </c>
      <c r="J675" t="str">
        <f>IF(ISNUMBER(MATCH(K675,K$1:K674,0)),"Double","1st See ")</f>
        <v>Double</v>
      </c>
      <c r="K675" t="s">
        <v>359</v>
      </c>
      <c r="R675" t="s">
        <v>347</v>
      </c>
      <c r="S675" s="52">
        <v>10809.503829551191</v>
      </c>
      <c r="T675" s="49" t="s">
        <v>404</v>
      </c>
      <c r="U675" s="13" t="s">
        <v>3999</v>
      </c>
      <c r="W675" s="60" t="str">
        <f>IF(ISNUMBER(MATCH(U675,U$1:U674,0)),"2","1")</f>
        <v>2</v>
      </c>
    </row>
    <row r="676" spans="2:23" x14ac:dyDescent="0.25">
      <c r="B676" s="18">
        <v>675</v>
      </c>
      <c r="C676" s="17" t="str">
        <f t="shared" si="70"/>
        <v/>
      </c>
      <c r="D676" s="17" t="str">
        <f t="shared" si="71"/>
        <v/>
      </c>
      <c r="E676" s="17" t="str">
        <f t="shared" si="72"/>
        <v/>
      </c>
      <c r="F676" s="17" t="str">
        <f t="shared" si="73"/>
        <v/>
      </c>
      <c r="G676" s="17" t="str">
        <f t="shared" si="74"/>
        <v>Asia</v>
      </c>
      <c r="H676" s="17" t="str">
        <f t="shared" si="75"/>
        <v/>
      </c>
      <c r="I676" s="35" t="str">
        <f t="shared" si="76"/>
        <v>Asia</v>
      </c>
      <c r="J676" t="str">
        <f>IF(ISNUMBER(MATCH(K676,K$1:K675,0)),"Double","1st See ")</f>
        <v>Double</v>
      </c>
      <c r="K676" t="s">
        <v>8</v>
      </c>
      <c r="R676" t="s">
        <v>347</v>
      </c>
      <c r="S676" s="52">
        <v>17067.637625607145</v>
      </c>
      <c r="T676" s="49" t="s">
        <v>454</v>
      </c>
      <c r="U676" s="13" t="s">
        <v>52</v>
      </c>
      <c r="W676" s="60" t="str">
        <f>IF(ISNUMBER(MATCH(U676,U$1:U675,0)),"2","1")</f>
        <v>2</v>
      </c>
    </row>
    <row r="677" spans="2:23" x14ac:dyDescent="0.25">
      <c r="B677" s="18">
        <v>676</v>
      </c>
      <c r="C677" s="17" t="str">
        <f t="shared" si="70"/>
        <v/>
      </c>
      <c r="D677" s="17" t="str">
        <f t="shared" si="71"/>
        <v/>
      </c>
      <c r="E677" s="17" t="str">
        <f t="shared" si="72"/>
        <v/>
      </c>
      <c r="F677" s="17" t="str">
        <f t="shared" si="73"/>
        <v/>
      </c>
      <c r="G677" s="17" t="str">
        <f t="shared" si="74"/>
        <v>Asia</v>
      </c>
      <c r="H677" s="17" t="str">
        <f t="shared" si="75"/>
        <v/>
      </c>
      <c r="I677" s="35" t="str">
        <f t="shared" si="76"/>
        <v>Asia</v>
      </c>
      <c r="J677" t="str">
        <f>IF(ISNUMBER(MATCH(K677,K$1:K676,0)),"Double","1st See ")</f>
        <v>Double</v>
      </c>
      <c r="K677" t="s">
        <v>8</v>
      </c>
      <c r="R677" t="s">
        <v>347</v>
      </c>
      <c r="S677" s="52">
        <v>19068</v>
      </c>
      <c r="T677" s="49" t="s">
        <v>890</v>
      </c>
      <c r="U677" s="13" t="s">
        <v>310</v>
      </c>
      <c r="W677" s="60" t="str">
        <f>IF(ISNUMBER(MATCH(U677,U$1:U676,0)),"2","1")</f>
        <v>2</v>
      </c>
    </row>
    <row r="678" spans="2:23" x14ac:dyDescent="0.25">
      <c r="B678" s="18">
        <v>677</v>
      </c>
      <c r="C678" s="17" t="str">
        <f t="shared" si="70"/>
        <v/>
      </c>
      <c r="D678" s="17" t="str">
        <f t="shared" si="71"/>
        <v/>
      </c>
      <c r="E678" s="17" t="str">
        <f t="shared" si="72"/>
        <v/>
      </c>
      <c r="F678" s="17" t="str">
        <f t="shared" si="73"/>
        <v/>
      </c>
      <c r="G678" s="17" t="str">
        <f t="shared" si="74"/>
        <v>Asia</v>
      </c>
      <c r="H678" s="17" t="str">
        <f t="shared" si="75"/>
        <v/>
      </c>
      <c r="I678" s="35" t="str">
        <f t="shared" si="76"/>
        <v>Asia</v>
      </c>
      <c r="J678" t="str">
        <f>IF(ISNUMBER(MATCH(K678,K$1:K677,0)),"Double","1st See ")</f>
        <v>Double</v>
      </c>
      <c r="K678" t="s">
        <v>8</v>
      </c>
      <c r="R678" t="s">
        <v>347</v>
      </c>
      <c r="S678" s="52">
        <v>3982.448779308334</v>
      </c>
      <c r="T678" s="49" t="s">
        <v>1041</v>
      </c>
      <c r="U678" s="13" t="s">
        <v>20</v>
      </c>
      <c r="W678" s="60" t="str">
        <f>IF(ISNUMBER(MATCH(U678,U$1:U677,0)),"2","1")</f>
        <v>2</v>
      </c>
    </row>
    <row r="679" spans="2:23" x14ac:dyDescent="0.25">
      <c r="B679" s="18">
        <v>678</v>
      </c>
      <c r="C679" s="17" t="str">
        <f t="shared" si="70"/>
        <v/>
      </c>
      <c r="D679" s="17" t="str">
        <f t="shared" si="71"/>
        <v/>
      </c>
      <c r="E679" s="17" t="str">
        <f t="shared" si="72"/>
        <v/>
      </c>
      <c r="F679" s="17" t="str">
        <f t="shared" si="73"/>
        <v/>
      </c>
      <c r="G679" s="17" t="str">
        <f t="shared" si="74"/>
        <v>Asia</v>
      </c>
      <c r="H679" s="17" t="str">
        <f t="shared" si="75"/>
        <v/>
      </c>
      <c r="I679" s="35" t="str">
        <f t="shared" si="76"/>
        <v>Asia</v>
      </c>
      <c r="J679" t="str">
        <f>IF(ISNUMBER(MATCH(K679,K$1:K678,0)),"Double","1st See ")</f>
        <v>Double</v>
      </c>
      <c r="K679" t="s">
        <v>8</v>
      </c>
      <c r="R679" t="s">
        <v>347</v>
      </c>
      <c r="S679" s="52">
        <v>18060</v>
      </c>
      <c r="T679" s="49" t="s">
        <v>1076</v>
      </c>
      <c r="U679" s="13" t="s">
        <v>3999</v>
      </c>
      <c r="W679" s="60" t="str">
        <f>IF(ISNUMBER(MATCH(U679,U$1:U678,0)),"2","1")</f>
        <v>2</v>
      </c>
    </row>
    <row r="680" spans="2:23" x14ac:dyDescent="0.25">
      <c r="B680" s="18">
        <v>679</v>
      </c>
      <c r="C680" s="17" t="str">
        <f t="shared" si="70"/>
        <v/>
      </c>
      <c r="D680" s="17" t="str">
        <f t="shared" si="71"/>
        <v/>
      </c>
      <c r="E680" s="17" t="str">
        <f t="shared" si="72"/>
        <v/>
      </c>
      <c r="F680" s="17" t="str">
        <f t="shared" si="73"/>
        <v/>
      </c>
      <c r="G680" s="17" t="str">
        <f t="shared" si="74"/>
        <v>Asia</v>
      </c>
      <c r="H680" s="17" t="str">
        <f t="shared" si="75"/>
        <v/>
      </c>
      <c r="I680" s="35" t="str">
        <f t="shared" si="76"/>
        <v>Asia</v>
      </c>
      <c r="J680" t="str">
        <f>IF(ISNUMBER(MATCH(K680,K$1:K679,0)),"Double","1st See ")</f>
        <v>Double</v>
      </c>
      <c r="K680" t="s">
        <v>8</v>
      </c>
      <c r="R680" t="s">
        <v>347</v>
      </c>
      <c r="S680" s="52">
        <v>5120.2912876821438</v>
      </c>
      <c r="T680" s="49" t="s">
        <v>523</v>
      </c>
      <c r="U680" s="13" t="s">
        <v>52</v>
      </c>
      <c r="W680" s="60" t="str">
        <f>IF(ISNUMBER(MATCH(U680,U$1:U679,0)),"2","1")</f>
        <v>2</v>
      </c>
    </row>
    <row r="681" spans="2:23" x14ac:dyDescent="0.25">
      <c r="B681" s="18">
        <v>680</v>
      </c>
      <c r="C681" s="17" t="str">
        <f t="shared" si="70"/>
        <v/>
      </c>
      <c r="D681" s="17" t="str">
        <f t="shared" si="71"/>
        <v/>
      </c>
      <c r="E681" s="17" t="str">
        <f t="shared" si="72"/>
        <v/>
      </c>
      <c r="F681" s="17" t="str">
        <f t="shared" si="73"/>
        <v/>
      </c>
      <c r="G681" s="17" t="str">
        <f t="shared" si="74"/>
        <v>Asia</v>
      </c>
      <c r="H681" s="17" t="str">
        <f t="shared" si="75"/>
        <v/>
      </c>
      <c r="I681" s="35" t="str">
        <f t="shared" si="76"/>
        <v>Asia</v>
      </c>
      <c r="J681" t="str">
        <f>IF(ISNUMBER(MATCH(K681,K$1:K680,0)),"Double","1st See ")</f>
        <v xml:space="preserve">1st See </v>
      </c>
      <c r="K681" t="s">
        <v>799</v>
      </c>
      <c r="R681" t="s">
        <v>347</v>
      </c>
      <c r="S681" s="52">
        <v>12500</v>
      </c>
      <c r="T681" s="49" t="s">
        <v>67</v>
      </c>
      <c r="U681" s="13" t="s">
        <v>67</v>
      </c>
      <c r="W681" s="60" t="str">
        <f>IF(ISNUMBER(MATCH(U681,U$1:U680,0)),"2","1")</f>
        <v>2</v>
      </c>
    </row>
    <row r="682" spans="2:23" x14ac:dyDescent="0.25">
      <c r="B682" s="18">
        <v>681</v>
      </c>
      <c r="C682" s="17" t="str">
        <f t="shared" si="70"/>
        <v/>
      </c>
      <c r="D682" s="17" t="str">
        <f t="shared" si="71"/>
        <v/>
      </c>
      <c r="E682" s="17" t="str">
        <f t="shared" si="72"/>
        <v/>
      </c>
      <c r="F682" s="17" t="str">
        <f t="shared" si="73"/>
        <v/>
      </c>
      <c r="G682" s="17" t="str">
        <f t="shared" si="74"/>
        <v>Asia</v>
      </c>
      <c r="H682" s="17" t="str">
        <f t="shared" si="75"/>
        <v/>
      </c>
      <c r="I682" s="35" t="str">
        <f t="shared" si="76"/>
        <v>Asia</v>
      </c>
      <c r="J682" t="str">
        <f>IF(ISNUMBER(MATCH(K682,K$1:K681,0)),"Double","1st See ")</f>
        <v>Double</v>
      </c>
      <c r="K682" t="s">
        <v>8</v>
      </c>
      <c r="R682" t="s">
        <v>347</v>
      </c>
      <c r="S682" s="52">
        <v>5689.2125418690484</v>
      </c>
      <c r="T682" s="49" t="s">
        <v>1727</v>
      </c>
      <c r="U682" s="13" t="s">
        <v>52</v>
      </c>
      <c r="W682" s="60" t="str">
        <f>IF(ISNUMBER(MATCH(U682,U$1:U681,0)),"2","1")</f>
        <v>2</v>
      </c>
    </row>
    <row r="683" spans="2:23" x14ac:dyDescent="0.25">
      <c r="B683" s="18">
        <v>682</v>
      </c>
      <c r="C683" s="17" t="str">
        <f t="shared" si="70"/>
        <v/>
      </c>
      <c r="D683" s="17" t="str">
        <f t="shared" si="71"/>
        <v/>
      </c>
      <c r="E683" s="17" t="str">
        <f t="shared" si="72"/>
        <v/>
      </c>
      <c r="F683" s="17" t="str">
        <f t="shared" si="73"/>
        <v/>
      </c>
      <c r="G683" s="17" t="str">
        <f t="shared" si="74"/>
        <v>Asia</v>
      </c>
      <c r="H683" s="17" t="str">
        <f t="shared" si="75"/>
        <v/>
      </c>
      <c r="I683" s="35" t="str">
        <f t="shared" si="76"/>
        <v>Asia</v>
      </c>
      <c r="J683" t="str">
        <f>IF(ISNUMBER(MATCH(K683,K$1:K682,0)),"Double","1st See ")</f>
        <v>Double</v>
      </c>
      <c r="K683" t="s">
        <v>8</v>
      </c>
      <c r="R683" t="s">
        <v>347</v>
      </c>
      <c r="S683" s="52">
        <v>4019</v>
      </c>
      <c r="T683" s="49" t="s">
        <v>1783</v>
      </c>
      <c r="U683" s="13" t="s">
        <v>67</v>
      </c>
      <c r="W683" s="60" t="str">
        <f>IF(ISNUMBER(MATCH(U683,U$1:U682,0)),"2","1")</f>
        <v>2</v>
      </c>
    </row>
    <row r="684" spans="2:23" x14ac:dyDescent="0.25">
      <c r="B684" s="18">
        <v>683</v>
      </c>
      <c r="C684" s="17" t="str">
        <f t="shared" si="70"/>
        <v/>
      </c>
      <c r="D684" s="17" t="str">
        <f t="shared" si="71"/>
        <v/>
      </c>
      <c r="E684" s="17" t="str">
        <f t="shared" si="72"/>
        <v/>
      </c>
      <c r="F684" s="17" t="str">
        <f t="shared" si="73"/>
        <v/>
      </c>
      <c r="G684" s="17" t="str">
        <f t="shared" si="74"/>
        <v>Asia</v>
      </c>
      <c r="H684" s="17" t="str">
        <f t="shared" si="75"/>
        <v/>
      </c>
      <c r="I684" s="35" t="str">
        <f t="shared" si="76"/>
        <v>Asia</v>
      </c>
      <c r="J684" t="str">
        <f>IF(ISNUMBER(MATCH(K684,K$1:K683,0)),"Double","1st See ")</f>
        <v>Double</v>
      </c>
      <c r="K684" t="s">
        <v>8</v>
      </c>
      <c r="R684" t="s">
        <v>347</v>
      </c>
      <c r="S684" s="52">
        <v>86000</v>
      </c>
      <c r="T684" s="49" t="s">
        <v>20</v>
      </c>
      <c r="U684" s="13" t="s">
        <v>20</v>
      </c>
      <c r="W684" s="60" t="str">
        <f>IF(ISNUMBER(MATCH(U684,U$1:U683,0)),"2","1")</f>
        <v>2</v>
      </c>
    </row>
    <row r="685" spans="2:23" x14ac:dyDescent="0.25">
      <c r="B685" s="18">
        <v>684</v>
      </c>
      <c r="C685" s="17" t="str">
        <f t="shared" si="70"/>
        <v/>
      </c>
      <c r="D685" s="17" t="str">
        <f t="shared" si="71"/>
        <v/>
      </c>
      <c r="E685" s="17" t="str">
        <f t="shared" si="72"/>
        <v/>
      </c>
      <c r="F685" s="17" t="str">
        <f t="shared" si="73"/>
        <v/>
      </c>
      <c r="G685" s="17" t="str">
        <f t="shared" si="74"/>
        <v>Asia</v>
      </c>
      <c r="H685" s="17" t="str">
        <f t="shared" si="75"/>
        <v/>
      </c>
      <c r="I685" s="35" t="str">
        <f t="shared" si="76"/>
        <v>Asia</v>
      </c>
      <c r="J685" t="str">
        <f>IF(ISNUMBER(MATCH(K685,K$1:K684,0)),"Double","1st See ")</f>
        <v>Double</v>
      </c>
      <c r="K685" t="s">
        <v>8</v>
      </c>
      <c r="R685" t="s">
        <v>24</v>
      </c>
      <c r="S685" s="52">
        <v>184207.91865378313</v>
      </c>
      <c r="T685" s="49" t="s">
        <v>23</v>
      </c>
      <c r="U685" s="13" t="s">
        <v>52</v>
      </c>
      <c r="V685" s="53">
        <f>AVERAGE(S685:S701)</f>
        <v>79637.147017647629</v>
      </c>
      <c r="W685" s="60" t="str">
        <f>IF(ISNUMBER(MATCH(U685,U$1:U684,0)),"2","1")</f>
        <v>2</v>
      </c>
    </row>
    <row r="686" spans="2:23" x14ac:dyDescent="0.25">
      <c r="B686" s="18">
        <v>685</v>
      </c>
      <c r="C686" s="17" t="str">
        <f t="shared" si="70"/>
        <v/>
      </c>
      <c r="D686" s="17" t="str">
        <f t="shared" si="71"/>
        <v/>
      </c>
      <c r="E686" s="17" t="str">
        <f t="shared" si="72"/>
        <v/>
      </c>
      <c r="F686" s="17" t="str">
        <f t="shared" si="73"/>
        <v/>
      </c>
      <c r="G686" s="17" t="str">
        <f t="shared" si="74"/>
        <v>Asia</v>
      </c>
      <c r="H686" s="17" t="str">
        <f t="shared" si="75"/>
        <v/>
      </c>
      <c r="I686" s="35" t="str">
        <f t="shared" si="76"/>
        <v>Asia</v>
      </c>
      <c r="J686" t="str">
        <f>IF(ISNUMBER(MATCH(K686,K$1:K685,0)),"Double","1st See ")</f>
        <v>Double</v>
      </c>
      <c r="K686" t="s">
        <v>8</v>
      </c>
      <c r="R686" t="s">
        <v>24</v>
      </c>
      <c r="S686" s="52">
        <v>100000</v>
      </c>
      <c r="T686" s="49" t="s">
        <v>98</v>
      </c>
      <c r="U686" s="13" t="s">
        <v>20</v>
      </c>
      <c r="W686" s="60" t="str">
        <f>IF(ISNUMBER(MATCH(U686,U$1:U685,0)),"2","1")</f>
        <v>2</v>
      </c>
    </row>
    <row r="687" spans="2:23" x14ac:dyDescent="0.25">
      <c r="B687" s="18">
        <v>686</v>
      </c>
      <c r="C687" s="17" t="str">
        <f t="shared" si="70"/>
        <v/>
      </c>
      <c r="D687" s="17" t="str">
        <f t="shared" si="71"/>
        <v/>
      </c>
      <c r="E687" s="17" t="str">
        <f t="shared" si="72"/>
        <v/>
      </c>
      <c r="F687" s="17" t="str">
        <f t="shared" si="73"/>
        <v/>
      </c>
      <c r="G687" s="17" t="str">
        <f t="shared" si="74"/>
        <v>Asia</v>
      </c>
      <c r="H687" s="17" t="str">
        <f t="shared" si="75"/>
        <v/>
      </c>
      <c r="I687" s="35" t="str">
        <f t="shared" si="76"/>
        <v>Asia</v>
      </c>
      <c r="J687" t="str">
        <f>IF(ISNUMBER(MATCH(K687,K$1:K686,0)),"Double","1st See ")</f>
        <v>Double</v>
      </c>
      <c r="K687" t="s">
        <v>8</v>
      </c>
      <c r="R687" t="s">
        <v>24</v>
      </c>
      <c r="S687" s="52">
        <v>30489.586535798586</v>
      </c>
      <c r="T687" s="49" t="s">
        <v>101</v>
      </c>
      <c r="U687" s="13" t="s">
        <v>52</v>
      </c>
      <c r="W687" s="60" t="str">
        <f>IF(ISNUMBER(MATCH(U687,U$1:U686,0)),"2","1")</f>
        <v>2</v>
      </c>
    </row>
    <row r="688" spans="2:23" x14ac:dyDescent="0.25">
      <c r="B688" s="18">
        <v>687</v>
      </c>
      <c r="C688" s="17" t="str">
        <f t="shared" si="70"/>
        <v/>
      </c>
      <c r="D688" s="17" t="str">
        <f t="shared" si="71"/>
        <v/>
      </c>
      <c r="E688" s="17" t="str">
        <f t="shared" si="72"/>
        <v/>
      </c>
      <c r="F688" s="17" t="str">
        <f t="shared" si="73"/>
        <v/>
      </c>
      <c r="G688" s="17" t="str">
        <f t="shared" si="74"/>
        <v>Asia</v>
      </c>
      <c r="H688" s="17" t="str">
        <f t="shared" si="75"/>
        <v/>
      </c>
      <c r="I688" s="35" t="str">
        <f t="shared" si="76"/>
        <v>Asia</v>
      </c>
      <c r="J688" t="str">
        <f>IF(ISNUMBER(MATCH(K688,K$1:K687,0)),"Double","1st See ")</f>
        <v>Double</v>
      </c>
      <c r="K688" t="s">
        <v>8</v>
      </c>
      <c r="R688" t="s">
        <v>24</v>
      </c>
      <c r="S688" s="52">
        <v>82575.963534454509</v>
      </c>
      <c r="T688" s="49" t="s">
        <v>270</v>
      </c>
      <c r="U688" s="13" t="s">
        <v>488</v>
      </c>
      <c r="W688" s="60" t="str">
        <f>IF(ISNUMBER(MATCH(U688,U$1:U687,0)),"2","1")</f>
        <v>2</v>
      </c>
    </row>
    <row r="689" spans="2:23" x14ac:dyDescent="0.25">
      <c r="B689" s="18">
        <v>688</v>
      </c>
      <c r="C689" s="17" t="str">
        <f t="shared" si="70"/>
        <v/>
      </c>
      <c r="D689" s="17" t="str">
        <f t="shared" si="71"/>
        <v/>
      </c>
      <c r="E689" s="17" t="str">
        <f t="shared" si="72"/>
        <v/>
      </c>
      <c r="F689" s="17" t="str">
        <f t="shared" si="73"/>
        <v/>
      </c>
      <c r="G689" s="17" t="str">
        <f t="shared" si="74"/>
        <v>Asia</v>
      </c>
      <c r="H689" s="17" t="str">
        <f t="shared" si="75"/>
        <v/>
      </c>
      <c r="I689" s="35" t="str">
        <f t="shared" si="76"/>
        <v>Asia</v>
      </c>
      <c r="J689" t="str">
        <f>IF(ISNUMBER(MATCH(K689,K$1:K688,0)),"Double","1st See ")</f>
        <v>Double</v>
      </c>
      <c r="K689" t="s">
        <v>8</v>
      </c>
      <c r="R689" t="s">
        <v>24</v>
      </c>
      <c r="S689" s="52">
        <v>63519.971949580387</v>
      </c>
      <c r="T689" s="49" t="s">
        <v>20</v>
      </c>
      <c r="U689" s="13" t="s">
        <v>20</v>
      </c>
      <c r="W689" s="60" t="str">
        <f>IF(ISNUMBER(MATCH(U689,U$1:U688,0)),"2","1")</f>
        <v>2</v>
      </c>
    </row>
    <row r="690" spans="2:23" x14ac:dyDescent="0.25">
      <c r="B690" s="18">
        <v>689</v>
      </c>
      <c r="C690" s="17" t="str">
        <f t="shared" si="70"/>
        <v/>
      </c>
      <c r="D690" s="17" t="str">
        <f t="shared" si="71"/>
        <v>North America</v>
      </c>
      <c r="E690" s="17" t="str">
        <f t="shared" si="72"/>
        <v/>
      </c>
      <c r="F690" s="17" t="str">
        <f t="shared" si="73"/>
        <v/>
      </c>
      <c r="G690" s="17" t="str">
        <f t="shared" si="74"/>
        <v/>
      </c>
      <c r="H690" s="17" t="str">
        <f t="shared" si="75"/>
        <v/>
      </c>
      <c r="I690" s="35" t="str">
        <f t="shared" si="76"/>
        <v>North America</v>
      </c>
      <c r="J690" t="str">
        <f>IF(ISNUMBER(MATCH(K690,K$1:K689,0)),"Double","1st See ")</f>
        <v>Double</v>
      </c>
      <c r="K690" t="s">
        <v>15</v>
      </c>
      <c r="R690" t="s">
        <v>24</v>
      </c>
      <c r="S690" s="52">
        <v>83846.362973446114</v>
      </c>
      <c r="T690" s="49" t="s">
        <v>853</v>
      </c>
      <c r="U690" s="13" t="s">
        <v>20</v>
      </c>
      <c r="W690" s="60" t="str">
        <f>IF(ISNUMBER(MATCH(U690,U$1:U689,0)),"2","1")</f>
        <v>2</v>
      </c>
    </row>
    <row r="691" spans="2:23" x14ac:dyDescent="0.25">
      <c r="B691" s="18">
        <v>690</v>
      </c>
      <c r="C691" s="17" t="str">
        <f t="shared" si="70"/>
        <v/>
      </c>
      <c r="D691" s="17" t="str">
        <f t="shared" si="71"/>
        <v/>
      </c>
      <c r="E691" s="17" t="str">
        <f t="shared" si="72"/>
        <v/>
      </c>
      <c r="F691" s="17" t="str">
        <f t="shared" si="73"/>
        <v/>
      </c>
      <c r="G691" s="17" t="str">
        <f t="shared" si="74"/>
        <v>Asia</v>
      </c>
      <c r="H691" s="17" t="str">
        <f t="shared" si="75"/>
        <v/>
      </c>
      <c r="I691" s="35" t="str">
        <f t="shared" si="76"/>
        <v>Asia</v>
      </c>
      <c r="J691" t="str">
        <f>IF(ISNUMBER(MATCH(K691,K$1:K690,0)),"Double","1st See ")</f>
        <v>Double</v>
      </c>
      <c r="K691" t="s">
        <v>8</v>
      </c>
      <c r="R691" t="s">
        <v>24</v>
      </c>
      <c r="S691" s="52">
        <v>53356.776437647524</v>
      </c>
      <c r="T691" s="49" t="s">
        <v>356</v>
      </c>
      <c r="U691" s="13" t="s">
        <v>356</v>
      </c>
      <c r="W691" s="60" t="str">
        <f>IF(ISNUMBER(MATCH(U691,U$1:U690,0)),"2","1")</f>
        <v>2</v>
      </c>
    </row>
    <row r="692" spans="2:23" x14ac:dyDescent="0.25">
      <c r="B692" s="18">
        <v>691</v>
      </c>
      <c r="C692" s="17" t="str">
        <f t="shared" si="70"/>
        <v/>
      </c>
      <c r="D692" s="17" t="str">
        <f t="shared" si="71"/>
        <v/>
      </c>
      <c r="E692" s="17" t="str">
        <f t="shared" si="72"/>
        <v/>
      </c>
      <c r="F692" s="17" t="str">
        <f t="shared" si="73"/>
        <v/>
      </c>
      <c r="G692" s="17" t="str">
        <f t="shared" si="74"/>
        <v>Asia</v>
      </c>
      <c r="H692" s="17" t="str">
        <f t="shared" si="75"/>
        <v/>
      </c>
      <c r="I692" s="35" t="str">
        <f t="shared" si="76"/>
        <v>Asia</v>
      </c>
      <c r="J692" t="str">
        <f>IF(ISNUMBER(MATCH(K692,K$1:K691,0)),"Double","1st See ")</f>
        <v>Double</v>
      </c>
      <c r="K692" t="s">
        <v>8</v>
      </c>
      <c r="R692" t="s">
        <v>24</v>
      </c>
      <c r="S692" s="52">
        <v>90198.36016840415</v>
      </c>
      <c r="T692" s="49" t="s">
        <v>356</v>
      </c>
      <c r="U692" s="13" t="s">
        <v>356</v>
      </c>
      <c r="W692" s="60" t="str">
        <f>IF(ISNUMBER(MATCH(U692,U$1:U691,0)),"2","1")</f>
        <v>2</v>
      </c>
    </row>
    <row r="693" spans="2:23" x14ac:dyDescent="0.25">
      <c r="B693" s="18">
        <v>692</v>
      </c>
      <c r="C693" s="17" t="str">
        <f t="shared" si="70"/>
        <v/>
      </c>
      <c r="D693" s="17" t="str">
        <f t="shared" si="71"/>
        <v/>
      </c>
      <c r="E693" s="17" t="str">
        <f t="shared" si="72"/>
        <v/>
      </c>
      <c r="F693" s="17" t="str">
        <f t="shared" si="73"/>
        <v/>
      </c>
      <c r="G693" s="17" t="str">
        <f t="shared" si="74"/>
        <v>Asia</v>
      </c>
      <c r="H693" s="17" t="str">
        <f t="shared" si="75"/>
        <v/>
      </c>
      <c r="I693" s="35" t="str">
        <f t="shared" si="76"/>
        <v>Asia</v>
      </c>
      <c r="J693" t="str">
        <f>IF(ISNUMBER(MATCH(K693,K$1:K692,0)),"Double","1st See ")</f>
        <v>Double</v>
      </c>
      <c r="K693" t="s">
        <v>8</v>
      </c>
      <c r="R693" t="s">
        <v>24</v>
      </c>
      <c r="S693" s="52">
        <v>176585.52201983347</v>
      </c>
      <c r="T693" s="49" t="s">
        <v>1480</v>
      </c>
      <c r="U693" s="13" t="s">
        <v>52</v>
      </c>
      <c r="W693" s="60" t="str">
        <f>IF(ISNUMBER(MATCH(U693,U$1:U692,0)),"2","1")</f>
        <v>2</v>
      </c>
    </row>
    <row r="694" spans="2:23" x14ac:dyDescent="0.25">
      <c r="B694" s="18">
        <v>693</v>
      </c>
      <c r="C694" s="17" t="str">
        <f t="shared" si="70"/>
        <v/>
      </c>
      <c r="D694" s="17" t="str">
        <f t="shared" si="71"/>
        <v/>
      </c>
      <c r="E694" s="17" t="str">
        <f t="shared" si="72"/>
        <v/>
      </c>
      <c r="F694" s="17" t="str">
        <f t="shared" si="73"/>
        <v/>
      </c>
      <c r="G694" s="17" t="str">
        <f t="shared" si="74"/>
        <v>Asia</v>
      </c>
      <c r="H694" s="17" t="str">
        <f t="shared" si="75"/>
        <v/>
      </c>
      <c r="I694" s="35" t="str">
        <f t="shared" si="76"/>
        <v>Asia</v>
      </c>
      <c r="J694" t="str">
        <f>IF(ISNUMBER(MATCH(K694,K$1:K693,0)),"Double","1st See ")</f>
        <v>Double</v>
      </c>
      <c r="K694" t="s">
        <v>8</v>
      </c>
      <c r="R694" t="s">
        <v>24</v>
      </c>
      <c r="S694" s="52">
        <v>57167.974754622352</v>
      </c>
      <c r="T694" s="49" t="s">
        <v>1529</v>
      </c>
      <c r="U694" s="13" t="s">
        <v>488</v>
      </c>
      <c r="W694" s="60" t="str">
        <f>IF(ISNUMBER(MATCH(U694,U$1:U693,0)),"2","1")</f>
        <v>2</v>
      </c>
    </row>
    <row r="695" spans="2:23" x14ac:dyDescent="0.25">
      <c r="B695" s="18">
        <v>694</v>
      </c>
      <c r="C695" s="17" t="str">
        <f t="shared" si="70"/>
        <v/>
      </c>
      <c r="D695" s="17" t="str">
        <f t="shared" si="71"/>
        <v/>
      </c>
      <c r="E695" s="17" t="str">
        <f t="shared" si="72"/>
        <v/>
      </c>
      <c r="F695" s="17" t="str">
        <f t="shared" si="73"/>
        <v/>
      </c>
      <c r="G695" s="17" t="str">
        <f t="shared" si="74"/>
        <v>Asia</v>
      </c>
      <c r="H695" s="17" t="str">
        <f t="shared" si="75"/>
        <v/>
      </c>
      <c r="I695" s="35" t="str">
        <f t="shared" si="76"/>
        <v>Asia</v>
      </c>
      <c r="J695" t="str">
        <f>IF(ISNUMBER(MATCH(K695,K$1:K694,0)),"Double","1st See ")</f>
        <v>Double</v>
      </c>
      <c r="K695" t="s">
        <v>8</v>
      </c>
      <c r="R695" t="s">
        <v>24</v>
      </c>
      <c r="S695" s="52">
        <v>53356.776437647524</v>
      </c>
      <c r="T695" s="49" t="s">
        <v>1648</v>
      </c>
      <c r="U695" s="13" t="s">
        <v>356</v>
      </c>
      <c r="W695" s="60" t="str">
        <f>IF(ISNUMBER(MATCH(U695,U$1:U694,0)),"2","1")</f>
        <v>2</v>
      </c>
    </row>
    <row r="696" spans="2:23" x14ac:dyDescent="0.25">
      <c r="B696" s="18">
        <v>695</v>
      </c>
      <c r="C696" s="17" t="str">
        <f t="shared" si="70"/>
        <v/>
      </c>
      <c r="D696" s="17" t="str">
        <f t="shared" si="71"/>
        <v/>
      </c>
      <c r="E696" s="17" t="str">
        <f t="shared" si="72"/>
        <v/>
      </c>
      <c r="F696" s="17" t="str">
        <f t="shared" si="73"/>
        <v/>
      </c>
      <c r="G696" s="17" t="str">
        <f t="shared" si="74"/>
        <v>Asia</v>
      </c>
      <c r="H696" s="17" t="str">
        <f t="shared" si="75"/>
        <v/>
      </c>
      <c r="I696" s="35" t="str">
        <f t="shared" si="76"/>
        <v>Asia</v>
      </c>
      <c r="J696" t="str">
        <f>IF(ISNUMBER(MATCH(K696,K$1:K695,0)),"Double","1st See ")</f>
        <v>Double</v>
      </c>
      <c r="K696" t="s">
        <v>8</v>
      </c>
      <c r="R696" t="s">
        <v>24</v>
      </c>
      <c r="S696" s="52">
        <v>42558.381206218859</v>
      </c>
      <c r="T696" s="49" t="s">
        <v>1652</v>
      </c>
      <c r="U696" s="13" t="s">
        <v>488</v>
      </c>
      <c r="W696" s="60" t="str">
        <f>IF(ISNUMBER(MATCH(U696,U$1:U695,0)),"2","1")</f>
        <v>2</v>
      </c>
    </row>
    <row r="697" spans="2:23" x14ac:dyDescent="0.25">
      <c r="B697" s="18">
        <v>696</v>
      </c>
      <c r="C697" s="17" t="str">
        <f t="shared" si="70"/>
        <v/>
      </c>
      <c r="D697" s="17" t="str">
        <f t="shared" si="71"/>
        <v/>
      </c>
      <c r="E697" s="17" t="str">
        <f t="shared" si="72"/>
        <v/>
      </c>
      <c r="F697" s="17" t="str">
        <f t="shared" si="73"/>
        <v/>
      </c>
      <c r="G697" s="17" t="str">
        <f t="shared" si="74"/>
        <v>Asia</v>
      </c>
      <c r="H697" s="17" t="str">
        <f t="shared" si="75"/>
        <v/>
      </c>
      <c r="I697" s="35" t="str">
        <f t="shared" si="76"/>
        <v>Asia</v>
      </c>
      <c r="J697" t="str">
        <f>IF(ISNUMBER(MATCH(K697,K$1:K696,0)),"Double","1st See ")</f>
        <v>Double</v>
      </c>
      <c r="K697" t="s">
        <v>8</v>
      </c>
      <c r="R697" t="s">
        <v>24</v>
      </c>
      <c r="S697" s="52">
        <v>45000</v>
      </c>
      <c r="T697" s="49" t="s">
        <v>1698</v>
      </c>
      <c r="U697" s="13" t="s">
        <v>52</v>
      </c>
      <c r="W697" s="60" t="str">
        <f>IF(ISNUMBER(MATCH(U697,U$1:U696,0)),"2","1")</f>
        <v>2</v>
      </c>
    </row>
    <row r="698" spans="2:23" x14ac:dyDescent="0.25">
      <c r="B698" s="18">
        <v>697</v>
      </c>
      <c r="C698" s="17" t="str">
        <f t="shared" si="70"/>
        <v/>
      </c>
      <c r="D698" s="17" t="str">
        <f t="shared" si="71"/>
        <v/>
      </c>
      <c r="E698" s="17" t="str">
        <f t="shared" si="72"/>
        <v/>
      </c>
      <c r="F698" s="17" t="str">
        <f t="shared" si="73"/>
        <v/>
      </c>
      <c r="G698" s="17" t="str">
        <f t="shared" si="74"/>
        <v>Asia</v>
      </c>
      <c r="H698" s="17" t="str">
        <f t="shared" si="75"/>
        <v/>
      </c>
      <c r="I698" s="35" t="str">
        <f t="shared" si="76"/>
        <v>Asia</v>
      </c>
      <c r="J698" t="str">
        <f>IF(ISNUMBER(MATCH(K698,K$1:K697,0)),"Double","1st See ")</f>
        <v>Double</v>
      </c>
      <c r="K698" t="s">
        <v>8</v>
      </c>
      <c r="R698" t="s">
        <v>24</v>
      </c>
      <c r="S698" s="52">
        <v>88927.960729412545</v>
      </c>
      <c r="T698" s="49" t="s">
        <v>1713</v>
      </c>
      <c r="U698" s="13" t="s">
        <v>67</v>
      </c>
      <c r="W698" s="60" t="str">
        <f>IF(ISNUMBER(MATCH(U698,U$1:U697,0)),"2","1")</f>
        <v>2</v>
      </c>
    </row>
    <row r="699" spans="2:23" x14ac:dyDescent="0.25">
      <c r="B699" s="18">
        <v>698</v>
      </c>
      <c r="C699" s="17" t="str">
        <f t="shared" si="70"/>
        <v/>
      </c>
      <c r="D699" s="17" t="str">
        <f t="shared" si="71"/>
        <v/>
      </c>
      <c r="E699" s="17" t="str">
        <f t="shared" si="72"/>
        <v/>
      </c>
      <c r="F699" s="17" t="str">
        <f t="shared" si="73"/>
        <v/>
      </c>
      <c r="G699" s="17" t="str">
        <f t="shared" si="74"/>
        <v>Asia</v>
      </c>
      <c r="H699" s="17" t="str">
        <f t="shared" si="75"/>
        <v/>
      </c>
      <c r="I699" s="35" t="str">
        <f t="shared" si="76"/>
        <v>Asia</v>
      </c>
      <c r="J699" t="str">
        <f>IF(ISNUMBER(MATCH(K699,K$1:K698,0)),"Double","1st See ")</f>
        <v>Double</v>
      </c>
      <c r="K699" t="s">
        <v>8</v>
      </c>
      <c r="R699" t="s">
        <v>24</v>
      </c>
      <c r="S699" s="52">
        <v>75000</v>
      </c>
      <c r="T699" s="49" t="s">
        <v>356</v>
      </c>
      <c r="U699" s="13" t="s">
        <v>356</v>
      </c>
      <c r="W699" s="60" t="str">
        <f>IF(ISNUMBER(MATCH(U699,U$1:U698,0)),"2","1")</f>
        <v>2</v>
      </c>
    </row>
    <row r="700" spans="2:23" x14ac:dyDescent="0.25">
      <c r="B700" s="18">
        <v>699</v>
      </c>
      <c r="C700" s="17" t="str">
        <f t="shared" si="70"/>
        <v>Europe</v>
      </c>
      <c r="D700" s="17" t="str">
        <f t="shared" si="71"/>
        <v/>
      </c>
      <c r="E700" s="17" t="str">
        <f t="shared" si="72"/>
        <v/>
      </c>
      <c r="F700" s="17" t="str">
        <f t="shared" si="73"/>
        <v/>
      </c>
      <c r="G700" s="17" t="str">
        <f t="shared" si="74"/>
        <v/>
      </c>
      <c r="H700" s="17" t="str">
        <f t="shared" si="75"/>
        <v/>
      </c>
      <c r="I700" s="35" t="str">
        <f t="shared" si="76"/>
        <v>Europe</v>
      </c>
      <c r="J700" t="str">
        <f>IF(ISNUMBER(MATCH(K700,K$1:K699,0)),"Double","1st See ")</f>
        <v xml:space="preserve">1st See </v>
      </c>
      <c r="K700" t="s">
        <v>818</v>
      </c>
      <c r="R700" t="s">
        <v>24</v>
      </c>
      <c r="S700" s="52">
        <v>50815.977559664309</v>
      </c>
      <c r="T700" s="49" t="s">
        <v>14</v>
      </c>
      <c r="U700" s="13" t="s">
        <v>20</v>
      </c>
      <c r="W700" s="60" t="str">
        <f>IF(ISNUMBER(MATCH(U700,U$1:U699,0)),"2","1")</f>
        <v>2</v>
      </c>
    </row>
    <row r="701" spans="2:23" x14ac:dyDescent="0.25">
      <c r="B701" s="18">
        <v>700</v>
      </c>
      <c r="C701" s="17" t="str">
        <f t="shared" si="70"/>
        <v/>
      </c>
      <c r="D701" s="17" t="str">
        <f t="shared" si="71"/>
        <v/>
      </c>
      <c r="E701" s="17" t="str">
        <f t="shared" si="72"/>
        <v/>
      </c>
      <c r="F701" s="17" t="str">
        <f t="shared" si="73"/>
        <v/>
      </c>
      <c r="G701" s="17" t="str">
        <f t="shared" si="74"/>
        <v>Asia</v>
      </c>
      <c r="H701" s="17" t="str">
        <f t="shared" si="75"/>
        <v/>
      </c>
      <c r="I701" s="35" t="str">
        <f t="shared" si="76"/>
        <v>Asia</v>
      </c>
      <c r="J701" t="str">
        <f>IF(ISNUMBER(MATCH(K701,K$1:K700,0)),"Double","1st See ")</f>
        <v>Double</v>
      </c>
      <c r="K701" t="s">
        <v>179</v>
      </c>
      <c r="R701" t="s">
        <v>24</v>
      </c>
      <c r="S701" s="52">
        <v>76223.966339496474</v>
      </c>
      <c r="T701" s="49" t="s">
        <v>1977</v>
      </c>
      <c r="U701" s="13" t="s">
        <v>52</v>
      </c>
      <c r="W701" s="60" t="str">
        <f>IF(ISNUMBER(MATCH(U701,U$1:U700,0)),"2","1")</f>
        <v>2</v>
      </c>
    </row>
    <row r="702" spans="2:23" x14ac:dyDescent="0.25">
      <c r="B702" s="18">
        <v>701</v>
      </c>
      <c r="C702" s="17" t="str">
        <f t="shared" si="70"/>
        <v/>
      </c>
      <c r="D702" s="17" t="str">
        <f t="shared" si="71"/>
        <v/>
      </c>
      <c r="E702" s="17" t="str">
        <f t="shared" si="72"/>
        <v/>
      </c>
      <c r="F702" s="17" t="str">
        <f t="shared" si="73"/>
        <v/>
      </c>
      <c r="G702" s="17" t="str">
        <f t="shared" si="74"/>
        <v>Asia</v>
      </c>
      <c r="H702" s="17" t="str">
        <f t="shared" si="75"/>
        <v/>
      </c>
      <c r="I702" s="35" t="str">
        <f t="shared" si="76"/>
        <v>Asia</v>
      </c>
      <c r="J702" t="str">
        <f>IF(ISNUMBER(MATCH(K702,K$1:K701,0)),"Double","1st See ")</f>
        <v>Double</v>
      </c>
      <c r="K702" t="s">
        <v>8</v>
      </c>
      <c r="R702" t="s">
        <v>30</v>
      </c>
      <c r="S702" s="52">
        <v>44000</v>
      </c>
      <c r="T702" s="49" t="s">
        <v>29</v>
      </c>
      <c r="U702" s="13" t="s">
        <v>4001</v>
      </c>
      <c r="V702" s="53">
        <f>AVERAGE(S702:S711)</f>
        <v>32907.763410971675</v>
      </c>
      <c r="W702" s="60" t="str">
        <f>IF(ISNUMBER(MATCH(U702,U$1:U701,0)),"2","1")</f>
        <v>2</v>
      </c>
    </row>
    <row r="703" spans="2:23" x14ac:dyDescent="0.25">
      <c r="B703" s="18">
        <v>702</v>
      </c>
      <c r="C703" s="17" t="str">
        <f t="shared" si="70"/>
        <v/>
      </c>
      <c r="D703" s="17" t="str">
        <f t="shared" si="71"/>
        <v/>
      </c>
      <c r="E703" s="17" t="str">
        <f t="shared" si="72"/>
        <v/>
      </c>
      <c r="F703" s="17" t="str">
        <f t="shared" si="73"/>
        <v/>
      </c>
      <c r="G703" s="17" t="str">
        <f t="shared" si="74"/>
        <v>Asia</v>
      </c>
      <c r="H703" s="17" t="str">
        <f t="shared" si="75"/>
        <v/>
      </c>
      <c r="I703" s="35" t="str">
        <f t="shared" si="76"/>
        <v>Asia</v>
      </c>
      <c r="J703" t="str">
        <f>IF(ISNUMBER(MATCH(K703,K$1:K702,0)),"Double","1st See ")</f>
        <v>Double</v>
      </c>
      <c r="K703" t="s">
        <v>8</v>
      </c>
      <c r="R703" t="s">
        <v>30</v>
      </c>
      <c r="S703" s="52">
        <v>15244.793267899293</v>
      </c>
      <c r="T703" s="49" t="s">
        <v>314</v>
      </c>
      <c r="U703" s="13" t="s">
        <v>67</v>
      </c>
      <c r="W703" s="60" t="str">
        <f>IF(ISNUMBER(MATCH(U703,U$1:U702,0)),"2","1")</f>
        <v>2</v>
      </c>
    </row>
    <row r="704" spans="2:23" x14ac:dyDescent="0.25">
      <c r="B704" s="18">
        <v>703</v>
      </c>
      <c r="C704" s="17" t="str">
        <f t="shared" si="70"/>
        <v/>
      </c>
      <c r="D704" s="17" t="str">
        <f t="shared" si="71"/>
        <v/>
      </c>
      <c r="E704" s="17" t="str">
        <f t="shared" si="72"/>
        <v/>
      </c>
      <c r="F704" s="17" t="str">
        <f t="shared" si="73"/>
        <v/>
      </c>
      <c r="G704" s="17" t="str">
        <f t="shared" si="74"/>
        <v>Asia</v>
      </c>
      <c r="H704" s="17" t="str">
        <f t="shared" si="75"/>
        <v/>
      </c>
      <c r="I704" s="35" t="str">
        <f t="shared" si="76"/>
        <v>Asia</v>
      </c>
      <c r="J704" t="str">
        <f>IF(ISNUMBER(MATCH(K704,K$1:K703,0)),"Double","1st See ")</f>
        <v>Double</v>
      </c>
      <c r="K704" t="s">
        <v>8</v>
      </c>
      <c r="R704" t="s">
        <v>30</v>
      </c>
      <c r="S704" s="52">
        <v>22867.189901848938</v>
      </c>
      <c r="T704" s="49" t="s">
        <v>460</v>
      </c>
      <c r="U704" s="13" t="s">
        <v>52</v>
      </c>
      <c r="W704" s="60" t="str">
        <f>IF(ISNUMBER(MATCH(U704,U$1:U703,0)),"2","1")</f>
        <v>2</v>
      </c>
    </row>
    <row r="705" spans="2:23" x14ac:dyDescent="0.25">
      <c r="B705" s="18">
        <v>704</v>
      </c>
      <c r="C705" s="17" t="str">
        <f t="shared" si="70"/>
        <v/>
      </c>
      <c r="D705" s="17" t="str">
        <f t="shared" si="71"/>
        <v/>
      </c>
      <c r="E705" s="17" t="str">
        <f t="shared" si="72"/>
        <v/>
      </c>
      <c r="F705" s="17" t="str">
        <f t="shared" si="73"/>
        <v/>
      </c>
      <c r="G705" s="17" t="str">
        <f t="shared" si="74"/>
        <v>Asia</v>
      </c>
      <c r="H705" s="17" t="str">
        <f t="shared" si="75"/>
        <v/>
      </c>
      <c r="I705" s="35" t="str">
        <f t="shared" si="76"/>
        <v>Asia</v>
      </c>
      <c r="J705" t="str">
        <f>IF(ISNUMBER(MATCH(K705,K$1:K704,0)),"Double","1st See ")</f>
        <v>Double</v>
      </c>
      <c r="K705" t="s">
        <v>8</v>
      </c>
      <c r="R705" t="s">
        <v>30</v>
      </c>
      <c r="S705" s="52">
        <v>19818.231248269083</v>
      </c>
      <c r="T705" s="49" t="s">
        <v>962</v>
      </c>
      <c r="U705" s="13" t="s">
        <v>488</v>
      </c>
      <c r="W705" s="60" t="str">
        <f>IF(ISNUMBER(MATCH(U705,U$1:U704,0)),"2","1")</f>
        <v>2</v>
      </c>
    </row>
    <row r="706" spans="2:23" x14ac:dyDescent="0.25">
      <c r="B706" s="18">
        <v>705</v>
      </c>
      <c r="C706" s="17" t="str">
        <f t="shared" ref="C706:C769" si="77">IF(ISNUMBER(MATCH($K706,L$2:L$65,0)),"Europe","")</f>
        <v/>
      </c>
      <c r="D706" s="17" t="str">
        <f t="shared" ref="D706:D769" si="78">IF(ISNUMBER(MATCH($K706,M$2:M$65,0)),"North America","")</f>
        <v/>
      </c>
      <c r="E706" s="17" t="str">
        <f t="shared" ref="E706:E769" si="79">IF(ISNUMBER(MATCH($K706,N$2:N$65,0)),"South America","")</f>
        <v/>
      </c>
      <c r="F706" s="17" t="str">
        <f t="shared" ref="F706:F769" si="80">IF(ISNUMBER(MATCH($K706,O$2:O$63,0)),"Africa","")</f>
        <v/>
      </c>
      <c r="G706" s="17" t="str">
        <f t="shared" ref="G706:G769" si="81">IF(ISNUMBER(MATCH($K706,P$2:P$65,0)),"Asia","")</f>
        <v>Asia</v>
      </c>
      <c r="H706" s="17" t="str">
        <f t="shared" ref="H706:H769" si="82">IF(ISNUMBER(MATCH($K706,Q$2:Q$65,0)),"Oceania","")</f>
        <v/>
      </c>
      <c r="I706" s="35" t="str">
        <f t="shared" si="76"/>
        <v>Asia</v>
      </c>
      <c r="J706" t="str">
        <f>IF(ISNUMBER(MATCH(K706,K$1:K705,0)),"Double","1st See ")</f>
        <v>Double</v>
      </c>
      <c r="K706" t="s">
        <v>8</v>
      </c>
      <c r="R706" t="s">
        <v>30</v>
      </c>
      <c r="S706" s="52">
        <v>38111.983169748237</v>
      </c>
      <c r="T706" s="49" t="s">
        <v>978</v>
      </c>
      <c r="U706" s="13" t="s">
        <v>310</v>
      </c>
      <c r="W706" s="60" t="str">
        <f>IF(ISNUMBER(MATCH(U706,U$1:U705,0)),"2","1")</f>
        <v>2</v>
      </c>
    </row>
    <row r="707" spans="2:23" x14ac:dyDescent="0.25">
      <c r="B707" s="18">
        <v>706</v>
      </c>
      <c r="C707" s="17" t="str">
        <f t="shared" si="77"/>
        <v/>
      </c>
      <c r="D707" s="17" t="str">
        <f t="shared" si="78"/>
        <v/>
      </c>
      <c r="E707" s="17" t="str">
        <f t="shared" si="79"/>
        <v/>
      </c>
      <c r="F707" s="17" t="str">
        <f t="shared" si="80"/>
        <v/>
      </c>
      <c r="G707" s="17" t="str">
        <f t="shared" si="81"/>
        <v/>
      </c>
      <c r="H707" s="17" t="str">
        <f t="shared" si="82"/>
        <v>Oceania</v>
      </c>
      <c r="I707" s="35" t="str">
        <f t="shared" ref="I707:I770" si="83">CONCATENATE(C707,D707,E707,F707,G707,H707)</f>
        <v>Oceania</v>
      </c>
      <c r="J707" t="str">
        <f>IF(ISNUMBER(MATCH(K707,K$1:K706,0)),"Double","1st See ")</f>
        <v>Double</v>
      </c>
      <c r="K707" t="s">
        <v>672</v>
      </c>
      <c r="R707" t="s">
        <v>30</v>
      </c>
      <c r="S707" s="52">
        <v>50815.977559664309</v>
      </c>
      <c r="T707" s="49" t="s">
        <v>191</v>
      </c>
      <c r="U707" s="13" t="s">
        <v>310</v>
      </c>
      <c r="W707" s="60" t="str">
        <f>IF(ISNUMBER(MATCH(U707,U$1:U706,0)),"2","1")</f>
        <v>2</v>
      </c>
    </row>
    <row r="708" spans="2:23" x14ac:dyDescent="0.25">
      <c r="B708" s="18">
        <v>707</v>
      </c>
      <c r="C708" s="17" t="str">
        <f t="shared" si="77"/>
        <v/>
      </c>
      <c r="D708" s="17" t="str">
        <f t="shared" si="78"/>
        <v/>
      </c>
      <c r="E708" s="17" t="str">
        <f t="shared" si="79"/>
        <v/>
      </c>
      <c r="F708" s="17" t="str">
        <f t="shared" si="80"/>
        <v/>
      </c>
      <c r="G708" s="17" t="str">
        <f t="shared" si="81"/>
        <v>Asia</v>
      </c>
      <c r="H708" s="17" t="str">
        <f t="shared" si="82"/>
        <v/>
      </c>
      <c r="I708" s="35" t="str">
        <f t="shared" si="83"/>
        <v>Asia</v>
      </c>
      <c r="J708" t="str">
        <f>IF(ISNUMBER(MATCH(K708,K$1:K707,0)),"Double","1st See ")</f>
        <v>Double</v>
      </c>
      <c r="K708" t="s">
        <v>8</v>
      </c>
      <c r="R708" t="s">
        <v>30</v>
      </c>
      <c r="S708" s="52">
        <v>63519.971949580387</v>
      </c>
      <c r="T708" s="49" t="s">
        <v>1262</v>
      </c>
      <c r="U708" s="13" t="s">
        <v>279</v>
      </c>
      <c r="W708" s="60" t="str">
        <f>IF(ISNUMBER(MATCH(U708,U$1:U707,0)),"2","1")</f>
        <v>2</v>
      </c>
    </row>
    <row r="709" spans="2:23" x14ac:dyDescent="0.25">
      <c r="B709" s="18">
        <v>708</v>
      </c>
      <c r="C709" s="17" t="str">
        <f t="shared" si="77"/>
        <v/>
      </c>
      <c r="D709" s="17" t="str">
        <f t="shared" si="78"/>
        <v/>
      </c>
      <c r="E709" s="17" t="str">
        <f t="shared" si="79"/>
        <v/>
      </c>
      <c r="F709" s="17" t="str">
        <f t="shared" si="80"/>
        <v/>
      </c>
      <c r="G709" s="17" t="str">
        <f t="shared" si="81"/>
        <v>Asia</v>
      </c>
      <c r="H709" s="17" t="str">
        <f t="shared" si="82"/>
        <v/>
      </c>
      <c r="I709" s="35" t="str">
        <f t="shared" si="83"/>
        <v>Asia</v>
      </c>
      <c r="J709" t="str">
        <f>IF(ISNUMBER(MATCH(K709,K$1:K708,0)),"Double","1st See ")</f>
        <v>Double</v>
      </c>
      <c r="K709" t="s">
        <v>17</v>
      </c>
      <c r="R709" t="s">
        <v>30</v>
      </c>
      <c r="S709" s="52">
        <v>26678.388218823762</v>
      </c>
      <c r="T709" s="49" t="s">
        <v>1747</v>
      </c>
      <c r="U709" s="13" t="s">
        <v>52</v>
      </c>
      <c r="W709" s="60" t="str">
        <f>IF(ISNUMBER(MATCH(U709,U$1:U708,0)),"2","1")</f>
        <v>2</v>
      </c>
    </row>
    <row r="710" spans="2:23" x14ac:dyDescent="0.25">
      <c r="B710" s="18">
        <v>709</v>
      </c>
      <c r="C710" s="17" t="str">
        <f t="shared" si="77"/>
        <v/>
      </c>
      <c r="D710" s="17" t="str">
        <f t="shared" si="78"/>
        <v/>
      </c>
      <c r="E710" s="17" t="str">
        <f t="shared" si="79"/>
        <v/>
      </c>
      <c r="F710" s="17" t="str">
        <f t="shared" si="80"/>
        <v/>
      </c>
      <c r="G710" s="17" t="str">
        <f t="shared" si="81"/>
        <v>Asia</v>
      </c>
      <c r="H710" s="17" t="str">
        <f t="shared" si="82"/>
        <v/>
      </c>
      <c r="I710" s="35" t="str">
        <f t="shared" si="83"/>
        <v>Asia</v>
      </c>
      <c r="J710" t="str">
        <f>IF(ISNUMBER(MATCH(K710,K$1:K709,0)),"Double","1st See ")</f>
        <v>Double</v>
      </c>
      <c r="K710" t="s">
        <v>8</v>
      </c>
      <c r="R710" t="s">
        <v>30</v>
      </c>
      <c r="S710" s="52">
        <v>26678.388218823762</v>
      </c>
      <c r="T710" s="49" t="s">
        <v>1269</v>
      </c>
      <c r="U710" s="13" t="s">
        <v>20</v>
      </c>
      <c r="W710" s="60" t="str">
        <f>IF(ISNUMBER(MATCH(U710,U$1:U709,0)),"2","1")</f>
        <v>2</v>
      </c>
    </row>
    <row r="711" spans="2:23" x14ac:dyDescent="0.25">
      <c r="B711" s="18">
        <v>710</v>
      </c>
      <c r="C711" s="17" t="str">
        <f t="shared" si="77"/>
        <v/>
      </c>
      <c r="D711" s="17" t="str">
        <f t="shared" si="78"/>
        <v/>
      </c>
      <c r="E711" s="17" t="str">
        <f t="shared" si="79"/>
        <v/>
      </c>
      <c r="F711" s="17" t="str">
        <f t="shared" si="80"/>
        <v/>
      </c>
      <c r="G711" s="17" t="str">
        <f t="shared" si="81"/>
        <v/>
      </c>
      <c r="H711" s="17" t="str">
        <f t="shared" si="82"/>
        <v>Oceania</v>
      </c>
      <c r="I711" s="35" t="str">
        <f t="shared" si="83"/>
        <v>Oceania</v>
      </c>
      <c r="J711" t="str">
        <f>IF(ISNUMBER(MATCH(K711,K$1:K710,0)),"Double","1st See ")</f>
        <v>Double</v>
      </c>
      <c r="K711" t="s">
        <v>84</v>
      </c>
      <c r="R711" t="s">
        <v>30</v>
      </c>
      <c r="S711" s="52">
        <v>21342.710575059013</v>
      </c>
      <c r="T711" s="49" t="s">
        <v>1889</v>
      </c>
      <c r="U711" s="13" t="s">
        <v>310</v>
      </c>
      <c r="W711" s="60" t="str">
        <f>IF(ISNUMBER(MATCH(U711,U$1:U710,0)),"2","1")</f>
        <v>2</v>
      </c>
    </row>
    <row r="712" spans="2:23" x14ac:dyDescent="0.25">
      <c r="B712" s="18">
        <v>711</v>
      </c>
      <c r="C712" s="17" t="str">
        <f t="shared" si="77"/>
        <v/>
      </c>
      <c r="D712" s="17" t="str">
        <f t="shared" si="78"/>
        <v/>
      </c>
      <c r="E712" s="17" t="str">
        <f t="shared" si="79"/>
        <v/>
      </c>
      <c r="F712" s="17" t="str">
        <f t="shared" si="80"/>
        <v/>
      </c>
      <c r="G712" s="17" t="str">
        <f t="shared" si="81"/>
        <v>Asia</v>
      </c>
      <c r="H712" s="17" t="str">
        <f t="shared" si="82"/>
        <v/>
      </c>
      <c r="I712" s="35" t="str">
        <f t="shared" si="83"/>
        <v>Asia</v>
      </c>
      <c r="J712" t="str">
        <f>IF(ISNUMBER(MATCH(K712,K$1:K711,0)),"Double","1st See ")</f>
        <v>Double</v>
      </c>
      <c r="K712" t="s">
        <v>8</v>
      </c>
      <c r="R712" t="s">
        <v>71</v>
      </c>
      <c r="S712" s="52">
        <v>55166.239522354947</v>
      </c>
      <c r="T712" s="49" t="s">
        <v>70</v>
      </c>
      <c r="U712" s="13" t="s">
        <v>20</v>
      </c>
      <c r="V712" s="53">
        <f>AVERAGE(S712:S865)</f>
        <v>67240.730112795849</v>
      </c>
      <c r="W712" s="60" t="str">
        <f>IF(ISNUMBER(MATCH(U712,U$1:U711,0)),"2","1")</f>
        <v>2</v>
      </c>
    </row>
    <row r="713" spans="2:23" x14ac:dyDescent="0.25">
      <c r="B713" s="18">
        <v>712</v>
      </c>
      <c r="C713" s="17" t="str">
        <f t="shared" si="77"/>
        <v/>
      </c>
      <c r="D713" s="17" t="str">
        <f t="shared" si="78"/>
        <v/>
      </c>
      <c r="E713" s="17" t="str">
        <f t="shared" si="79"/>
        <v/>
      </c>
      <c r="F713" s="17" t="str">
        <f t="shared" si="80"/>
        <v>Africa</v>
      </c>
      <c r="G713" s="17" t="str">
        <f t="shared" si="81"/>
        <v/>
      </c>
      <c r="H713" s="17" t="str">
        <f t="shared" si="82"/>
        <v/>
      </c>
      <c r="I713" s="35" t="str">
        <f t="shared" si="83"/>
        <v>Africa</v>
      </c>
      <c r="J713" t="str">
        <f>IF(ISNUMBER(MATCH(K713,K$1:K712,0)),"Double","1st See ")</f>
        <v>Double</v>
      </c>
      <c r="K713" t="s">
        <v>48</v>
      </c>
      <c r="R713" t="s">
        <v>71</v>
      </c>
      <c r="S713" s="52">
        <v>50437.70470615309</v>
      </c>
      <c r="T713" s="49" t="s">
        <v>92</v>
      </c>
      <c r="U713" s="13" t="s">
        <v>20</v>
      </c>
      <c r="W713" s="60" t="str">
        <f>IF(ISNUMBER(MATCH(U713,U$1:U712,0)),"2","1")</f>
        <v>2</v>
      </c>
    </row>
    <row r="714" spans="2:23" x14ac:dyDescent="0.25">
      <c r="B714" s="18">
        <v>713</v>
      </c>
      <c r="C714" s="17" t="str">
        <f t="shared" si="77"/>
        <v/>
      </c>
      <c r="D714" s="17" t="str">
        <f t="shared" si="78"/>
        <v/>
      </c>
      <c r="E714" s="17" t="str">
        <f t="shared" si="79"/>
        <v/>
      </c>
      <c r="F714" s="17" t="str">
        <f t="shared" si="80"/>
        <v/>
      </c>
      <c r="G714" s="17" t="str">
        <f t="shared" si="81"/>
        <v>Asia</v>
      </c>
      <c r="H714" s="17" t="str">
        <f t="shared" si="82"/>
        <v/>
      </c>
      <c r="I714" s="35" t="str">
        <f t="shared" si="83"/>
        <v>Asia</v>
      </c>
      <c r="J714" t="str">
        <f>IF(ISNUMBER(MATCH(K714,K$1:K713,0)),"Double","1st See ")</f>
        <v>Double</v>
      </c>
      <c r="K714" t="s">
        <v>8</v>
      </c>
      <c r="R714" t="s">
        <v>71</v>
      </c>
      <c r="S714" s="52">
        <v>63047.130882691366</v>
      </c>
      <c r="T714" s="49" t="s">
        <v>89</v>
      </c>
      <c r="U714" s="13" t="s">
        <v>310</v>
      </c>
      <c r="W714" s="60" t="str">
        <f>IF(ISNUMBER(MATCH(U714,U$1:U713,0)),"2","1")</f>
        <v>2</v>
      </c>
    </row>
    <row r="715" spans="2:23" x14ac:dyDescent="0.25">
      <c r="B715" s="18">
        <v>714</v>
      </c>
      <c r="C715" s="17" t="str">
        <f t="shared" si="77"/>
        <v/>
      </c>
      <c r="D715" s="17" t="str">
        <f t="shared" si="78"/>
        <v/>
      </c>
      <c r="E715" s="17" t="str">
        <f t="shared" si="79"/>
        <v/>
      </c>
      <c r="F715" s="17" t="str">
        <f t="shared" si="80"/>
        <v/>
      </c>
      <c r="G715" s="17" t="str">
        <f t="shared" si="81"/>
        <v>Asia</v>
      </c>
      <c r="H715" s="17" t="str">
        <f t="shared" si="82"/>
        <v/>
      </c>
      <c r="I715" s="35" t="str">
        <f t="shared" si="83"/>
        <v>Asia</v>
      </c>
      <c r="J715" t="str">
        <f>IF(ISNUMBER(MATCH(K715,K$1:K714,0)),"Double","1st See ")</f>
        <v>Double</v>
      </c>
      <c r="K715" t="s">
        <v>8</v>
      </c>
      <c r="R715" t="s">
        <v>71</v>
      </c>
      <c r="S715" s="52">
        <v>28371.208897211112</v>
      </c>
      <c r="T715" s="49" t="s">
        <v>104</v>
      </c>
      <c r="U715" s="13" t="s">
        <v>52</v>
      </c>
      <c r="W715" s="60" t="str">
        <f>IF(ISNUMBER(MATCH(U715,U$1:U714,0)),"2","1")</f>
        <v>2</v>
      </c>
    </row>
    <row r="716" spans="2:23" x14ac:dyDescent="0.25">
      <c r="B716" s="18">
        <v>715</v>
      </c>
      <c r="C716" s="17" t="str">
        <f t="shared" si="77"/>
        <v/>
      </c>
      <c r="D716" s="17" t="str">
        <f t="shared" si="78"/>
        <v/>
      </c>
      <c r="E716" s="17" t="str">
        <f t="shared" si="79"/>
        <v/>
      </c>
      <c r="F716" s="17" t="str">
        <f t="shared" si="80"/>
        <v/>
      </c>
      <c r="G716" s="17" t="str">
        <f t="shared" si="81"/>
        <v>Asia</v>
      </c>
      <c r="H716" s="17" t="str">
        <f t="shared" si="82"/>
        <v/>
      </c>
      <c r="I716" s="35" t="str">
        <f t="shared" si="83"/>
        <v>Asia</v>
      </c>
      <c r="J716" t="str">
        <f>IF(ISNUMBER(MATCH(K716,K$1:K715,0)),"Double","1st See ")</f>
        <v>Double</v>
      </c>
      <c r="K716" t="s">
        <v>8</v>
      </c>
      <c r="R716" t="s">
        <v>71</v>
      </c>
      <c r="S716" s="52">
        <v>157617.8272067284</v>
      </c>
      <c r="T716" s="49" t="s">
        <v>20</v>
      </c>
      <c r="U716" s="13" t="s">
        <v>20</v>
      </c>
      <c r="W716" s="60" t="str">
        <f>IF(ISNUMBER(MATCH(U716,U$1:U715,0)),"2","1")</f>
        <v>2</v>
      </c>
    </row>
    <row r="717" spans="2:23" x14ac:dyDescent="0.25">
      <c r="B717" s="18">
        <v>716</v>
      </c>
      <c r="C717" s="17" t="str">
        <f t="shared" si="77"/>
        <v/>
      </c>
      <c r="D717" s="17" t="str">
        <f t="shared" si="78"/>
        <v/>
      </c>
      <c r="E717" s="17" t="str">
        <f t="shared" si="79"/>
        <v/>
      </c>
      <c r="F717" s="17" t="str">
        <f t="shared" si="80"/>
        <v/>
      </c>
      <c r="G717" s="17" t="str">
        <f t="shared" si="81"/>
        <v>Asia</v>
      </c>
      <c r="H717" s="17" t="str">
        <f t="shared" si="82"/>
        <v/>
      </c>
      <c r="I717" s="35" t="str">
        <f t="shared" si="83"/>
        <v>Asia</v>
      </c>
      <c r="J717" t="str">
        <f>IF(ISNUMBER(MATCH(K717,K$1:K716,0)),"Double","1st See ")</f>
        <v>Double</v>
      </c>
      <c r="K717" t="s">
        <v>8</v>
      </c>
      <c r="R717" t="s">
        <v>71</v>
      </c>
      <c r="S717" s="52">
        <v>47285.348162018527</v>
      </c>
      <c r="T717" s="49" t="s">
        <v>138</v>
      </c>
      <c r="U717" s="13" t="s">
        <v>52</v>
      </c>
      <c r="W717" s="60" t="str">
        <f>IF(ISNUMBER(MATCH(U717,U$1:U716,0)),"2","1")</f>
        <v>2</v>
      </c>
    </row>
    <row r="718" spans="2:23" x14ac:dyDescent="0.25">
      <c r="B718" s="18">
        <v>717</v>
      </c>
      <c r="C718" s="17" t="str">
        <f t="shared" si="77"/>
        <v/>
      </c>
      <c r="D718" s="17" t="str">
        <f t="shared" si="78"/>
        <v/>
      </c>
      <c r="E718" s="17" t="str">
        <f t="shared" si="79"/>
        <v/>
      </c>
      <c r="F718" s="17" t="str">
        <f t="shared" si="80"/>
        <v/>
      </c>
      <c r="G718" s="17" t="str">
        <f t="shared" si="81"/>
        <v>Asia</v>
      </c>
      <c r="H718" s="17" t="str">
        <f t="shared" si="82"/>
        <v/>
      </c>
      <c r="I718" s="35" t="str">
        <f t="shared" si="83"/>
        <v>Asia</v>
      </c>
      <c r="J718" t="str">
        <f>IF(ISNUMBER(MATCH(K718,K$1:K717,0)),"Double","1st See ")</f>
        <v>Double</v>
      </c>
      <c r="K718" t="s">
        <v>8</v>
      </c>
      <c r="R718" t="s">
        <v>71</v>
      </c>
      <c r="S718" s="52">
        <v>81000</v>
      </c>
      <c r="T718" s="49" t="s">
        <v>146</v>
      </c>
      <c r="U718" s="13" t="s">
        <v>356</v>
      </c>
      <c r="W718" s="60" t="str">
        <f>IF(ISNUMBER(MATCH(U718,U$1:U717,0)),"2","1")</f>
        <v>2</v>
      </c>
    </row>
    <row r="719" spans="2:23" x14ac:dyDescent="0.25">
      <c r="B719" s="18">
        <v>718</v>
      </c>
      <c r="C719" s="17" t="str">
        <f t="shared" si="77"/>
        <v/>
      </c>
      <c r="D719" s="17" t="str">
        <f t="shared" si="78"/>
        <v/>
      </c>
      <c r="E719" s="17" t="str">
        <f t="shared" si="79"/>
        <v/>
      </c>
      <c r="F719" s="17" t="str">
        <f t="shared" si="80"/>
        <v/>
      </c>
      <c r="G719" s="17" t="str">
        <f t="shared" si="81"/>
        <v>Asia</v>
      </c>
      <c r="H719" s="17" t="str">
        <f t="shared" si="82"/>
        <v/>
      </c>
      <c r="I719" s="35" t="str">
        <f t="shared" si="83"/>
        <v>Asia</v>
      </c>
      <c r="J719" t="str">
        <f>IF(ISNUMBER(MATCH(K719,K$1:K718,0)),"Double","1st See ")</f>
        <v>Double</v>
      </c>
      <c r="K719" t="s">
        <v>8</v>
      </c>
      <c r="R719" t="s">
        <v>71</v>
      </c>
      <c r="S719" s="52">
        <v>44383.603963142654</v>
      </c>
      <c r="T719" s="49" t="s">
        <v>153</v>
      </c>
      <c r="U719" s="13" t="s">
        <v>20</v>
      </c>
      <c r="W719" s="60" t="str">
        <f>IF(ISNUMBER(MATCH(U719,U$1:U718,0)),"2","1")</f>
        <v>2</v>
      </c>
    </row>
    <row r="720" spans="2:23" x14ac:dyDescent="0.25">
      <c r="B720" s="18">
        <v>719</v>
      </c>
      <c r="C720" s="17" t="str">
        <f t="shared" si="77"/>
        <v/>
      </c>
      <c r="D720" s="17" t="str">
        <f t="shared" si="78"/>
        <v/>
      </c>
      <c r="E720" s="17" t="str">
        <f t="shared" si="79"/>
        <v/>
      </c>
      <c r="F720" s="17" t="str">
        <f t="shared" si="80"/>
        <v/>
      </c>
      <c r="G720" s="17" t="str">
        <f t="shared" si="81"/>
        <v>Asia</v>
      </c>
      <c r="H720" s="17" t="str">
        <f t="shared" si="82"/>
        <v/>
      </c>
      <c r="I720" s="35" t="str">
        <f t="shared" si="83"/>
        <v>Asia</v>
      </c>
      <c r="J720" t="str">
        <f>IF(ISNUMBER(MATCH(K720,K$1:K719,0)),"Double","1st See ")</f>
        <v>Double</v>
      </c>
      <c r="K720" t="s">
        <v>65</v>
      </c>
      <c r="R720" t="s">
        <v>71</v>
      </c>
      <c r="S720" s="52">
        <v>110332.47904470989</v>
      </c>
      <c r="T720" s="49" t="s">
        <v>201</v>
      </c>
      <c r="U720" s="13" t="s">
        <v>52</v>
      </c>
      <c r="W720" s="60" t="str">
        <f>IF(ISNUMBER(MATCH(U720,U$1:U719,0)),"2","1")</f>
        <v>2</v>
      </c>
    </row>
    <row r="721" spans="2:23" x14ac:dyDescent="0.25">
      <c r="B721" s="18">
        <v>720</v>
      </c>
      <c r="C721" s="17" t="str">
        <f t="shared" si="77"/>
        <v/>
      </c>
      <c r="D721" s="17" t="str">
        <f t="shared" si="78"/>
        <v/>
      </c>
      <c r="E721" s="17" t="str">
        <f t="shared" si="79"/>
        <v/>
      </c>
      <c r="F721" s="17" t="str">
        <f t="shared" si="80"/>
        <v/>
      </c>
      <c r="G721" s="17" t="str">
        <f t="shared" si="81"/>
        <v>Asia</v>
      </c>
      <c r="H721" s="17" t="str">
        <f t="shared" si="82"/>
        <v/>
      </c>
      <c r="I721" s="35" t="str">
        <f t="shared" si="83"/>
        <v>Asia</v>
      </c>
      <c r="J721" t="str">
        <f>IF(ISNUMBER(MATCH(K721,K$1:K720,0)),"Double","1st See ")</f>
        <v>Double</v>
      </c>
      <c r="K721" t="s">
        <v>8</v>
      </c>
      <c r="R721" t="s">
        <v>71</v>
      </c>
      <c r="S721" s="52">
        <v>50831.74927416991</v>
      </c>
      <c r="T721" s="49" t="s">
        <v>229</v>
      </c>
      <c r="U721" s="13" t="s">
        <v>52</v>
      </c>
      <c r="W721" s="60" t="str">
        <f>IF(ISNUMBER(MATCH(U721,U$1:U720,0)),"2","1")</f>
        <v>2</v>
      </c>
    </row>
    <row r="722" spans="2:23" x14ac:dyDescent="0.25">
      <c r="B722" s="18">
        <v>721</v>
      </c>
      <c r="C722" s="17" t="str">
        <f t="shared" si="77"/>
        <v/>
      </c>
      <c r="D722" s="17" t="str">
        <f t="shared" si="78"/>
        <v/>
      </c>
      <c r="E722" s="17" t="str">
        <f t="shared" si="79"/>
        <v/>
      </c>
      <c r="F722" s="17" t="str">
        <f t="shared" si="80"/>
        <v/>
      </c>
      <c r="G722" s="17" t="str">
        <f t="shared" si="81"/>
        <v>Asia</v>
      </c>
      <c r="H722" s="17" t="str">
        <f t="shared" si="82"/>
        <v/>
      </c>
      <c r="I722" s="35" t="str">
        <f t="shared" si="83"/>
        <v>Asia</v>
      </c>
      <c r="J722" t="str">
        <f>IF(ISNUMBER(MATCH(K722,K$1:K721,0)),"Double","1st See ")</f>
        <v>Double</v>
      </c>
      <c r="K722" t="s">
        <v>8</v>
      </c>
      <c r="R722" t="s">
        <v>71</v>
      </c>
      <c r="S722" s="52">
        <v>29159.298033244755</v>
      </c>
      <c r="T722" s="49" t="s">
        <v>250</v>
      </c>
      <c r="U722" s="13" t="s">
        <v>52</v>
      </c>
      <c r="W722" s="60" t="str">
        <f>IF(ISNUMBER(MATCH(U722,U$1:U721,0)),"2","1")</f>
        <v>2</v>
      </c>
    </row>
    <row r="723" spans="2:23" x14ac:dyDescent="0.25">
      <c r="B723" s="18">
        <v>722</v>
      </c>
      <c r="C723" s="17" t="str">
        <f t="shared" si="77"/>
        <v/>
      </c>
      <c r="D723" s="17" t="str">
        <f t="shared" si="78"/>
        <v/>
      </c>
      <c r="E723" s="17" t="str">
        <f t="shared" si="79"/>
        <v/>
      </c>
      <c r="F723" s="17" t="str">
        <f t="shared" si="80"/>
        <v/>
      </c>
      <c r="G723" s="17" t="str">
        <f t="shared" si="81"/>
        <v>Asia</v>
      </c>
      <c r="H723" s="17" t="str">
        <f t="shared" si="82"/>
        <v/>
      </c>
      <c r="I723" s="35" t="str">
        <f t="shared" si="83"/>
        <v>Asia</v>
      </c>
      <c r="J723" t="str">
        <f>IF(ISNUMBER(MATCH(K723,K$1:K722,0)),"Double","1st See ")</f>
        <v>Double</v>
      </c>
      <c r="K723" t="s">
        <v>8</v>
      </c>
      <c r="R723" t="s">
        <v>71</v>
      </c>
      <c r="S723" s="52">
        <v>47285.348162018527</v>
      </c>
      <c r="T723" s="49" t="s">
        <v>280</v>
      </c>
      <c r="U723" s="13" t="s">
        <v>20</v>
      </c>
      <c r="W723" s="60" t="str">
        <f>IF(ISNUMBER(MATCH(U723,U$1:U722,0)),"2","1")</f>
        <v>2</v>
      </c>
    </row>
    <row r="724" spans="2:23" x14ac:dyDescent="0.25">
      <c r="B724" s="18">
        <v>723</v>
      </c>
      <c r="C724" s="17" t="str">
        <f t="shared" si="77"/>
        <v/>
      </c>
      <c r="D724" s="17" t="str">
        <f t="shared" si="78"/>
        <v/>
      </c>
      <c r="E724" s="17" t="str">
        <f t="shared" si="79"/>
        <v/>
      </c>
      <c r="F724" s="17" t="str">
        <f t="shared" si="80"/>
        <v/>
      </c>
      <c r="G724" s="17" t="str">
        <f t="shared" si="81"/>
        <v>Asia</v>
      </c>
      <c r="H724" s="17" t="str">
        <f t="shared" si="82"/>
        <v/>
      </c>
      <c r="I724" s="35" t="str">
        <f t="shared" si="83"/>
        <v>Asia</v>
      </c>
      <c r="J724" t="str">
        <f>IF(ISNUMBER(MATCH(K724,K$1:K723,0)),"Double","1st See ")</f>
        <v>Double</v>
      </c>
      <c r="K724" t="s">
        <v>17</v>
      </c>
      <c r="R724" t="s">
        <v>71</v>
      </c>
      <c r="S724" s="52">
        <v>67775.665698893223</v>
      </c>
      <c r="T724" s="49" t="s">
        <v>302</v>
      </c>
      <c r="U724" s="13" t="s">
        <v>52</v>
      </c>
      <c r="W724" s="60" t="str">
        <f>IF(ISNUMBER(MATCH(U724,U$1:U723,0)),"2","1")</f>
        <v>2</v>
      </c>
    </row>
    <row r="725" spans="2:23" x14ac:dyDescent="0.25">
      <c r="B725" s="18">
        <v>724</v>
      </c>
      <c r="C725" s="17" t="str">
        <f t="shared" si="77"/>
        <v/>
      </c>
      <c r="D725" s="17" t="str">
        <f t="shared" si="78"/>
        <v/>
      </c>
      <c r="E725" s="17" t="str">
        <f t="shared" si="79"/>
        <v/>
      </c>
      <c r="F725" s="17" t="str">
        <f t="shared" si="80"/>
        <v/>
      </c>
      <c r="G725" s="17" t="str">
        <f t="shared" si="81"/>
        <v>Asia</v>
      </c>
      <c r="H725" s="17" t="str">
        <f t="shared" si="82"/>
        <v/>
      </c>
      <c r="I725" s="35" t="str">
        <f t="shared" si="83"/>
        <v>Asia</v>
      </c>
      <c r="J725" t="str">
        <f>IF(ISNUMBER(MATCH(K725,K$1:K724,0)),"Double","1st See ")</f>
        <v>Double</v>
      </c>
      <c r="K725" t="s">
        <v>8</v>
      </c>
      <c r="R725" t="s">
        <v>71</v>
      </c>
      <c r="S725" s="52">
        <v>70928.022243027779</v>
      </c>
      <c r="T725" s="49" t="s">
        <v>308</v>
      </c>
      <c r="U725" s="13" t="s">
        <v>52</v>
      </c>
      <c r="W725" s="60" t="str">
        <f>IF(ISNUMBER(MATCH(U725,U$1:U724,0)),"2","1")</f>
        <v>2</v>
      </c>
    </row>
    <row r="726" spans="2:23" x14ac:dyDescent="0.25">
      <c r="B726" s="18">
        <v>725</v>
      </c>
      <c r="C726" s="17" t="str">
        <f t="shared" si="77"/>
        <v/>
      </c>
      <c r="D726" s="17" t="str">
        <f t="shared" si="78"/>
        <v/>
      </c>
      <c r="E726" s="17" t="str">
        <f t="shared" si="79"/>
        <v/>
      </c>
      <c r="F726" s="17" t="str">
        <f t="shared" si="80"/>
        <v>Africa</v>
      </c>
      <c r="G726" s="17" t="str">
        <f t="shared" si="81"/>
        <v/>
      </c>
      <c r="H726" s="17" t="str">
        <f t="shared" si="82"/>
        <v/>
      </c>
      <c r="I726" s="35" t="str">
        <f t="shared" si="83"/>
        <v>Africa</v>
      </c>
      <c r="J726" t="str">
        <f>IF(ISNUMBER(MATCH(K726,K$1:K725,0)),"Double","1st See ")</f>
        <v xml:space="preserve">1st See </v>
      </c>
      <c r="K726" t="s">
        <v>847</v>
      </c>
      <c r="R726" t="s">
        <v>71</v>
      </c>
      <c r="S726" s="52">
        <v>83033.071372504521</v>
      </c>
      <c r="T726" s="49" t="s">
        <v>325</v>
      </c>
      <c r="U726" s="13" t="s">
        <v>356</v>
      </c>
      <c r="W726" s="60" t="str">
        <f>IF(ISNUMBER(MATCH(U726,U$1:U725,0)),"2","1")</f>
        <v>2</v>
      </c>
    </row>
    <row r="727" spans="2:23" x14ac:dyDescent="0.25">
      <c r="B727" s="18">
        <v>726</v>
      </c>
      <c r="C727" s="17" t="str">
        <f t="shared" si="77"/>
        <v/>
      </c>
      <c r="D727" s="17" t="str">
        <f t="shared" si="78"/>
        <v/>
      </c>
      <c r="E727" s="17" t="str">
        <f t="shared" si="79"/>
        <v/>
      </c>
      <c r="F727" s="17" t="str">
        <f t="shared" si="80"/>
        <v/>
      </c>
      <c r="G727" s="17" t="str">
        <f t="shared" si="81"/>
        <v>Asia</v>
      </c>
      <c r="H727" s="17" t="str">
        <f t="shared" si="82"/>
        <v/>
      </c>
      <c r="I727" s="35" t="str">
        <f t="shared" si="83"/>
        <v>Asia</v>
      </c>
      <c r="J727" t="str">
        <f>IF(ISNUMBER(MATCH(K727,K$1:K726,0)),"Double","1st See ")</f>
        <v>Double</v>
      </c>
      <c r="K727" t="s">
        <v>8</v>
      </c>
      <c r="R727" t="s">
        <v>71</v>
      </c>
      <c r="S727" s="52">
        <v>94570.696324037053</v>
      </c>
      <c r="T727" s="49" t="s">
        <v>331</v>
      </c>
      <c r="U727" s="13" t="s">
        <v>20</v>
      </c>
      <c r="W727" s="60" t="str">
        <f>IF(ISNUMBER(MATCH(U727,U$1:U726,0)),"2","1")</f>
        <v>2</v>
      </c>
    </row>
    <row r="728" spans="2:23" x14ac:dyDescent="0.25">
      <c r="B728" s="18">
        <v>727</v>
      </c>
      <c r="C728" s="17" t="str">
        <f t="shared" si="77"/>
        <v/>
      </c>
      <c r="D728" s="17" t="str">
        <f t="shared" si="78"/>
        <v/>
      </c>
      <c r="E728" s="17" t="str">
        <f t="shared" si="79"/>
        <v/>
      </c>
      <c r="F728" s="17" t="str">
        <f t="shared" si="80"/>
        <v/>
      </c>
      <c r="G728" s="17" t="str">
        <f t="shared" si="81"/>
        <v>Asia</v>
      </c>
      <c r="H728" s="17" t="str">
        <f t="shared" si="82"/>
        <v/>
      </c>
      <c r="I728" s="35" t="str">
        <f t="shared" si="83"/>
        <v>Asia</v>
      </c>
      <c r="J728" t="str">
        <f>IF(ISNUMBER(MATCH(K728,K$1:K727,0)),"Double","1st See ")</f>
        <v xml:space="preserve">1st See </v>
      </c>
      <c r="K728" t="s">
        <v>851</v>
      </c>
      <c r="R728" t="s">
        <v>71</v>
      </c>
      <c r="S728" s="52">
        <v>44132.991617883956</v>
      </c>
      <c r="T728" s="49" t="s">
        <v>332</v>
      </c>
      <c r="U728" s="13" t="s">
        <v>20</v>
      </c>
      <c r="W728" s="60" t="str">
        <f>IF(ISNUMBER(MATCH(U728,U$1:U727,0)),"2","1")</f>
        <v>2</v>
      </c>
    </row>
    <row r="729" spans="2:23" x14ac:dyDescent="0.25">
      <c r="B729" s="18">
        <v>728</v>
      </c>
      <c r="C729" s="17" t="str">
        <f t="shared" si="77"/>
        <v>Europe</v>
      </c>
      <c r="D729" s="17" t="str">
        <f t="shared" si="78"/>
        <v/>
      </c>
      <c r="E729" s="17" t="str">
        <f t="shared" si="79"/>
        <v/>
      </c>
      <c r="F729" s="17" t="str">
        <f t="shared" si="80"/>
        <v/>
      </c>
      <c r="G729" s="17" t="str">
        <f t="shared" si="81"/>
        <v/>
      </c>
      <c r="H729" s="17" t="str">
        <f t="shared" si="82"/>
        <v/>
      </c>
      <c r="I729" s="35" t="str">
        <f t="shared" si="83"/>
        <v>Europe</v>
      </c>
      <c r="J729" t="str">
        <f>IF(ISNUMBER(MATCH(K729,K$1:K728,0)),"Double","1st See ")</f>
        <v>Double</v>
      </c>
      <c r="K729" t="s">
        <v>24</v>
      </c>
      <c r="R729" t="s">
        <v>71</v>
      </c>
      <c r="S729" s="52">
        <v>48861.526434085805</v>
      </c>
      <c r="T729" s="49" t="s">
        <v>363</v>
      </c>
      <c r="U729" s="13" t="s">
        <v>279</v>
      </c>
      <c r="W729" s="60" t="str">
        <f>IF(ISNUMBER(MATCH(U729,U$1:U728,0)),"2","1")</f>
        <v>2</v>
      </c>
    </row>
    <row r="730" spans="2:23" x14ac:dyDescent="0.25">
      <c r="B730" s="18">
        <v>729</v>
      </c>
      <c r="C730" s="17" t="str">
        <f t="shared" si="77"/>
        <v/>
      </c>
      <c r="D730" s="17" t="str">
        <f t="shared" si="78"/>
        <v/>
      </c>
      <c r="E730" s="17" t="str">
        <f t="shared" si="79"/>
        <v/>
      </c>
      <c r="F730" s="17" t="str">
        <f t="shared" si="80"/>
        <v/>
      </c>
      <c r="G730" s="17" t="str">
        <f t="shared" si="81"/>
        <v>Asia</v>
      </c>
      <c r="H730" s="17" t="str">
        <f t="shared" si="82"/>
        <v/>
      </c>
      <c r="I730" s="35" t="str">
        <f t="shared" si="83"/>
        <v>Asia</v>
      </c>
      <c r="J730" t="str">
        <f>IF(ISNUMBER(MATCH(K730,K$1:K729,0)),"Double","1st See ")</f>
        <v>Double</v>
      </c>
      <c r="K730" t="s">
        <v>8</v>
      </c>
      <c r="R730" t="s">
        <v>71</v>
      </c>
      <c r="S730" s="52">
        <v>31523.565441345683</v>
      </c>
      <c r="T730" s="49" t="s">
        <v>385</v>
      </c>
      <c r="U730" s="13" t="s">
        <v>279</v>
      </c>
      <c r="W730" s="60" t="str">
        <f>IF(ISNUMBER(MATCH(U730,U$1:U729,0)),"2","1")</f>
        <v>2</v>
      </c>
    </row>
    <row r="731" spans="2:23" x14ac:dyDescent="0.25">
      <c r="B731" s="18">
        <v>730</v>
      </c>
      <c r="C731" s="17" t="str">
        <f t="shared" si="77"/>
        <v/>
      </c>
      <c r="D731" s="17" t="str">
        <f t="shared" si="78"/>
        <v/>
      </c>
      <c r="E731" s="17" t="str">
        <f t="shared" si="79"/>
        <v/>
      </c>
      <c r="F731" s="17" t="str">
        <f t="shared" si="80"/>
        <v/>
      </c>
      <c r="G731" s="17" t="str">
        <f t="shared" si="81"/>
        <v>Asia</v>
      </c>
      <c r="H731" s="17" t="str">
        <f t="shared" si="82"/>
        <v/>
      </c>
      <c r="I731" s="35" t="str">
        <f t="shared" si="83"/>
        <v>Asia</v>
      </c>
      <c r="J731" t="str">
        <f>IF(ISNUMBER(MATCH(K731,K$1:K730,0)),"Double","1st See ")</f>
        <v>Double</v>
      </c>
      <c r="K731" t="s">
        <v>8</v>
      </c>
      <c r="R731" t="s">
        <v>71</v>
      </c>
      <c r="S731" s="52">
        <v>45709.169889951241</v>
      </c>
      <c r="T731" s="49" t="s">
        <v>401</v>
      </c>
      <c r="U731" s="13" t="s">
        <v>20</v>
      </c>
      <c r="W731" s="60" t="str">
        <f>IF(ISNUMBER(MATCH(U731,U$1:U730,0)),"2","1")</f>
        <v>2</v>
      </c>
    </row>
    <row r="732" spans="2:23" x14ac:dyDescent="0.25">
      <c r="B732" s="18">
        <v>731</v>
      </c>
      <c r="C732" s="17" t="str">
        <f t="shared" si="77"/>
        <v>Europe</v>
      </c>
      <c r="D732" s="17" t="str">
        <f t="shared" si="78"/>
        <v/>
      </c>
      <c r="E732" s="17" t="str">
        <f t="shared" si="79"/>
        <v/>
      </c>
      <c r="F732" s="17" t="str">
        <f t="shared" si="80"/>
        <v/>
      </c>
      <c r="G732" s="17" t="str">
        <f t="shared" si="81"/>
        <v/>
      </c>
      <c r="H732" s="17" t="str">
        <f t="shared" si="82"/>
        <v/>
      </c>
      <c r="I732" s="35" t="str">
        <f t="shared" si="83"/>
        <v>Europe</v>
      </c>
      <c r="J732" t="str">
        <f>IF(ISNUMBER(MATCH(K732,K$1:K731,0)),"Double","1st See ")</f>
        <v>Double</v>
      </c>
      <c r="K732" t="s">
        <v>71</v>
      </c>
      <c r="R732" t="s">
        <v>71</v>
      </c>
      <c r="S732" s="52">
        <v>100000</v>
      </c>
      <c r="T732" s="49" t="s">
        <v>427</v>
      </c>
      <c r="U732" s="13" t="s">
        <v>20</v>
      </c>
      <c r="W732" s="60" t="str">
        <f>IF(ISNUMBER(MATCH(U732,U$1:U731,0)),"2","1")</f>
        <v>2</v>
      </c>
    </row>
    <row r="733" spans="2:23" x14ac:dyDescent="0.25">
      <c r="B733" s="18">
        <v>732</v>
      </c>
      <c r="C733" s="17" t="str">
        <f t="shared" si="77"/>
        <v>Europe</v>
      </c>
      <c r="D733" s="17" t="str">
        <f t="shared" si="78"/>
        <v/>
      </c>
      <c r="E733" s="17" t="str">
        <f t="shared" si="79"/>
        <v/>
      </c>
      <c r="F733" s="17" t="str">
        <f t="shared" si="80"/>
        <v/>
      </c>
      <c r="G733" s="17" t="str">
        <f t="shared" si="81"/>
        <v/>
      </c>
      <c r="H733" s="17" t="str">
        <f t="shared" si="82"/>
        <v/>
      </c>
      <c r="I733" s="35" t="str">
        <f t="shared" si="83"/>
        <v>Europe</v>
      </c>
      <c r="J733" t="str">
        <f>IF(ISNUMBER(MATCH(K733,K$1:K732,0)),"Double","1st See ")</f>
        <v>Double</v>
      </c>
      <c r="K733" t="s">
        <v>71</v>
      </c>
      <c r="R733" t="s">
        <v>71</v>
      </c>
      <c r="S733" s="52">
        <v>170000</v>
      </c>
      <c r="T733" s="49" t="s">
        <v>441</v>
      </c>
      <c r="U733" s="13" t="s">
        <v>20</v>
      </c>
      <c r="W733" s="60" t="str">
        <f>IF(ISNUMBER(MATCH(U733,U$1:U732,0)),"2","1")</f>
        <v>2</v>
      </c>
    </row>
    <row r="734" spans="2:23" x14ac:dyDescent="0.25">
      <c r="B734" s="18">
        <v>733</v>
      </c>
      <c r="C734" s="17" t="str">
        <f t="shared" si="77"/>
        <v>Europe</v>
      </c>
      <c r="D734" s="17" t="str">
        <f t="shared" si="78"/>
        <v/>
      </c>
      <c r="E734" s="17" t="str">
        <f t="shared" si="79"/>
        <v/>
      </c>
      <c r="F734" s="17" t="str">
        <f t="shared" si="80"/>
        <v/>
      </c>
      <c r="G734" s="17" t="str">
        <f t="shared" si="81"/>
        <v/>
      </c>
      <c r="H734" s="17" t="str">
        <f t="shared" si="82"/>
        <v/>
      </c>
      <c r="I734" s="35" t="str">
        <f t="shared" si="83"/>
        <v>Europe</v>
      </c>
      <c r="J734" t="str">
        <f>IF(ISNUMBER(MATCH(K734,K$1:K733,0)),"Double","1st See ")</f>
        <v>Double</v>
      </c>
      <c r="K734" t="s">
        <v>71</v>
      </c>
      <c r="R734" t="s">
        <v>71</v>
      </c>
      <c r="S734" s="52">
        <v>67775.665698893223</v>
      </c>
      <c r="T734" s="49" t="s">
        <v>448</v>
      </c>
      <c r="U734" s="13" t="s">
        <v>52</v>
      </c>
      <c r="W734" s="60" t="str">
        <f>IF(ISNUMBER(MATCH(U734,U$1:U733,0)),"2","1")</f>
        <v>2</v>
      </c>
    </row>
    <row r="735" spans="2:23" x14ac:dyDescent="0.25">
      <c r="B735" s="18">
        <v>734</v>
      </c>
      <c r="C735" s="17" t="str">
        <f t="shared" si="77"/>
        <v/>
      </c>
      <c r="D735" s="17" t="str">
        <f t="shared" si="78"/>
        <v/>
      </c>
      <c r="E735" s="17" t="str">
        <f t="shared" si="79"/>
        <v/>
      </c>
      <c r="F735" s="17" t="str">
        <f t="shared" si="80"/>
        <v/>
      </c>
      <c r="G735" s="17" t="str">
        <f t="shared" si="81"/>
        <v>Asia</v>
      </c>
      <c r="H735" s="17" t="str">
        <f t="shared" si="82"/>
        <v/>
      </c>
      <c r="I735" s="35" t="str">
        <f t="shared" si="83"/>
        <v>Asia</v>
      </c>
      <c r="J735" t="str">
        <f>IF(ISNUMBER(MATCH(K735,K$1:K734,0)),"Double","1st See ")</f>
        <v>Double</v>
      </c>
      <c r="K735" t="s">
        <v>8</v>
      </c>
      <c r="R735" t="s">
        <v>71</v>
      </c>
      <c r="S735" s="52">
        <v>94570.696324037053</v>
      </c>
      <c r="T735" s="49" t="s">
        <v>461</v>
      </c>
      <c r="U735" s="13" t="s">
        <v>4001</v>
      </c>
      <c r="W735" s="60" t="str">
        <f>IF(ISNUMBER(MATCH(U735,U$1:U734,0)),"2","1")</f>
        <v>2</v>
      </c>
    </row>
    <row r="736" spans="2:23" x14ac:dyDescent="0.25">
      <c r="B736" s="18">
        <v>735</v>
      </c>
      <c r="C736" s="17" t="str">
        <f t="shared" si="77"/>
        <v/>
      </c>
      <c r="D736" s="17" t="str">
        <f t="shared" si="78"/>
        <v/>
      </c>
      <c r="E736" s="17" t="str">
        <f t="shared" si="79"/>
        <v/>
      </c>
      <c r="F736" s="17" t="str">
        <f t="shared" si="80"/>
        <v/>
      </c>
      <c r="G736" s="17" t="str">
        <f t="shared" si="81"/>
        <v>Asia</v>
      </c>
      <c r="H736" s="17" t="str">
        <f t="shared" si="82"/>
        <v/>
      </c>
      <c r="I736" s="35" t="str">
        <f t="shared" si="83"/>
        <v>Asia</v>
      </c>
      <c r="J736" t="str">
        <f>IF(ISNUMBER(MATCH(K736,K$1:K735,0)),"Double","1st See ")</f>
        <v>Double</v>
      </c>
      <c r="K736" t="s">
        <v>8</v>
      </c>
      <c r="R736" t="s">
        <v>71</v>
      </c>
      <c r="S736" s="52">
        <v>44132.991617883956</v>
      </c>
      <c r="T736" s="49" t="s">
        <v>471</v>
      </c>
      <c r="U736" s="13" t="s">
        <v>52</v>
      </c>
      <c r="W736" s="60" t="str">
        <f>IF(ISNUMBER(MATCH(U736,U$1:U735,0)),"2","1")</f>
        <v>2</v>
      </c>
    </row>
    <row r="737" spans="2:23" x14ac:dyDescent="0.25">
      <c r="B737" s="18">
        <v>736</v>
      </c>
      <c r="C737" s="17" t="str">
        <f t="shared" si="77"/>
        <v/>
      </c>
      <c r="D737" s="17" t="str">
        <f t="shared" si="78"/>
        <v/>
      </c>
      <c r="E737" s="17" t="str">
        <f t="shared" si="79"/>
        <v/>
      </c>
      <c r="F737" s="17" t="str">
        <f t="shared" si="80"/>
        <v/>
      </c>
      <c r="G737" s="17" t="str">
        <f t="shared" si="81"/>
        <v>Asia</v>
      </c>
      <c r="H737" s="17" t="str">
        <f t="shared" si="82"/>
        <v/>
      </c>
      <c r="I737" s="35" t="str">
        <f t="shared" si="83"/>
        <v>Asia</v>
      </c>
      <c r="J737" t="str">
        <f>IF(ISNUMBER(MATCH(K737,K$1:K736,0)),"Double","1st See ")</f>
        <v>Double</v>
      </c>
      <c r="K737" t="s">
        <v>8</v>
      </c>
      <c r="R737" t="s">
        <v>71</v>
      </c>
      <c r="S737" s="52">
        <v>55166.239522354947</v>
      </c>
      <c r="T737" s="49" t="s">
        <v>493</v>
      </c>
      <c r="U737" s="13" t="s">
        <v>310</v>
      </c>
      <c r="W737" s="60" t="str">
        <f>IF(ISNUMBER(MATCH(U737,U$1:U736,0)),"2","1")</f>
        <v>2</v>
      </c>
    </row>
    <row r="738" spans="2:23" x14ac:dyDescent="0.25">
      <c r="B738" s="18">
        <v>737</v>
      </c>
      <c r="C738" s="17" t="str">
        <f t="shared" si="77"/>
        <v/>
      </c>
      <c r="D738" s="17" t="str">
        <f t="shared" si="78"/>
        <v/>
      </c>
      <c r="E738" s="17" t="str">
        <f t="shared" si="79"/>
        <v/>
      </c>
      <c r="F738" s="17" t="str">
        <f t="shared" si="80"/>
        <v/>
      </c>
      <c r="G738" s="17" t="str">
        <f t="shared" si="81"/>
        <v>Asia</v>
      </c>
      <c r="H738" s="17" t="str">
        <f t="shared" si="82"/>
        <v/>
      </c>
      <c r="I738" s="35" t="str">
        <f t="shared" si="83"/>
        <v>Asia</v>
      </c>
      <c r="J738" t="str">
        <f>IF(ISNUMBER(MATCH(K738,K$1:K737,0)),"Double","1st See ")</f>
        <v>Double</v>
      </c>
      <c r="K738" t="s">
        <v>179</v>
      </c>
      <c r="R738" t="s">
        <v>71</v>
      </c>
      <c r="S738" s="52">
        <v>104027.76595644075</v>
      </c>
      <c r="T738" s="49" t="s">
        <v>507</v>
      </c>
      <c r="U738" s="13" t="s">
        <v>52</v>
      </c>
      <c r="W738" s="60" t="str">
        <f>IF(ISNUMBER(MATCH(U738,U$1:U737,0)),"2","1")</f>
        <v>2</v>
      </c>
    </row>
    <row r="739" spans="2:23" x14ac:dyDescent="0.25">
      <c r="B739" s="18">
        <v>738</v>
      </c>
      <c r="C739" s="17" t="str">
        <f t="shared" si="77"/>
        <v/>
      </c>
      <c r="D739" s="17" t="str">
        <f t="shared" si="78"/>
        <v/>
      </c>
      <c r="E739" s="17" t="str">
        <f t="shared" si="79"/>
        <v/>
      </c>
      <c r="F739" s="17" t="str">
        <f t="shared" si="80"/>
        <v/>
      </c>
      <c r="G739" s="17" t="str">
        <f t="shared" si="81"/>
        <v>Asia</v>
      </c>
      <c r="H739" s="17" t="str">
        <f t="shared" si="82"/>
        <v/>
      </c>
      <c r="I739" s="35" t="str">
        <f t="shared" si="83"/>
        <v>Asia</v>
      </c>
      <c r="J739" t="str">
        <f>IF(ISNUMBER(MATCH(K739,K$1:K738,0)),"Double","1st See ")</f>
        <v>Double</v>
      </c>
      <c r="K739" t="s">
        <v>8</v>
      </c>
      <c r="R739" t="s">
        <v>71</v>
      </c>
      <c r="S739" s="52">
        <v>102451.58768437347</v>
      </c>
      <c r="T739" s="49" t="s">
        <v>181</v>
      </c>
      <c r="U739" s="13" t="s">
        <v>488</v>
      </c>
      <c r="W739" s="60" t="str">
        <f>IF(ISNUMBER(MATCH(U739,U$1:U738,0)),"2","1")</f>
        <v>2</v>
      </c>
    </row>
    <row r="740" spans="2:23" x14ac:dyDescent="0.25">
      <c r="B740" s="18">
        <v>739</v>
      </c>
      <c r="C740" s="17" t="str">
        <f t="shared" si="77"/>
        <v/>
      </c>
      <c r="D740" s="17" t="str">
        <f t="shared" si="78"/>
        <v/>
      </c>
      <c r="E740" s="17" t="str">
        <f t="shared" si="79"/>
        <v/>
      </c>
      <c r="F740" s="17" t="str">
        <f t="shared" si="80"/>
        <v/>
      </c>
      <c r="G740" s="17" t="str">
        <f t="shared" si="81"/>
        <v>Asia</v>
      </c>
      <c r="H740" s="17" t="str">
        <f t="shared" si="82"/>
        <v/>
      </c>
      <c r="I740" s="35" t="str">
        <f t="shared" si="83"/>
        <v>Asia</v>
      </c>
      <c r="J740" t="str">
        <f>IF(ISNUMBER(MATCH(K740,K$1:K739,0)),"Double","1st See ")</f>
        <v>Double</v>
      </c>
      <c r="K740" t="s">
        <v>8</v>
      </c>
      <c r="R740" t="s">
        <v>71</v>
      </c>
      <c r="S740" s="52">
        <v>94570.696324037053</v>
      </c>
      <c r="T740" s="49" t="s">
        <v>325</v>
      </c>
      <c r="U740" s="13" t="s">
        <v>356</v>
      </c>
      <c r="W740" s="60" t="str">
        <f>IF(ISNUMBER(MATCH(U740,U$1:U739,0)),"2","1")</f>
        <v>2</v>
      </c>
    </row>
    <row r="741" spans="2:23" x14ac:dyDescent="0.25">
      <c r="B741" s="18">
        <v>740</v>
      </c>
      <c r="C741" s="17" t="str">
        <f t="shared" si="77"/>
        <v>Europe</v>
      </c>
      <c r="D741" s="17" t="str">
        <f t="shared" si="78"/>
        <v/>
      </c>
      <c r="E741" s="17" t="str">
        <f t="shared" si="79"/>
        <v/>
      </c>
      <c r="F741" s="17" t="str">
        <f t="shared" si="80"/>
        <v/>
      </c>
      <c r="G741" s="17" t="str">
        <f t="shared" si="81"/>
        <v/>
      </c>
      <c r="H741" s="17" t="str">
        <f t="shared" si="82"/>
        <v/>
      </c>
      <c r="I741" s="35" t="str">
        <f t="shared" si="83"/>
        <v>Europe</v>
      </c>
      <c r="J741" t="str">
        <f>IF(ISNUMBER(MATCH(K741,K$1:K740,0)),"Double","1st See ")</f>
        <v>Double</v>
      </c>
      <c r="K741" t="s">
        <v>71</v>
      </c>
      <c r="R741" t="s">
        <v>71</v>
      </c>
      <c r="S741" s="52">
        <v>59894.774338556796</v>
      </c>
      <c r="T741" s="49" t="s">
        <v>557</v>
      </c>
      <c r="U741" s="13" t="s">
        <v>310</v>
      </c>
      <c r="W741" s="60" t="str">
        <f>IF(ISNUMBER(MATCH(U741,U$1:U740,0)),"2","1")</f>
        <v>2</v>
      </c>
    </row>
    <row r="742" spans="2:23" x14ac:dyDescent="0.25">
      <c r="B742" s="18">
        <v>741</v>
      </c>
      <c r="C742" s="17" t="str">
        <f t="shared" si="77"/>
        <v/>
      </c>
      <c r="D742" s="17" t="str">
        <f t="shared" si="78"/>
        <v/>
      </c>
      <c r="E742" s="17" t="str">
        <f t="shared" si="79"/>
        <v/>
      </c>
      <c r="F742" s="17" t="str">
        <f t="shared" si="80"/>
        <v/>
      </c>
      <c r="G742" s="17" t="str">
        <f t="shared" si="81"/>
        <v>Asia</v>
      </c>
      <c r="H742" s="17" t="str">
        <f t="shared" si="82"/>
        <v/>
      </c>
      <c r="I742" s="35" t="str">
        <f t="shared" si="83"/>
        <v>Asia</v>
      </c>
      <c r="J742" t="str">
        <f>IF(ISNUMBER(MATCH(K742,K$1:K741,0)),"Double","1st See ")</f>
        <v>Double</v>
      </c>
      <c r="K742" t="s">
        <v>716</v>
      </c>
      <c r="R742" t="s">
        <v>71</v>
      </c>
      <c r="S742" s="52">
        <v>39404.456801682099</v>
      </c>
      <c r="T742" s="49" t="s">
        <v>20</v>
      </c>
      <c r="U742" s="13" t="s">
        <v>20</v>
      </c>
      <c r="W742" s="60" t="str">
        <f>IF(ISNUMBER(MATCH(U742,U$1:U741,0)),"2","1")</f>
        <v>2</v>
      </c>
    </row>
    <row r="743" spans="2:23" x14ac:dyDescent="0.25">
      <c r="B743" s="18">
        <v>742</v>
      </c>
      <c r="C743" s="17" t="str">
        <f t="shared" si="77"/>
        <v/>
      </c>
      <c r="D743" s="17" t="str">
        <f t="shared" si="78"/>
        <v/>
      </c>
      <c r="E743" s="17" t="str">
        <f t="shared" si="79"/>
        <v/>
      </c>
      <c r="F743" s="17" t="str">
        <f t="shared" si="80"/>
        <v/>
      </c>
      <c r="G743" s="17" t="str">
        <f t="shared" si="81"/>
        <v>Asia</v>
      </c>
      <c r="H743" s="17" t="str">
        <f t="shared" si="82"/>
        <v/>
      </c>
      <c r="I743" s="35" t="str">
        <f t="shared" si="83"/>
        <v>Asia</v>
      </c>
      <c r="J743" t="str">
        <f>IF(ISNUMBER(MATCH(K743,K$1:K742,0)),"Double","1st See ")</f>
        <v>Double</v>
      </c>
      <c r="K743" t="s">
        <v>8</v>
      </c>
      <c r="R743" t="s">
        <v>71</v>
      </c>
      <c r="S743" s="52">
        <v>44921.080753917595</v>
      </c>
      <c r="T743" s="49" t="s">
        <v>572</v>
      </c>
      <c r="U743" s="13" t="s">
        <v>52</v>
      </c>
      <c r="W743" s="60" t="str">
        <f>IF(ISNUMBER(MATCH(U743,U$1:U742,0)),"2","1")</f>
        <v>2</v>
      </c>
    </row>
    <row r="744" spans="2:23" x14ac:dyDescent="0.25">
      <c r="B744" s="18">
        <v>743</v>
      </c>
      <c r="C744" s="17" t="str">
        <f t="shared" si="77"/>
        <v/>
      </c>
      <c r="D744" s="17" t="str">
        <f t="shared" si="78"/>
        <v/>
      </c>
      <c r="E744" s="17" t="str">
        <f t="shared" si="79"/>
        <v/>
      </c>
      <c r="F744" s="17" t="str">
        <f t="shared" si="80"/>
        <v/>
      </c>
      <c r="G744" s="17" t="str">
        <f t="shared" si="81"/>
        <v>Asia</v>
      </c>
      <c r="H744" s="17" t="str">
        <f t="shared" si="82"/>
        <v/>
      </c>
      <c r="I744" s="35" t="str">
        <f t="shared" si="83"/>
        <v>Asia</v>
      </c>
      <c r="J744" t="str">
        <f>IF(ISNUMBER(MATCH(K744,K$1:K743,0)),"Double","1st See ")</f>
        <v>Double</v>
      </c>
      <c r="K744" t="s">
        <v>8</v>
      </c>
      <c r="R744" t="s">
        <v>71</v>
      </c>
      <c r="S744" s="52">
        <v>92994.518051969761</v>
      </c>
      <c r="T744" s="49" t="s">
        <v>589</v>
      </c>
      <c r="U744" s="13" t="s">
        <v>356</v>
      </c>
      <c r="W744" s="60" t="str">
        <f>IF(ISNUMBER(MATCH(U744,U$1:U743,0)),"2","1")</f>
        <v>2</v>
      </c>
    </row>
    <row r="745" spans="2:23" x14ac:dyDescent="0.25">
      <c r="B745" s="18">
        <v>744</v>
      </c>
      <c r="C745" s="17" t="str">
        <f t="shared" si="77"/>
        <v/>
      </c>
      <c r="D745" s="17" t="str">
        <f t="shared" si="78"/>
        <v/>
      </c>
      <c r="E745" s="17" t="str">
        <f t="shared" si="79"/>
        <v/>
      </c>
      <c r="F745" s="17" t="str">
        <f t="shared" si="80"/>
        <v>Africa</v>
      </c>
      <c r="G745" s="17" t="str">
        <f t="shared" si="81"/>
        <v/>
      </c>
      <c r="H745" s="17" t="str">
        <f t="shared" si="82"/>
        <v/>
      </c>
      <c r="I745" s="35" t="str">
        <f t="shared" si="83"/>
        <v>Africa</v>
      </c>
      <c r="J745" t="str">
        <f>IF(ISNUMBER(MATCH(K745,K$1:K744,0)),"Double","1st See ")</f>
        <v xml:space="preserve">1st See </v>
      </c>
      <c r="K745" t="s">
        <v>870</v>
      </c>
      <c r="R745" t="s">
        <v>71</v>
      </c>
      <c r="S745" s="52">
        <v>299473.87169278396</v>
      </c>
      <c r="T745" s="49" t="s">
        <v>593</v>
      </c>
      <c r="U745" s="13" t="s">
        <v>4001</v>
      </c>
      <c r="W745" s="60" t="str">
        <f>IF(ISNUMBER(MATCH(U745,U$1:U744,0)),"2","1")</f>
        <v>2</v>
      </c>
    </row>
    <row r="746" spans="2:23" x14ac:dyDescent="0.25">
      <c r="B746" s="18">
        <v>745</v>
      </c>
      <c r="C746" s="17" t="str">
        <f t="shared" si="77"/>
        <v/>
      </c>
      <c r="D746" s="17" t="str">
        <f t="shared" si="78"/>
        <v/>
      </c>
      <c r="E746" s="17" t="str">
        <f t="shared" si="79"/>
        <v/>
      </c>
      <c r="F746" s="17" t="str">
        <f t="shared" si="80"/>
        <v/>
      </c>
      <c r="G746" s="17" t="str">
        <f t="shared" si="81"/>
        <v>Asia</v>
      </c>
      <c r="H746" s="17" t="str">
        <f t="shared" si="82"/>
        <v/>
      </c>
      <c r="I746" s="35" t="str">
        <f t="shared" si="83"/>
        <v>Asia</v>
      </c>
      <c r="J746" t="str">
        <f>IF(ISNUMBER(MATCH(K746,K$1:K745,0)),"Double","1st See ")</f>
        <v>Double</v>
      </c>
      <c r="K746" t="s">
        <v>8</v>
      </c>
      <c r="R746" t="s">
        <v>71</v>
      </c>
      <c r="S746" s="52">
        <v>44391.484854502989</v>
      </c>
      <c r="T746" s="49" t="s">
        <v>594</v>
      </c>
      <c r="U746" s="13" t="s">
        <v>52</v>
      </c>
      <c r="W746" s="60" t="str">
        <f>IF(ISNUMBER(MATCH(U746,U$1:U745,0)),"2","1")</f>
        <v>2</v>
      </c>
    </row>
    <row r="747" spans="2:23" x14ac:dyDescent="0.25">
      <c r="B747" s="18">
        <v>746</v>
      </c>
      <c r="C747" s="17" t="str">
        <f t="shared" si="77"/>
        <v/>
      </c>
      <c r="D747" s="17" t="str">
        <f t="shared" si="78"/>
        <v/>
      </c>
      <c r="E747" s="17" t="str">
        <f t="shared" si="79"/>
        <v/>
      </c>
      <c r="F747" s="17" t="str">
        <f t="shared" si="80"/>
        <v/>
      </c>
      <c r="G747" s="17" t="str">
        <f t="shared" si="81"/>
        <v>Asia</v>
      </c>
      <c r="H747" s="17" t="str">
        <f t="shared" si="82"/>
        <v/>
      </c>
      <c r="I747" s="35" t="str">
        <f t="shared" si="83"/>
        <v>Asia</v>
      </c>
      <c r="J747" t="str">
        <f>IF(ISNUMBER(MATCH(K747,K$1:K746,0)),"Double","1st See ")</f>
        <v>Double</v>
      </c>
      <c r="K747" t="s">
        <v>8</v>
      </c>
      <c r="R747" t="s">
        <v>71</v>
      </c>
      <c r="S747" s="52">
        <v>52013.882978220376</v>
      </c>
      <c r="T747" s="49" t="s">
        <v>599</v>
      </c>
      <c r="U747" s="13" t="s">
        <v>52</v>
      </c>
      <c r="W747" s="60" t="str">
        <f>IF(ISNUMBER(MATCH(U747,U$1:U746,0)),"2","1")</f>
        <v>2</v>
      </c>
    </row>
    <row r="748" spans="2:23" x14ac:dyDescent="0.25">
      <c r="B748" s="18">
        <v>747</v>
      </c>
      <c r="C748" s="17" t="str">
        <f t="shared" si="77"/>
        <v/>
      </c>
      <c r="D748" s="17" t="str">
        <f t="shared" si="78"/>
        <v/>
      </c>
      <c r="E748" s="17" t="str">
        <f t="shared" si="79"/>
        <v/>
      </c>
      <c r="F748" s="17" t="str">
        <f t="shared" si="80"/>
        <v/>
      </c>
      <c r="G748" s="17" t="str">
        <f t="shared" si="81"/>
        <v>Asia</v>
      </c>
      <c r="H748" s="17" t="str">
        <f t="shared" si="82"/>
        <v/>
      </c>
      <c r="I748" s="35" t="str">
        <f t="shared" si="83"/>
        <v>Asia</v>
      </c>
      <c r="J748" t="str">
        <f>IF(ISNUMBER(MATCH(K748,K$1:K747,0)),"Double","1st See ")</f>
        <v>Double</v>
      </c>
      <c r="K748" t="s">
        <v>8</v>
      </c>
      <c r="R748" t="s">
        <v>71</v>
      </c>
      <c r="S748" s="52">
        <v>91418.339779902482</v>
      </c>
      <c r="T748" s="49" t="s">
        <v>604</v>
      </c>
      <c r="U748" s="13" t="s">
        <v>52</v>
      </c>
      <c r="W748" s="60" t="str">
        <f>IF(ISNUMBER(MATCH(U748,U$1:U747,0)),"2","1")</f>
        <v>2</v>
      </c>
    </row>
    <row r="749" spans="2:23" x14ac:dyDescent="0.25">
      <c r="B749" s="18">
        <v>748</v>
      </c>
      <c r="C749" s="17" t="str">
        <f t="shared" si="77"/>
        <v>Europe</v>
      </c>
      <c r="D749" s="17" t="str">
        <f t="shared" si="78"/>
        <v/>
      </c>
      <c r="E749" s="17" t="str">
        <f t="shared" si="79"/>
        <v/>
      </c>
      <c r="F749" s="17" t="str">
        <f t="shared" si="80"/>
        <v/>
      </c>
      <c r="G749" s="17" t="str">
        <f t="shared" si="81"/>
        <v/>
      </c>
      <c r="H749" s="17" t="str">
        <f t="shared" si="82"/>
        <v/>
      </c>
      <c r="I749" s="35" t="str">
        <f t="shared" si="83"/>
        <v>Europe</v>
      </c>
      <c r="J749" t="str">
        <f>IF(ISNUMBER(MATCH(K749,K$1:K748,0)),"Double","1st See ")</f>
        <v xml:space="preserve">1st See </v>
      </c>
      <c r="K749" t="s">
        <v>877</v>
      </c>
      <c r="R749" t="s">
        <v>71</v>
      </c>
      <c r="S749" s="52">
        <v>25849.323661903458</v>
      </c>
      <c r="T749" s="49" t="s">
        <v>615</v>
      </c>
      <c r="U749" s="13" t="s">
        <v>20</v>
      </c>
      <c r="W749" s="60" t="str">
        <f>IF(ISNUMBER(MATCH(U749,U$1:U748,0)),"2","1")</f>
        <v>2</v>
      </c>
    </row>
    <row r="750" spans="2:23" x14ac:dyDescent="0.25">
      <c r="B750" s="18">
        <v>749</v>
      </c>
      <c r="C750" s="17" t="str">
        <f t="shared" si="77"/>
        <v/>
      </c>
      <c r="D750" s="17" t="str">
        <f t="shared" si="78"/>
        <v>North America</v>
      </c>
      <c r="E750" s="17" t="str">
        <f t="shared" si="79"/>
        <v/>
      </c>
      <c r="F750" s="17" t="str">
        <f t="shared" si="80"/>
        <v/>
      </c>
      <c r="G750" s="17" t="str">
        <f t="shared" si="81"/>
        <v/>
      </c>
      <c r="H750" s="17" t="str">
        <f t="shared" si="82"/>
        <v/>
      </c>
      <c r="I750" s="35" t="str">
        <f t="shared" si="83"/>
        <v>North America</v>
      </c>
      <c r="J750" t="str">
        <f>IF(ISNUMBER(MATCH(K750,K$1:K749,0)),"Double","1st See ")</f>
        <v>Double</v>
      </c>
      <c r="K750" t="s">
        <v>15</v>
      </c>
      <c r="R750" t="s">
        <v>71</v>
      </c>
      <c r="S750" s="52">
        <v>122941.90522124816</v>
      </c>
      <c r="T750" s="49" t="s">
        <v>616</v>
      </c>
      <c r="U750" s="13" t="s">
        <v>20</v>
      </c>
      <c r="W750" s="60" t="str">
        <f>IF(ISNUMBER(MATCH(U750,U$1:U749,0)),"2","1")</f>
        <v>2</v>
      </c>
    </row>
    <row r="751" spans="2:23" x14ac:dyDescent="0.25">
      <c r="B751" s="18">
        <v>750</v>
      </c>
      <c r="C751" s="17" t="str">
        <f t="shared" si="77"/>
        <v/>
      </c>
      <c r="D751" s="17" t="str">
        <f t="shared" si="78"/>
        <v/>
      </c>
      <c r="E751" s="17" t="str">
        <f t="shared" si="79"/>
        <v/>
      </c>
      <c r="F751" s="17" t="str">
        <f t="shared" si="80"/>
        <v/>
      </c>
      <c r="G751" s="17" t="str">
        <f t="shared" si="81"/>
        <v>Asia</v>
      </c>
      <c r="H751" s="17" t="str">
        <f t="shared" si="82"/>
        <v/>
      </c>
      <c r="I751" s="35" t="str">
        <f t="shared" si="83"/>
        <v>Asia</v>
      </c>
      <c r="J751" t="str">
        <f>IF(ISNUMBER(MATCH(K751,K$1:K750,0)),"Double","1st See ")</f>
        <v>Double</v>
      </c>
      <c r="K751" t="s">
        <v>133</v>
      </c>
      <c r="R751" t="s">
        <v>71</v>
      </c>
      <c r="S751" s="52">
        <v>57530.506930455871</v>
      </c>
      <c r="T751" s="49" t="s">
        <v>629</v>
      </c>
      <c r="U751" s="13" t="s">
        <v>52</v>
      </c>
      <c r="W751" s="60" t="str">
        <f>IF(ISNUMBER(MATCH(U751,U$1:U750,0)),"2","1")</f>
        <v>2</v>
      </c>
    </row>
    <row r="752" spans="2:23" x14ac:dyDescent="0.25">
      <c r="B752" s="18">
        <v>751</v>
      </c>
      <c r="C752" s="17" t="str">
        <f t="shared" si="77"/>
        <v/>
      </c>
      <c r="D752" s="17" t="str">
        <f t="shared" si="78"/>
        <v/>
      </c>
      <c r="E752" s="17" t="str">
        <f t="shared" si="79"/>
        <v/>
      </c>
      <c r="F752" s="17" t="str">
        <f t="shared" si="80"/>
        <v/>
      </c>
      <c r="G752" s="17" t="str">
        <f t="shared" si="81"/>
        <v>Asia</v>
      </c>
      <c r="H752" s="17" t="str">
        <f t="shared" si="82"/>
        <v/>
      </c>
      <c r="I752" s="35" t="str">
        <f t="shared" si="83"/>
        <v>Asia</v>
      </c>
      <c r="J752" t="str">
        <f>IF(ISNUMBER(MATCH(K752,K$1:K751,0)),"Double","1st See ")</f>
        <v>Double</v>
      </c>
      <c r="K752" t="s">
        <v>8</v>
      </c>
      <c r="R752" t="s">
        <v>71</v>
      </c>
      <c r="S752" s="52">
        <v>220664.95808941979</v>
      </c>
      <c r="T752" s="49" t="s">
        <v>632</v>
      </c>
      <c r="U752" s="13" t="s">
        <v>67</v>
      </c>
      <c r="W752" s="60" t="str">
        <f>IF(ISNUMBER(MATCH(U752,U$1:U751,0)),"2","1")</f>
        <v>2</v>
      </c>
    </row>
    <row r="753" spans="2:23" x14ac:dyDescent="0.25">
      <c r="B753" s="18">
        <v>752</v>
      </c>
      <c r="C753" s="17" t="str">
        <f t="shared" si="77"/>
        <v/>
      </c>
      <c r="D753" s="17" t="str">
        <f t="shared" si="78"/>
        <v>North America</v>
      </c>
      <c r="E753" s="17" t="str">
        <f t="shared" si="79"/>
        <v/>
      </c>
      <c r="F753" s="17" t="str">
        <f t="shared" si="80"/>
        <v/>
      </c>
      <c r="G753" s="17" t="str">
        <f t="shared" si="81"/>
        <v/>
      </c>
      <c r="H753" s="17" t="str">
        <f t="shared" si="82"/>
        <v/>
      </c>
      <c r="I753" s="35" t="str">
        <f t="shared" si="83"/>
        <v>North America</v>
      </c>
      <c r="J753" t="str">
        <f>IF(ISNUMBER(MATCH(K753,K$1:K752,0)),"Double","1st See ")</f>
        <v>Double</v>
      </c>
      <c r="K753" t="s">
        <v>15</v>
      </c>
      <c r="R753" t="s">
        <v>71</v>
      </c>
      <c r="S753" s="52">
        <v>115061.01386091174</v>
      </c>
      <c r="T753" s="49" t="s">
        <v>642</v>
      </c>
      <c r="U753" s="13" t="s">
        <v>52</v>
      </c>
      <c r="W753" s="60" t="str">
        <f>IF(ISNUMBER(MATCH(U753,U$1:U752,0)),"2","1")</f>
        <v>2</v>
      </c>
    </row>
    <row r="754" spans="2:23" x14ac:dyDescent="0.25">
      <c r="B754" s="18">
        <v>753</v>
      </c>
      <c r="C754" s="17" t="str">
        <f t="shared" si="77"/>
        <v/>
      </c>
      <c r="D754" s="17" t="str">
        <f t="shared" si="78"/>
        <v>North America</v>
      </c>
      <c r="E754" s="17" t="str">
        <f t="shared" si="79"/>
        <v/>
      </c>
      <c r="F754" s="17" t="str">
        <f t="shared" si="80"/>
        <v/>
      </c>
      <c r="G754" s="17" t="str">
        <f t="shared" si="81"/>
        <v/>
      </c>
      <c r="H754" s="17" t="str">
        <f t="shared" si="82"/>
        <v/>
      </c>
      <c r="I754" s="35" t="str">
        <f t="shared" si="83"/>
        <v>North America</v>
      </c>
      <c r="J754" t="str">
        <f>IF(ISNUMBER(MATCH(K754,K$1:K753,0)),"Double","1st See ")</f>
        <v>Double</v>
      </c>
      <c r="K754" t="s">
        <v>15</v>
      </c>
      <c r="R754" t="s">
        <v>71</v>
      </c>
      <c r="S754" s="52">
        <v>31523.565441345683</v>
      </c>
      <c r="T754" s="49" t="s">
        <v>656</v>
      </c>
      <c r="U754" s="13" t="s">
        <v>356</v>
      </c>
      <c r="W754" s="60" t="str">
        <f>IF(ISNUMBER(MATCH(U754,U$1:U753,0)),"2","1")</f>
        <v>2</v>
      </c>
    </row>
    <row r="755" spans="2:23" x14ac:dyDescent="0.25">
      <c r="B755" s="18">
        <v>754</v>
      </c>
      <c r="C755" s="17" t="str">
        <f t="shared" si="77"/>
        <v/>
      </c>
      <c r="D755" s="17" t="str">
        <f t="shared" si="78"/>
        <v/>
      </c>
      <c r="E755" s="17" t="str">
        <f t="shared" si="79"/>
        <v/>
      </c>
      <c r="F755" s="17" t="str">
        <f t="shared" si="80"/>
        <v/>
      </c>
      <c r="G755" s="17" t="str">
        <f t="shared" si="81"/>
        <v/>
      </c>
      <c r="H755" s="17" t="str">
        <f t="shared" si="82"/>
        <v>Oceania</v>
      </c>
      <c r="I755" s="35" t="str">
        <f t="shared" si="83"/>
        <v>Oceania</v>
      </c>
      <c r="J755" t="str">
        <f>IF(ISNUMBER(MATCH(K755,K$1:K754,0)),"Double","1st See ")</f>
        <v>Double</v>
      </c>
      <c r="K755" t="s">
        <v>84</v>
      </c>
      <c r="R755" t="s">
        <v>71</v>
      </c>
      <c r="S755" s="52">
        <v>45393.934235537781</v>
      </c>
      <c r="T755" s="49" t="s">
        <v>642</v>
      </c>
      <c r="U755" s="13" t="s">
        <v>52</v>
      </c>
      <c r="W755" s="60" t="str">
        <f>IF(ISNUMBER(MATCH(U755,U$1:U754,0)),"2","1")</f>
        <v>2</v>
      </c>
    </row>
    <row r="756" spans="2:23" x14ac:dyDescent="0.25">
      <c r="B756" s="18">
        <v>755</v>
      </c>
      <c r="C756" s="17" t="str">
        <f t="shared" si="77"/>
        <v/>
      </c>
      <c r="D756" s="17" t="str">
        <f t="shared" si="78"/>
        <v/>
      </c>
      <c r="E756" s="17" t="str">
        <f t="shared" si="79"/>
        <v/>
      </c>
      <c r="F756" s="17" t="str">
        <f t="shared" si="80"/>
        <v/>
      </c>
      <c r="G756" s="17" t="str">
        <f t="shared" si="81"/>
        <v>Asia</v>
      </c>
      <c r="H756" s="17" t="str">
        <f t="shared" si="82"/>
        <v/>
      </c>
      <c r="I756" s="35" t="str">
        <f t="shared" si="83"/>
        <v>Asia</v>
      </c>
      <c r="J756" t="str">
        <f>IF(ISNUMBER(MATCH(K756,K$1:K755,0)),"Double","1st See ")</f>
        <v>Double</v>
      </c>
      <c r="K756" t="s">
        <v>8</v>
      </c>
      <c r="R756" t="s">
        <v>71</v>
      </c>
      <c r="S756" s="52">
        <v>33099.743713412965</v>
      </c>
      <c r="T756" s="49" t="s">
        <v>108</v>
      </c>
      <c r="U756" s="13" t="s">
        <v>20</v>
      </c>
      <c r="W756" s="60" t="str">
        <f>IF(ISNUMBER(MATCH(U756,U$1:U755,0)),"2","1")</f>
        <v>2</v>
      </c>
    </row>
    <row r="757" spans="2:23" x14ac:dyDescent="0.25">
      <c r="B757" s="18">
        <v>756</v>
      </c>
      <c r="C757" s="17" t="str">
        <f t="shared" si="77"/>
        <v/>
      </c>
      <c r="D757" s="17" t="str">
        <f t="shared" si="78"/>
        <v/>
      </c>
      <c r="E757" s="17" t="str">
        <f t="shared" si="79"/>
        <v/>
      </c>
      <c r="F757" s="17" t="str">
        <f t="shared" si="80"/>
        <v/>
      </c>
      <c r="G757" s="17" t="str">
        <f t="shared" si="81"/>
        <v>Asia</v>
      </c>
      <c r="H757" s="17" t="str">
        <f t="shared" si="82"/>
        <v/>
      </c>
      <c r="I757" s="35" t="str">
        <f t="shared" si="83"/>
        <v>Asia</v>
      </c>
      <c r="J757" t="str">
        <f>IF(ISNUMBER(MATCH(K757,K$1:K756,0)),"Double","1st See ")</f>
        <v>Double</v>
      </c>
      <c r="K757" t="s">
        <v>8</v>
      </c>
      <c r="R757" t="s">
        <v>71</v>
      </c>
      <c r="S757" s="52">
        <v>116637.19213297902</v>
      </c>
      <c r="T757" s="49" t="s">
        <v>856</v>
      </c>
      <c r="U757" s="13" t="s">
        <v>52</v>
      </c>
      <c r="W757" s="60" t="str">
        <f>IF(ISNUMBER(MATCH(U757,U$1:U756,0)),"2","1")</f>
        <v>2</v>
      </c>
    </row>
    <row r="758" spans="2:23" x14ac:dyDescent="0.25">
      <c r="B758" s="18">
        <v>757</v>
      </c>
      <c r="C758" s="17" t="str">
        <f t="shared" si="77"/>
        <v/>
      </c>
      <c r="D758" s="17" t="str">
        <f t="shared" si="78"/>
        <v/>
      </c>
      <c r="E758" s="17" t="str">
        <f t="shared" si="79"/>
        <v/>
      </c>
      <c r="F758" s="17" t="str">
        <f t="shared" si="80"/>
        <v/>
      </c>
      <c r="G758" s="17" t="str">
        <f t="shared" si="81"/>
        <v>Asia</v>
      </c>
      <c r="H758" s="17" t="str">
        <f t="shared" si="82"/>
        <v/>
      </c>
      <c r="I758" s="35" t="str">
        <f t="shared" si="83"/>
        <v>Asia</v>
      </c>
      <c r="J758" t="str">
        <f>IF(ISNUMBER(MATCH(K758,K$1:K757,0)),"Double","1st See ")</f>
        <v>Double</v>
      </c>
      <c r="K758" t="s">
        <v>347</v>
      </c>
      <c r="R758" t="s">
        <v>71</v>
      </c>
      <c r="S758" s="52">
        <v>34357.533974522659</v>
      </c>
      <c r="T758" s="49" t="s">
        <v>153</v>
      </c>
      <c r="U758" s="13" t="s">
        <v>20</v>
      </c>
      <c r="W758" s="60" t="str">
        <f>IF(ISNUMBER(MATCH(U758,U$1:U757,0)),"2","1")</f>
        <v>2</v>
      </c>
    </row>
    <row r="759" spans="2:23" x14ac:dyDescent="0.25">
      <c r="B759" s="18">
        <v>758</v>
      </c>
      <c r="C759" s="17" t="str">
        <f t="shared" si="77"/>
        <v/>
      </c>
      <c r="D759" s="17" t="str">
        <f t="shared" si="78"/>
        <v/>
      </c>
      <c r="E759" s="17" t="str">
        <f t="shared" si="79"/>
        <v/>
      </c>
      <c r="F759" s="17" t="str">
        <f t="shared" si="80"/>
        <v/>
      </c>
      <c r="G759" s="17" t="str">
        <f t="shared" si="81"/>
        <v>Asia</v>
      </c>
      <c r="H759" s="17" t="str">
        <f t="shared" si="82"/>
        <v/>
      </c>
      <c r="I759" s="35" t="str">
        <f t="shared" si="83"/>
        <v>Asia</v>
      </c>
      <c r="J759" t="str">
        <f>IF(ISNUMBER(MATCH(K759,K$1:K758,0)),"Double","1st See ")</f>
        <v>Double</v>
      </c>
      <c r="K759" t="s">
        <v>8</v>
      </c>
      <c r="R759" t="s">
        <v>71</v>
      </c>
      <c r="S759" s="52">
        <v>102451.58768437347</v>
      </c>
      <c r="T759" s="49" t="s">
        <v>858</v>
      </c>
      <c r="U759" s="13" t="s">
        <v>52</v>
      </c>
      <c r="W759" s="60" t="str">
        <f>IF(ISNUMBER(MATCH(U759,U$1:U758,0)),"2","1")</f>
        <v>2</v>
      </c>
    </row>
    <row r="760" spans="2:23" x14ac:dyDescent="0.25">
      <c r="B760" s="18">
        <v>759</v>
      </c>
      <c r="C760" s="17" t="str">
        <f t="shared" si="77"/>
        <v/>
      </c>
      <c r="D760" s="17" t="str">
        <f t="shared" si="78"/>
        <v/>
      </c>
      <c r="E760" s="17" t="str">
        <f t="shared" si="79"/>
        <v/>
      </c>
      <c r="F760" s="17" t="str">
        <f t="shared" si="80"/>
        <v/>
      </c>
      <c r="G760" s="17" t="str">
        <f t="shared" si="81"/>
        <v>Asia</v>
      </c>
      <c r="H760" s="17" t="str">
        <f t="shared" si="82"/>
        <v/>
      </c>
      <c r="I760" s="35" t="str">
        <f t="shared" si="83"/>
        <v>Asia</v>
      </c>
      <c r="J760" t="str">
        <f>IF(ISNUMBER(MATCH(K760,K$1:K759,0)),"Double","1st See ")</f>
        <v>Double</v>
      </c>
      <c r="K760" t="s">
        <v>171</v>
      </c>
      <c r="R760" t="s">
        <v>71</v>
      </c>
      <c r="S760" s="52">
        <v>37828.278529614821</v>
      </c>
      <c r="T760" s="49" t="s">
        <v>865</v>
      </c>
      <c r="U760" s="13" t="s">
        <v>67</v>
      </c>
      <c r="W760" s="60" t="str">
        <f>IF(ISNUMBER(MATCH(U760,U$1:U759,0)),"2","1")</f>
        <v>2</v>
      </c>
    </row>
    <row r="761" spans="2:23" x14ac:dyDescent="0.25">
      <c r="B761" s="18">
        <v>760</v>
      </c>
      <c r="C761" s="17" t="str">
        <f t="shared" si="77"/>
        <v/>
      </c>
      <c r="D761" s="17" t="str">
        <f t="shared" si="78"/>
        <v/>
      </c>
      <c r="E761" s="17" t="str">
        <f t="shared" si="79"/>
        <v/>
      </c>
      <c r="F761" s="17" t="str">
        <f t="shared" si="80"/>
        <v/>
      </c>
      <c r="G761" s="17" t="str">
        <f t="shared" si="81"/>
        <v>Asia</v>
      </c>
      <c r="H761" s="17" t="str">
        <f t="shared" si="82"/>
        <v/>
      </c>
      <c r="I761" s="35" t="str">
        <f t="shared" si="83"/>
        <v>Asia</v>
      </c>
      <c r="J761" t="str">
        <f>IF(ISNUMBER(MATCH(K761,K$1:K760,0)),"Double","1st See ")</f>
        <v>Double</v>
      </c>
      <c r="K761" t="s">
        <v>8</v>
      </c>
      <c r="R761" t="s">
        <v>71</v>
      </c>
      <c r="S761" s="52">
        <v>45709.169889951241</v>
      </c>
      <c r="T761" s="49" t="s">
        <v>923</v>
      </c>
      <c r="U761" s="13" t="s">
        <v>3999</v>
      </c>
      <c r="W761" s="60" t="str">
        <f>IF(ISNUMBER(MATCH(U761,U$1:U760,0)),"2","1")</f>
        <v>2</v>
      </c>
    </row>
    <row r="762" spans="2:23" x14ac:dyDescent="0.25">
      <c r="B762" s="18">
        <v>761</v>
      </c>
      <c r="C762" s="17" t="str">
        <f t="shared" si="77"/>
        <v/>
      </c>
      <c r="D762" s="17" t="str">
        <f t="shared" si="78"/>
        <v/>
      </c>
      <c r="E762" s="17" t="str">
        <f t="shared" si="79"/>
        <v/>
      </c>
      <c r="F762" s="17" t="str">
        <f t="shared" si="80"/>
        <v/>
      </c>
      <c r="G762" s="17" t="str">
        <f t="shared" si="81"/>
        <v>Asia</v>
      </c>
      <c r="H762" s="17" t="str">
        <f t="shared" si="82"/>
        <v/>
      </c>
      <c r="I762" s="35" t="str">
        <f t="shared" si="83"/>
        <v>Asia</v>
      </c>
      <c r="J762" t="str">
        <f>IF(ISNUMBER(MATCH(K762,K$1:K761,0)),"Double","1st See ")</f>
        <v>Double</v>
      </c>
      <c r="K762" t="s">
        <v>8</v>
      </c>
      <c r="R762" t="s">
        <v>71</v>
      </c>
      <c r="S762" s="52">
        <v>86689.804963700633</v>
      </c>
      <c r="T762" s="49" t="s">
        <v>944</v>
      </c>
      <c r="U762" s="13" t="s">
        <v>488</v>
      </c>
      <c r="W762" s="60" t="str">
        <f>IF(ISNUMBER(MATCH(U762,U$1:U761,0)),"2","1")</f>
        <v>2</v>
      </c>
    </row>
    <row r="763" spans="2:23" x14ac:dyDescent="0.25">
      <c r="B763" s="18">
        <v>762</v>
      </c>
      <c r="C763" s="17" t="str">
        <f t="shared" si="77"/>
        <v/>
      </c>
      <c r="D763" s="17" t="str">
        <f t="shared" si="78"/>
        <v/>
      </c>
      <c r="E763" s="17" t="str">
        <f t="shared" si="79"/>
        <v/>
      </c>
      <c r="F763" s="17" t="str">
        <f t="shared" si="80"/>
        <v/>
      </c>
      <c r="G763" s="17" t="str">
        <f t="shared" si="81"/>
        <v>Asia</v>
      </c>
      <c r="H763" s="17" t="str">
        <f t="shared" si="82"/>
        <v/>
      </c>
      <c r="I763" s="35" t="str">
        <f t="shared" si="83"/>
        <v>Asia</v>
      </c>
      <c r="J763" t="str">
        <f>IF(ISNUMBER(MATCH(K763,K$1:K762,0)),"Double","1st See ")</f>
        <v>Double</v>
      </c>
      <c r="K763" t="s">
        <v>8</v>
      </c>
      <c r="R763" t="s">
        <v>71</v>
      </c>
      <c r="S763" s="52">
        <v>157617.8272067284</v>
      </c>
      <c r="T763" s="49" t="s">
        <v>181</v>
      </c>
      <c r="U763" s="13" t="s">
        <v>488</v>
      </c>
      <c r="W763" s="60" t="str">
        <f>IF(ISNUMBER(MATCH(U763,U$1:U762,0)),"2","1")</f>
        <v>2</v>
      </c>
    </row>
    <row r="764" spans="2:23" x14ac:dyDescent="0.25">
      <c r="B764" s="18">
        <v>763</v>
      </c>
      <c r="C764" s="17" t="str">
        <f t="shared" si="77"/>
        <v>Europe</v>
      </c>
      <c r="D764" s="17" t="str">
        <f t="shared" si="78"/>
        <v/>
      </c>
      <c r="E764" s="17" t="str">
        <f t="shared" si="79"/>
        <v/>
      </c>
      <c r="F764" s="17" t="str">
        <f t="shared" si="80"/>
        <v/>
      </c>
      <c r="G764" s="17" t="str">
        <f t="shared" si="81"/>
        <v/>
      </c>
      <c r="H764" s="17" t="str">
        <f t="shared" si="82"/>
        <v/>
      </c>
      <c r="I764" s="35" t="str">
        <f t="shared" si="83"/>
        <v>Europe</v>
      </c>
      <c r="J764" t="str">
        <f>IF(ISNUMBER(MATCH(K764,K$1:K763,0)),"Double","1st See ")</f>
        <v xml:space="preserve">1st See </v>
      </c>
      <c r="K764" t="s">
        <v>1351</v>
      </c>
      <c r="R764" t="s">
        <v>71</v>
      </c>
      <c r="S764" s="52">
        <v>126094.26176538273</v>
      </c>
      <c r="T764" s="49" t="s">
        <v>1046</v>
      </c>
      <c r="U764" s="13" t="s">
        <v>310</v>
      </c>
      <c r="W764" s="60" t="str">
        <f>IF(ISNUMBER(MATCH(U764,U$1:U763,0)),"2","1")</f>
        <v>2</v>
      </c>
    </row>
    <row r="765" spans="2:23" x14ac:dyDescent="0.25">
      <c r="B765" s="18">
        <v>764</v>
      </c>
      <c r="C765" s="17" t="str">
        <f t="shared" si="77"/>
        <v/>
      </c>
      <c r="D765" s="17" t="str">
        <f t="shared" si="78"/>
        <v/>
      </c>
      <c r="E765" s="17" t="str">
        <f t="shared" si="79"/>
        <v/>
      </c>
      <c r="F765" s="17" t="str">
        <f t="shared" si="80"/>
        <v/>
      </c>
      <c r="G765" s="17" t="str">
        <f t="shared" si="81"/>
        <v>Asia</v>
      </c>
      <c r="H765" s="17" t="str">
        <f t="shared" si="82"/>
        <v/>
      </c>
      <c r="I765" s="35" t="str">
        <f t="shared" si="83"/>
        <v>Asia</v>
      </c>
      <c r="J765" t="str">
        <f>IF(ISNUMBER(MATCH(K765,K$1:K764,0)),"Double","1st See ")</f>
        <v>Double</v>
      </c>
      <c r="K765" t="s">
        <v>8</v>
      </c>
      <c r="R765" t="s">
        <v>71</v>
      </c>
      <c r="S765" s="52">
        <v>102451.58768437347</v>
      </c>
      <c r="T765" s="49" t="s">
        <v>52</v>
      </c>
      <c r="U765" s="13" t="s">
        <v>52</v>
      </c>
      <c r="W765" s="60" t="str">
        <f>IF(ISNUMBER(MATCH(U765,U$1:U764,0)),"2","1")</f>
        <v>2</v>
      </c>
    </row>
    <row r="766" spans="2:23" x14ac:dyDescent="0.25">
      <c r="B766" s="18">
        <v>765</v>
      </c>
      <c r="C766" s="17" t="str">
        <f t="shared" si="77"/>
        <v/>
      </c>
      <c r="D766" s="17" t="str">
        <f t="shared" si="78"/>
        <v/>
      </c>
      <c r="E766" s="17" t="str">
        <f t="shared" si="79"/>
        <v/>
      </c>
      <c r="F766" s="17" t="str">
        <f t="shared" si="80"/>
        <v/>
      </c>
      <c r="G766" s="17" t="str">
        <f t="shared" si="81"/>
        <v>Asia</v>
      </c>
      <c r="H766" s="17" t="str">
        <f t="shared" si="82"/>
        <v/>
      </c>
      <c r="I766" s="35" t="str">
        <f t="shared" si="83"/>
        <v>Asia</v>
      </c>
      <c r="J766" t="str">
        <f>IF(ISNUMBER(MATCH(K766,K$1:K765,0)),"Double","1st See ")</f>
        <v>Double</v>
      </c>
      <c r="K766" t="s">
        <v>359</v>
      </c>
      <c r="R766" t="s">
        <v>71</v>
      </c>
      <c r="S766" s="52">
        <v>101206.40684944032</v>
      </c>
      <c r="T766" s="49" t="s">
        <v>1056</v>
      </c>
      <c r="U766" s="13" t="s">
        <v>356</v>
      </c>
      <c r="W766" s="60" t="str">
        <f>IF(ISNUMBER(MATCH(U766,U$1:U765,0)),"2","1")</f>
        <v>2</v>
      </c>
    </row>
    <row r="767" spans="2:23" x14ac:dyDescent="0.25">
      <c r="B767" s="18">
        <v>766</v>
      </c>
      <c r="C767" s="17" t="str">
        <f t="shared" si="77"/>
        <v/>
      </c>
      <c r="D767" s="17" t="str">
        <f t="shared" si="78"/>
        <v/>
      </c>
      <c r="E767" s="17" t="str">
        <f t="shared" si="79"/>
        <v/>
      </c>
      <c r="F767" s="17" t="str">
        <f t="shared" si="80"/>
        <v/>
      </c>
      <c r="G767" s="17" t="str">
        <f t="shared" si="81"/>
        <v>Asia</v>
      </c>
      <c r="H767" s="17" t="str">
        <f t="shared" si="82"/>
        <v/>
      </c>
      <c r="I767" s="35" t="str">
        <f t="shared" si="83"/>
        <v>Asia</v>
      </c>
      <c r="J767" t="str">
        <f>IF(ISNUMBER(MATCH(K767,K$1:K766,0)),"Double","1st See ")</f>
        <v>Double</v>
      </c>
      <c r="K767" t="s">
        <v>8</v>
      </c>
      <c r="R767" t="s">
        <v>71</v>
      </c>
      <c r="S767" s="52">
        <v>78808.913603364199</v>
      </c>
      <c r="T767" s="49" t="s">
        <v>1068</v>
      </c>
      <c r="U767" s="13" t="s">
        <v>20</v>
      </c>
      <c r="W767" s="60" t="str">
        <f>IF(ISNUMBER(MATCH(U767,U$1:U766,0)),"2","1")</f>
        <v>2</v>
      </c>
    </row>
    <row r="768" spans="2:23" x14ac:dyDescent="0.25">
      <c r="B768" s="18">
        <v>767</v>
      </c>
      <c r="C768" s="17" t="str">
        <f t="shared" si="77"/>
        <v/>
      </c>
      <c r="D768" s="17" t="str">
        <f t="shared" si="78"/>
        <v/>
      </c>
      <c r="E768" s="17" t="str">
        <f t="shared" si="79"/>
        <v/>
      </c>
      <c r="F768" s="17" t="str">
        <f t="shared" si="80"/>
        <v/>
      </c>
      <c r="G768" s="17" t="str">
        <f t="shared" si="81"/>
        <v>Asia</v>
      </c>
      <c r="H768" s="17" t="str">
        <f t="shared" si="82"/>
        <v/>
      </c>
      <c r="I768" s="35" t="str">
        <f t="shared" si="83"/>
        <v>Asia</v>
      </c>
      <c r="J768" t="str">
        <f>IF(ISNUMBER(MATCH(K768,K$1:K767,0)),"Double","1st See ")</f>
        <v>Double</v>
      </c>
      <c r="K768" t="s">
        <v>8</v>
      </c>
      <c r="R768" t="s">
        <v>71</v>
      </c>
      <c r="S768" s="52">
        <v>40980.635073749385</v>
      </c>
      <c r="T768" s="49" t="s">
        <v>356</v>
      </c>
      <c r="U768" s="13" t="s">
        <v>356</v>
      </c>
      <c r="W768" s="60" t="str">
        <f>IF(ISNUMBER(MATCH(U768,U$1:U767,0)),"2","1")</f>
        <v>2</v>
      </c>
    </row>
    <row r="769" spans="2:23" x14ac:dyDescent="0.25">
      <c r="B769" s="18">
        <v>768</v>
      </c>
      <c r="C769" s="17" t="str">
        <f t="shared" si="77"/>
        <v/>
      </c>
      <c r="D769" s="17" t="str">
        <f t="shared" si="78"/>
        <v/>
      </c>
      <c r="E769" s="17" t="str">
        <f t="shared" si="79"/>
        <v/>
      </c>
      <c r="F769" s="17" t="str">
        <f t="shared" si="80"/>
        <v/>
      </c>
      <c r="G769" s="17" t="str">
        <f t="shared" si="81"/>
        <v>Asia</v>
      </c>
      <c r="H769" s="17" t="str">
        <f t="shared" si="82"/>
        <v/>
      </c>
      <c r="I769" s="35" t="str">
        <f t="shared" si="83"/>
        <v>Asia</v>
      </c>
      <c r="J769" t="str">
        <f>IF(ISNUMBER(MATCH(K769,K$1:K768,0)),"Double","1st See ")</f>
        <v>Double</v>
      </c>
      <c r="K769" t="s">
        <v>17</v>
      </c>
      <c r="R769" t="s">
        <v>71</v>
      </c>
      <c r="S769" s="52">
        <v>44132.991617883956</v>
      </c>
      <c r="T769" s="49" t="s">
        <v>833</v>
      </c>
      <c r="U769" s="13" t="s">
        <v>20</v>
      </c>
      <c r="W769" s="60" t="str">
        <f>IF(ISNUMBER(MATCH(U769,U$1:U768,0)),"2","1")</f>
        <v>2</v>
      </c>
    </row>
    <row r="770" spans="2:23" x14ac:dyDescent="0.25">
      <c r="B770" s="18">
        <v>769</v>
      </c>
      <c r="C770" s="17" t="str">
        <f t="shared" ref="C770:C833" si="84">IF(ISNUMBER(MATCH($K770,L$2:L$65,0)),"Europe","")</f>
        <v/>
      </c>
      <c r="D770" s="17" t="str">
        <f t="shared" ref="D770:D833" si="85">IF(ISNUMBER(MATCH($K770,M$2:M$65,0)),"North America","")</f>
        <v/>
      </c>
      <c r="E770" s="17" t="str">
        <f t="shared" ref="E770:E833" si="86">IF(ISNUMBER(MATCH($K770,N$2:N$65,0)),"South America","")</f>
        <v/>
      </c>
      <c r="F770" s="17" t="str">
        <f t="shared" ref="F770:F833" si="87">IF(ISNUMBER(MATCH($K770,O$2:O$63,0)),"Africa","")</f>
        <v/>
      </c>
      <c r="G770" s="17" t="str">
        <f t="shared" ref="G770:G833" si="88">IF(ISNUMBER(MATCH($K770,P$2:P$65,0)),"Asia","")</f>
        <v/>
      </c>
      <c r="H770" s="17" t="str">
        <f t="shared" ref="H770:H833" si="89">IF(ISNUMBER(MATCH($K770,Q$2:Q$65,0)),"Oceania","")</f>
        <v>Oceania</v>
      </c>
      <c r="I770" s="35" t="str">
        <f t="shared" si="83"/>
        <v>Oceania</v>
      </c>
      <c r="J770" t="str">
        <f>IF(ISNUMBER(MATCH(K770,K$1:K769,0)),"Double","1st See ")</f>
        <v>Double</v>
      </c>
      <c r="K770" t="s">
        <v>84</v>
      </c>
      <c r="R770" t="s">
        <v>71</v>
      </c>
      <c r="S770" s="52">
        <v>24588.381044249632</v>
      </c>
      <c r="T770" s="49" t="s">
        <v>1208</v>
      </c>
      <c r="U770" s="13" t="s">
        <v>20</v>
      </c>
      <c r="W770" s="60" t="str">
        <f>IF(ISNUMBER(MATCH(U770,U$1:U769,0)),"2","1")</f>
        <v>2</v>
      </c>
    </row>
    <row r="771" spans="2:23" x14ac:dyDescent="0.25">
      <c r="B771" s="18">
        <v>770</v>
      </c>
      <c r="C771" s="17" t="str">
        <f t="shared" si="84"/>
        <v/>
      </c>
      <c r="D771" s="17" t="str">
        <f t="shared" si="85"/>
        <v/>
      </c>
      <c r="E771" s="17" t="str">
        <f t="shared" si="86"/>
        <v/>
      </c>
      <c r="F771" s="17" t="str">
        <f t="shared" si="87"/>
        <v/>
      </c>
      <c r="G771" s="17" t="str">
        <f t="shared" si="88"/>
        <v>Asia</v>
      </c>
      <c r="H771" s="17" t="str">
        <f t="shared" si="89"/>
        <v/>
      </c>
      <c r="I771" s="35" t="str">
        <f t="shared" ref="I771:I834" si="90">CONCATENATE(C771,D771,E771,F771,G771,H771)</f>
        <v>Asia</v>
      </c>
      <c r="J771" t="str">
        <f>IF(ISNUMBER(MATCH(K771,K$1:K770,0)),"Double","1st See ")</f>
        <v>Double</v>
      </c>
      <c r="K771" t="s">
        <v>8</v>
      </c>
      <c r="R771" t="s">
        <v>71</v>
      </c>
      <c r="S771" s="52">
        <v>78808.913603364199</v>
      </c>
      <c r="T771" s="49" t="s">
        <v>1212</v>
      </c>
      <c r="U771" s="13" t="s">
        <v>52</v>
      </c>
      <c r="W771" s="60" t="str">
        <f>IF(ISNUMBER(MATCH(U771,U$1:U770,0)),"2","1")</f>
        <v>2</v>
      </c>
    </row>
    <row r="772" spans="2:23" x14ac:dyDescent="0.25">
      <c r="B772" s="18">
        <v>771</v>
      </c>
      <c r="C772" s="17" t="str">
        <f t="shared" si="84"/>
        <v/>
      </c>
      <c r="D772" s="17" t="str">
        <f t="shared" si="85"/>
        <v/>
      </c>
      <c r="E772" s="17" t="str">
        <f t="shared" si="86"/>
        <v/>
      </c>
      <c r="F772" s="17" t="str">
        <f t="shared" si="87"/>
        <v/>
      </c>
      <c r="G772" s="17" t="str">
        <f t="shared" si="88"/>
        <v>Asia</v>
      </c>
      <c r="H772" s="17" t="str">
        <f t="shared" si="89"/>
        <v/>
      </c>
      <c r="I772" s="35" t="str">
        <f t="shared" si="90"/>
        <v>Asia</v>
      </c>
      <c r="J772" t="str">
        <f>IF(ISNUMBER(MATCH(K772,K$1:K771,0)),"Double","1st See ")</f>
        <v>Double</v>
      </c>
      <c r="K772" t="s">
        <v>8</v>
      </c>
      <c r="R772" t="s">
        <v>71</v>
      </c>
      <c r="S772" s="52">
        <v>47285.348162018527</v>
      </c>
      <c r="T772" s="49" t="s">
        <v>153</v>
      </c>
      <c r="U772" s="13" t="s">
        <v>20</v>
      </c>
      <c r="W772" s="60" t="str">
        <f>IF(ISNUMBER(MATCH(U772,U$1:U771,0)),"2","1")</f>
        <v>2</v>
      </c>
    </row>
    <row r="773" spans="2:23" x14ac:dyDescent="0.25">
      <c r="B773" s="18">
        <v>772</v>
      </c>
      <c r="C773" s="17" t="str">
        <f t="shared" si="84"/>
        <v/>
      </c>
      <c r="D773" s="17" t="str">
        <f t="shared" si="85"/>
        <v/>
      </c>
      <c r="E773" s="17" t="str">
        <f t="shared" si="86"/>
        <v/>
      </c>
      <c r="F773" s="17" t="str">
        <f t="shared" si="87"/>
        <v/>
      </c>
      <c r="G773" s="17" t="str">
        <f t="shared" si="88"/>
        <v>Asia</v>
      </c>
      <c r="H773" s="17" t="str">
        <f t="shared" si="89"/>
        <v/>
      </c>
      <c r="I773" s="35" t="str">
        <f t="shared" si="90"/>
        <v>Asia</v>
      </c>
      <c r="J773" t="str">
        <f>IF(ISNUMBER(MATCH(K773,K$1:K772,0)),"Double","1st See ")</f>
        <v>Double</v>
      </c>
      <c r="K773" t="s">
        <v>8</v>
      </c>
      <c r="R773" t="s">
        <v>71</v>
      </c>
      <c r="S773" s="52">
        <v>31523.565441345683</v>
      </c>
      <c r="T773" s="49" t="s">
        <v>1218</v>
      </c>
      <c r="U773" s="13" t="s">
        <v>20</v>
      </c>
      <c r="W773" s="60" t="str">
        <f>IF(ISNUMBER(MATCH(U773,U$1:U772,0)),"2","1")</f>
        <v>2</v>
      </c>
    </row>
    <row r="774" spans="2:23" x14ac:dyDescent="0.25">
      <c r="B774" s="18">
        <v>773</v>
      </c>
      <c r="C774" s="17" t="str">
        <f t="shared" si="84"/>
        <v/>
      </c>
      <c r="D774" s="17" t="str">
        <f t="shared" si="85"/>
        <v/>
      </c>
      <c r="E774" s="17" t="str">
        <f t="shared" si="86"/>
        <v/>
      </c>
      <c r="F774" s="17" t="str">
        <f t="shared" si="87"/>
        <v/>
      </c>
      <c r="G774" s="17" t="str">
        <f t="shared" si="88"/>
        <v>Asia</v>
      </c>
      <c r="H774" s="17" t="str">
        <f t="shared" si="89"/>
        <v/>
      </c>
      <c r="I774" s="35" t="str">
        <f t="shared" si="90"/>
        <v>Asia</v>
      </c>
      <c r="J774" t="str">
        <f>IF(ISNUMBER(MATCH(K774,K$1:K773,0)),"Double","1st See ")</f>
        <v>Double</v>
      </c>
      <c r="K774" t="s">
        <v>8</v>
      </c>
      <c r="R774" t="s">
        <v>71</v>
      </c>
      <c r="S774" s="52">
        <v>126094.26176538273</v>
      </c>
      <c r="T774" s="49" t="s">
        <v>1220</v>
      </c>
      <c r="U774" s="13" t="s">
        <v>356</v>
      </c>
      <c r="W774" s="60" t="str">
        <f>IF(ISNUMBER(MATCH(U774,U$1:U773,0)),"2","1")</f>
        <v>2</v>
      </c>
    </row>
    <row r="775" spans="2:23" x14ac:dyDescent="0.25">
      <c r="B775" s="18">
        <v>774</v>
      </c>
      <c r="C775" s="17" t="str">
        <f t="shared" si="84"/>
        <v/>
      </c>
      <c r="D775" s="17" t="str">
        <f t="shared" si="85"/>
        <v/>
      </c>
      <c r="E775" s="17" t="str">
        <f t="shared" si="86"/>
        <v/>
      </c>
      <c r="F775" s="17" t="str">
        <f t="shared" si="87"/>
        <v/>
      </c>
      <c r="G775" s="17" t="str">
        <f t="shared" si="88"/>
        <v>Asia</v>
      </c>
      <c r="H775" s="17" t="str">
        <f t="shared" si="89"/>
        <v/>
      </c>
      <c r="I775" s="35" t="str">
        <f t="shared" si="90"/>
        <v>Asia</v>
      </c>
      <c r="J775" t="str">
        <f>IF(ISNUMBER(MATCH(K775,K$1:K774,0)),"Double","1st See ")</f>
        <v>Double</v>
      </c>
      <c r="K775" t="s">
        <v>8</v>
      </c>
      <c r="R775" t="s">
        <v>71</v>
      </c>
      <c r="S775" s="52">
        <v>99299.231140238902</v>
      </c>
      <c r="T775" s="49" t="s">
        <v>1222</v>
      </c>
      <c r="U775" s="13" t="s">
        <v>67</v>
      </c>
      <c r="W775" s="60" t="str">
        <f>IF(ISNUMBER(MATCH(U775,U$1:U774,0)),"2","1")</f>
        <v>2</v>
      </c>
    </row>
    <row r="776" spans="2:23" x14ac:dyDescent="0.25">
      <c r="B776" s="18">
        <v>775</v>
      </c>
      <c r="C776" s="17" t="str">
        <f t="shared" si="84"/>
        <v/>
      </c>
      <c r="D776" s="17" t="str">
        <f t="shared" si="85"/>
        <v>North America</v>
      </c>
      <c r="E776" s="17" t="str">
        <f t="shared" si="86"/>
        <v/>
      </c>
      <c r="F776" s="17" t="str">
        <f t="shared" si="87"/>
        <v/>
      </c>
      <c r="G776" s="17" t="str">
        <f t="shared" si="88"/>
        <v/>
      </c>
      <c r="H776" s="17" t="str">
        <f t="shared" si="89"/>
        <v/>
      </c>
      <c r="I776" s="35" t="str">
        <f t="shared" si="90"/>
        <v>North America</v>
      </c>
      <c r="J776" t="str">
        <f>IF(ISNUMBER(MATCH(K776,K$1:K775,0)),"Double","1st See ")</f>
        <v>Double</v>
      </c>
      <c r="K776" t="s">
        <v>88</v>
      </c>
      <c r="R776" t="s">
        <v>71</v>
      </c>
      <c r="S776" s="52">
        <v>86689.804963700633</v>
      </c>
      <c r="T776" s="49" t="s">
        <v>212</v>
      </c>
      <c r="U776" s="13" t="s">
        <v>4001</v>
      </c>
      <c r="W776" s="60" t="str">
        <f>IF(ISNUMBER(MATCH(U776,U$1:U775,0)),"2","1")</f>
        <v>2</v>
      </c>
    </row>
    <row r="777" spans="2:23" x14ac:dyDescent="0.25">
      <c r="B777" s="18">
        <v>776</v>
      </c>
      <c r="C777" s="17" t="str">
        <f t="shared" si="84"/>
        <v/>
      </c>
      <c r="D777" s="17" t="str">
        <f t="shared" si="85"/>
        <v>North America</v>
      </c>
      <c r="E777" s="17" t="str">
        <f t="shared" si="86"/>
        <v/>
      </c>
      <c r="F777" s="17" t="str">
        <f t="shared" si="87"/>
        <v/>
      </c>
      <c r="G777" s="17" t="str">
        <f t="shared" si="88"/>
        <v/>
      </c>
      <c r="H777" s="17" t="str">
        <f t="shared" si="89"/>
        <v/>
      </c>
      <c r="I777" s="35" t="str">
        <f t="shared" si="90"/>
        <v>North America</v>
      </c>
      <c r="J777" t="str">
        <f>IF(ISNUMBER(MATCH(K777,K$1:K776,0)),"Double","1st See ")</f>
        <v>Double</v>
      </c>
      <c r="K777" t="s">
        <v>15</v>
      </c>
      <c r="R777" t="s">
        <v>71</v>
      </c>
      <c r="S777" s="52">
        <v>63835.220018725006</v>
      </c>
      <c r="T777" s="49" t="s">
        <v>1227</v>
      </c>
      <c r="U777" s="13" t="s">
        <v>52</v>
      </c>
      <c r="W777" s="60" t="str">
        <f>IF(ISNUMBER(MATCH(U777,U$1:U776,0)),"2","1")</f>
        <v>2</v>
      </c>
    </row>
    <row r="778" spans="2:23" x14ac:dyDescent="0.25">
      <c r="B778" s="18">
        <v>777</v>
      </c>
      <c r="C778" s="17" t="str">
        <f t="shared" si="84"/>
        <v/>
      </c>
      <c r="D778" s="17" t="str">
        <f t="shared" si="85"/>
        <v/>
      </c>
      <c r="E778" s="17" t="str">
        <f t="shared" si="86"/>
        <v/>
      </c>
      <c r="F778" s="17" t="str">
        <f t="shared" si="87"/>
        <v/>
      </c>
      <c r="G778" s="17" t="str">
        <f t="shared" si="88"/>
        <v>Asia</v>
      </c>
      <c r="H778" s="17" t="str">
        <f t="shared" si="89"/>
        <v/>
      </c>
      <c r="I778" s="35" t="str">
        <f t="shared" si="90"/>
        <v>Asia</v>
      </c>
      <c r="J778" t="str">
        <f>IF(ISNUMBER(MATCH(K778,K$1:K777,0)),"Double","1st See ")</f>
        <v>Double</v>
      </c>
      <c r="K778" t="s">
        <v>8</v>
      </c>
      <c r="R778" t="s">
        <v>71</v>
      </c>
      <c r="S778" s="52">
        <v>36252.100257547536</v>
      </c>
      <c r="T778" s="49" t="s">
        <v>153</v>
      </c>
      <c r="U778" s="13" t="s">
        <v>20</v>
      </c>
      <c r="W778" s="60" t="str">
        <f>IF(ISNUMBER(MATCH(U778,U$1:U777,0)),"2","1")</f>
        <v>2</v>
      </c>
    </row>
    <row r="779" spans="2:23" x14ac:dyDescent="0.25">
      <c r="B779" s="18">
        <v>778</v>
      </c>
      <c r="C779" s="17" t="str">
        <f t="shared" si="84"/>
        <v/>
      </c>
      <c r="D779" s="17" t="str">
        <f t="shared" si="85"/>
        <v>North America</v>
      </c>
      <c r="E779" s="17" t="str">
        <f t="shared" si="86"/>
        <v/>
      </c>
      <c r="F779" s="17" t="str">
        <f t="shared" si="87"/>
        <v/>
      </c>
      <c r="G779" s="17" t="str">
        <f t="shared" si="88"/>
        <v/>
      </c>
      <c r="H779" s="17" t="str">
        <f t="shared" si="89"/>
        <v/>
      </c>
      <c r="I779" s="35" t="str">
        <f t="shared" si="90"/>
        <v>North America</v>
      </c>
      <c r="J779" t="str">
        <f>IF(ISNUMBER(MATCH(K779,K$1:K778,0)),"Double","1st See ")</f>
        <v>Double</v>
      </c>
      <c r="K779" t="s">
        <v>88</v>
      </c>
      <c r="R779" t="s">
        <v>71</v>
      </c>
      <c r="S779" s="52">
        <v>47285.348162018527</v>
      </c>
      <c r="T779" s="49" t="s">
        <v>392</v>
      </c>
      <c r="U779" s="13" t="s">
        <v>20</v>
      </c>
      <c r="W779" s="60" t="str">
        <f>IF(ISNUMBER(MATCH(U779,U$1:U778,0)),"2","1")</f>
        <v>2</v>
      </c>
    </row>
    <row r="780" spans="2:23" x14ac:dyDescent="0.25">
      <c r="B780" s="18">
        <v>779</v>
      </c>
      <c r="C780" s="17" t="str">
        <f t="shared" si="84"/>
        <v/>
      </c>
      <c r="D780" s="17" t="str">
        <f t="shared" si="85"/>
        <v/>
      </c>
      <c r="E780" s="17" t="str">
        <f t="shared" si="86"/>
        <v/>
      </c>
      <c r="F780" s="17" t="str">
        <f t="shared" si="87"/>
        <v/>
      </c>
      <c r="G780" s="17" t="str">
        <f t="shared" si="88"/>
        <v>Asia</v>
      </c>
      <c r="H780" s="17" t="str">
        <f t="shared" si="89"/>
        <v/>
      </c>
      <c r="I780" s="35" t="str">
        <f t="shared" si="90"/>
        <v>Asia</v>
      </c>
      <c r="J780" t="str">
        <f>IF(ISNUMBER(MATCH(K780,K$1:K779,0)),"Double","1st See ")</f>
        <v>Double</v>
      </c>
      <c r="K780" t="s">
        <v>8</v>
      </c>
      <c r="R780" t="s">
        <v>71</v>
      </c>
      <c r="S780" s="52">
        <v>75656.557059229643</v>
      </c>
      <c r="T780" s="49" t="s">
        <v>1232</v>
      </c>
      <c r="U780" s="13" t="s">
        <v>52</v>
      </c>
      <c r="W780" s="60" t="str">
        <f>IF(ISNUMBER(MATCH(U780,U$1:U779,0)),"2","1")</f>
        <v>2</v>
      </c>
    </row>
    <row r="781" spans="2:23" x14ac:dyDescent="0.25">
      <c r="B781" s="18">
        <v>780</v>
      </c>
      <c r="C781" s="17" t="str">
        <f t="shared" si="84"/>
        <v/>
      </c>
      <c r="D781" s="17" t="str">
        <f t="shared" si="85"/>
        <v/>
      </c>
      <c r="E781" s="17" t="str">
        <f t="shared" si="86"/>
        <v/>
      </c>
      <c r="F781" s="17" t="str">
        <f t="shared" si="87"/>
        <v/>
      </c>
      <c r="G781" s="17" t="str">
        <f t="shared" si="88"/>
        <v>Asia</v>
      </c>
      <c r="H781" s="17" t="str">
        <f t="shared" si="89"/>
        <v/>
      </c>
      <c r="I781" s="35" t="str">
        <f t="shared" si="90"/>
        <v>Asia</v>
      </c>
      <c r="J781" t="str">
        <f>IF(ISNUMBER(MATCH(K781,K$1:K780,0)),"Double","1st See ")</f>
        <v>Double</v>
      </c>
      <c r="K781" t="s">
        <v>8</v>
      </c>
      <c r="R781" t="s">
        <v>71</v>
      </c>
      <c r="S781" s="52">
        <v>47285.348162018527</v>
      </c>
      <c r="T781" s="49" t="s">
        <v>1234</v>
      </c>
      <c r="U781" s="13" t="s">
        <v>20</v>
      </c>
      <c r="W781" s="60" t="str">
        <f>IF(ISNUMBER(MATCH(U781,U$1:U780,0)),"2","1")</f>
        <v>2</v>
      </c>
    </row>
    <row r="782" spans="2:23" x14ac:dyDescent="0.25">
      <c r="B782" s="18">
        <v>781</v>
      </c>
      <c r="C782" s="17" t="str">
        <f t="shared" si="84"/>
        <v/>
      </c>
      <c r="D782" s="17" t="str">
        <f t="shared" si="85"/>
        <v/>
      </c>
      <c r="E782" s="17" t="str">
        <f t="shared" si="86"/>
        <v/>
      </c>
      <c r="F782" s="17" t="str">
        <f t="shared" si="87"/>
        <v/>
      </c>
      <c r="G782" s="17" t="str">
        <f t="shared" si="88"/>
        <v>Asia</v>
      </c>
      <c r="H782" s="17" t="str">
        <f t="shared" si="89"/>
        <v/>
      </c>
      <c r="I782" s="35" t="str">
        <f t="shared" si="90"/>
        <v>Asia</v>
      </c>
      <c r="J782" t="str">
        <f>IF(ISNUMBER(MATCH(K782,K$1:K781,0)),"Double","1st See ")</f>
        <v>Double</v>
      </c>
      <c r="K782" t="s">
        <v>8</v>
      </c>
      <c r="R782" t="s">
        <v>71</v>
      </c>
      <c r="S782" s="52">
        <v>91418.339779902482</v>
      </c>
      <c r="T782" s="49" t="s">
        <v>1235</v>
      </c>
      <c r="U782" s="13" t="s">
        <v>20</v>
      </c>
      <c r="W782" s="60" t="str">
        <f>IF(ISNUMBER(MATCH(U782,U$1:U781,0)),"2","1")</f>
        <v>2</v>
      </c>
    </row>
    <row r="783" spans="2:23" x14ac:dyDescent="0.25">
      <c r="B783" s="18">
        <v>782</v>
      </c>
      <c r="C783" s="17" t="str">
        <f t="shared" si="84"/>
        <v>Europe</v>
      </c>
      <c r="D783" s="17" t="str">
        <f t="shared" si="85"/>
        <v/>
      </c>
      <c r="E783" s="17" t="str">
        <f t="shared" si="86"/>
        <v/>
      </c>
      <c r="F783" s="17" t="str">
        <f t="shared" si="87"/>
        <v/>
      </c>
      <c r="G783" s="17" t="str">
        <f t="shared" si="88"/>
        <v/>
      </c>
      <c r="H783" s="17" t="str">
        <f t="shared" si="89"/>
        <v/>
      </c>
      <c r="I783" s="35" t="str">
        <f t="shared" si="90"/>
        <v>Europe</v>
      </c>
      <c r="J783" t="str">
        <f>IF(ISNUMBER(MATCH(K783,K$1:K782,0)),"Double","1st See ")</f>
        <v>Double</v>
      </c>
      <c r="K783" t="s">
        <v>608</v>
      </c>
      <c r="R783" t="s">
        <v>71</v>
      </c>
      <c r="S783" s="52">
        <v>124518.08349331544</v>
      </c>
      <c r="T783" s="49" t="s">
        <v>185</v>
      </c>
      <c r="U783" s="13" t="s">
        <v>20</v>
      </c>
      <c r="W783" s="60" t="str">
        <f>IF(ISNUMBER(MATCH(U783,U$1:U782,0)),"2","1")</f>
        <v>2</v>
      </c>
    </row>
    <row r="784" spans="2:23" x14ac:dyDescent="0.25">
      <c r="B784" s="18">
        <v>783</v>
      </c>
      <c r="C784" s="17" t="str">
        <f t="shared" si="84"/>
        <v/>
      </c>
      <c r="D784" s="17" t="str">
        <f t="shared" si="85"/>
        <v/>
      </c>
      <c r="E784" s="17" t="str">
        <f t="shared" si="86"/>
        <v/>
      </c>
      <c r="F784" s="17" t="str">
        <f t="shared" si="87"/>
        <v/>
      </c>
      <c r="G784" s="17" t="str">
        <f t="shared" si="88"/>
        <v/>
      </c>
      <c r="H784" s="17" t="str">
        <f t="shared" si="89"/>
        <v>Oceania</v>
      </c>
      <c r="I784" s="35" t="str">
        <f t="shared" si="90"/>
        <v>Oceania</v>
      </c>
      <c r="J784" t="str">
        <f>IF(ISNUMBER(MATCH(K784,K$1:K783,0)),"Double","1st See ")</f>
        <v>Double</v>
      </c>
      <c r="K784" t="s">
        <v>84</v>
      </c>
      <c r="R784" t="s">
        <v>71</v>
      </c>
      <c r="S784" s="52">
        <v>69213.140283018583</v>
      </c>
      <c r="T784" s="49" t="s">
        <v>427</v>
      </c>
      <c r="U784" s="13" t="s">
        <v>20</v>
      </c>
      <c r="W784" s="60" t="str">
        <f>IF(ISNUMBER(MATCH(U784,U$1:U783,0)),"2","1")</f>
        <v>2</v>
      </c>
    </row>
    <row r="785" spans="2:23" x14ac:dyDescent="0.25">
      <c r="B785" s="18">
        <v>784</v>
      </c>
      <c r="C785" s="17" t="str">
        <f t="shared" si="84"/>
        <v/>
      </c>
      <c r="D785" s="17" t="str">
        <f t="shared" si="85"/>
        <v/>
      </c>
      <c r="E785" s="17" t="str">
        <f t="shared" si="86"/>
        <v/>
      </c>
      <c r="F785" s="17" t="str">
        <f t="shared" si="87"/>
        <v/>
      </c>
      <c r="G785" s="17" t="str">
        <f t="shared" si="88"/>
        <v>Asia</v>
      </c>
      <c r="H785" s="17" t="str">
        <f t="shared" si="89"/>
        <v/>
      </c>
      <c r="I785" s="35" t="str">
        <f t="shared" si="90"/>
        <v>Asia</v>
      </c>
      <c r="J785" t="str">
        <f>IF(ISNUMBER(MATCH(K785,K$1:K784,0)),"Double","1st See ")</f>
        <v>Double</v>
      </c>
      <c r="K785" t="s">
        <v>8</v>
      </c>
      <c r="R785" t="s">
        <v>71</v>
      </c>
      <c r="S785" s="52">
        <v>63047.130882691366</v>
      </c>
      <c r="T785" s="49" t="s">
        <v>283</v>
      </c>
      <c r="U785" s="13" t="s">
        <v>52</v>
      </c>
      <c r="W785" s="60" t="str">
        <f>IF(ISNUMBER(MATCH(U785,U$1:U784,0)),"2","1")</f>
        <v>2</v>
      </c>
    </row>
    <row r="786" spans="2:23" x14ac:dyDescent="0.25">
      <c r="B786" s="18">
        <v>785</v>
      </c>
      <c r="C786" s="17" t="str">
        <f t="shared" si="84"/>
        <v>Europe</v>
      </c>
      <c r="D786" s="17" t="str">
        <f t="shared" si="85"/>
        <v/>
      </c>
      <c r="E786" s="17" t="str">
        <f t="shared" si="86"/>
        <v/>
      </c>
      <c r="F786" s="17" t="str">
        <f t="shared" si="87"/>
        <v/>
      </c>
      <c r="G786" s="17" t="str">
        <f t="shared" si="88"/>
        <v/>
      </c>
      <c r="H786" s="17" t="str">
        <f t="shared" si="89"/>
        <v/>
      </c>
      <c r="I786" s="35" t="str">
        <f t="shared" si="90"/>
        <v>Europe</v>
      </c>
      <c r="J786" t="str">
        <f>IF(ISNUMBER(MATCH(K786,K$1:K785,0)),"Double","1st See ")</f>
        <v>Double</v>
      </c>
      <c r="K786" t="s">
        <v>71</v>
      </c>
      <c r="R786" t="s">
        <v>71</v>
      </c>
      <c r="S786" s="52">
        <v>55166.239522354947</v>
      </c>
      <c r="T786" s="49" t="s">
        <v>1241</v>
      </c>
      <c r="U786" s="13" t="s">
        <v>20</v>
      </c>
      <c r="W786" s="60" t="str">
        <f>IF(ISNUMBER(MATCH(U786,U$1:U785,0)),"2","1")</f>
        <v>2</v>
      </c>
    </row>
    <row r="787" spans="2:23" x14ac:dyDescent="0.25">
      <c r="B787" s="18">
        <v>786</v>
      </c>
      <c r="C787" s="17" t="str">
        <f t="shared" si="84"/>
        <v/>
      </c>
      <c r="D787" s="17" t="str">
        <f t="shared" si="85"/>
        <v>North America</v>
      </c>
      <c r="E787" s="17" t="str">
        <f t="shared" si="86"/>
        <v/>
      </c>
      <c r="F787" s="17" t="str">
        <f t="shared" si="87"/>
        <v/>
      </c>
      <c r="G787" s="17" t="str">
        <f t="shared" si="88"/>
        <v/>
      </c>
      <c r="H787" s="17" t="str">
        <f t="shared" si="89"/>
        <v/>
      </c>
      <c r="I787" s="35" t="str">
        <f t="shared" si="90"/>
        <v>North America</v>
      </c>
      <c r="J787" t="str">
        <f>IF(ISNUMBER(MATCH(K787,K$1:K786,0)),"Double","1st See ")</f>
        <v>Double</v>
      </c>
      <c r="K787" t="s">
        <v>15</v>
      </c>
      <c r="R787" t="s">
        <v>71</v>
      </c>
      <c r="S787" s="52">
        <v>118213.37040504631</v>
      </c>
      <c r="T787" s="49" t="s">
        <v>539</v>
      </c>
      <c r="U787" s="13" t="s">
        <v>52</v>
      </c>
      <c r="W787" s="60" t="str">
        <f>IF(ISNUMBER(MATCH(U787,U$1:U786,0)),"2","1")</f>
        <v>2</v>
      </c>
    </row>
    <row r="788" spans="2:23" x14ac:dyDescent="0.25">
      <c r="B788" s="18">
        <v>787</v>
      </c>
      <c r="C788" s="17" t="str">
        <f t="shared" si="84"/>
        <v/>
      </c>
      <c r="D788" s="17" t="str">
        <f t="shared" si="85"/>
        <v/>
      </c>
      <c r="E788" s="17" t="str">
        <f t="shared" si="86"/>
        <v/>
      </c>
      <c r="F788" s="17" t="str">
        <f t="shared" si="87"/>
        <v/>
      </c>
      <c r="G788" s="17" t="str">
        <f t="shared" si="88"/>
        <v>Asia</v>
      </c>
      <c r="H788" s="17" t="str">
        <f t="shared" si="89"/>
        <v/>
      </c>
      <c r="I788" s="35" t="str">
        <f t="shared" si="90"/>
        <v>Asia</v>
      </c>
      <c r="J788" t="str">
        <f>IF(ISNUMBER(MATCH(K788,K$1:K787,0)),"Double","1st See ")</f>
        <v>Double</v>
      </c>
      <c r="K788" t="s">
        <v>8</v>
      </c>
      <c r="R788" t="s">
        <v>71</v>
      </c>
      <c r="S788" s="52">
        <v>70928.022243027779</v>
      </c>
      <c r="T788" s="49" t="s">
        <v>1250</v>
      </c>
      <c r="U788" s="13" t="s">
        <v>4001</v>
      </c>
      <c r="W788" s="60" t="str">
        <f>IF(ISNUMBER(MATCH(U788,U$1:U787,0)),"2","1")</f>
        <v>2</v>
      </c>
    </row>
    <row r="789" spans="2:23" x14ac:dyDescent="0.25">
      <c r="B789" s="18">
        <v>788</v>
      </c>
      <c r="C789" s="17" t="str">
        <f t="shared" si="84"/>
        <v/>
      </c>
      <c r="D789" s="17" t="str">
        <f t="shared" si="85"/>
        <v>North America</v>
      </c>
      <c r="E789" s="17" t="str">
        <f t="shared" si="86"/>
        <v/>
      </c>
      <c r="F789" s="17" t="str">
        <f t="shared" si="87"/>
        <v/>
      </c>
      <c r="G789" s="17" t="str">
        <f t="shared" si="88"/>
        <v/>
      </c>
      <c r="H789" s="17" t="str">
        <f t="shared" si="89"/>
        <v/>
      </c>
      <c r="I789" s="35" t="str">
        <f t="shared" si="90"/>
        <v>North America</v>
      </c>
      <c r="J789" t="str">
        <f>IF(ISNUMBER(MATCH(K789,K$1:K788,0)),"Double","1st See ")</f>
        <v>Double</v>
      </c>
      <c r="K789" t="s">
        <v>15</v>
      </c>
      <c r="R789" t="s">
        <v>71</v>
      </c>
      <c r="S789" s="52">
        <v>39404.456801682099</v>
      </c>
      <c r="T789" s="49" t="s">
        <v>1252</v>
      </c>
      <c r="U789" s="13" t="s">
        <v>20</v>
      </c>
      <c r="W789" s="60" t="str">
        <f>IF(ISNUMBER(MATCH(U789,U$1:U788,0)),"2","1")</f>
        <v>2</v>
      </c>
    </row>
    <row r="790" spans="2:23" x14ac:dyDescent="0.25">
      <c r="B790" s="18">
        <v>789</v>
      </c>
      <c r="C790" s="17" t="str">
        <f t="shared" si="84"/>
        <v/>
      </c>
      <c r="D790" s="17" t="str">
        <f t="shared" si="85"/>
        <v/>
      </c>
      <c r="E790" s="17" t="str">
        <f t="shared" si="86"/>
        <v/>
      </c>
      <c r="F790" s="17" t="str">
        <f t="shared" si="87"/>
        <v>Africa</v>
      </c>
      <c r="G790" s="17" t="str">
        <f t="shared" si="88"/>
        <v/>
      </c>
      <c r="H790" s="17" t="str">
        <f t="shared" si="89"/>
        <v/>
      </c>
      <c r="I790" s="35" t="str">
        <f t="shared" si="90"/>
        <v>Africa</v>
      </c>
      <c r="J790" t="str">
        <f>IF(ISNUMBER(MATCH(K790,K$1:K789,0)),"Double","1st See ")</f>
        <v>Double</v>
      </c>
      <c r="K790" t="s">
        <v>48</v>
      </c>
      <c r="R790" t="s">
        <v>71</v>
      </c>
      <c r="S790" s="52">
        <v>44921.080753917595</v>
      </c>
      <c r="T790" s="49" t="s">
        <v>1253</v>
      </c>
      <c r="U790" s="13" t="s">
        <v>52</v>
      </c>
      <c r="W790" s="60" t="str">
        <f>IF(ISNUMBER(MATCH(U790,U$1:U789,0)),"2","1")</f>
        <v>2</v>
      </c>
    </row>
    <row r="791" spans="2:23" x14ac:dyDescent="0.25">
      <c r="B791" s="18">
        <v>790</v>
      </c>
      <c r="C791" s="17" t="str">
        <f t="shared" si="84"/>
        <v/>
      </c>
      <c r="D791" s="17" t="str">
        <f t="shared" si="85"/>
        <v/>
      </c>
      <c r="E791" s="17" t="str">
        <f t="shared" si="86"/>
        <v/>
      </c>
      <c r="F791" s="17" t="str">
        <f t="shared" si="87"/>
        <v/>
      </c>
      <c r="G791" s="17" t="str">
        <f t="shared" si="88"/>
        <v>Asia</v>
      </c>
      <c r="H791" s="17" t="str">
        <f t="shared" si="89"/>
        <v/>
      </c>
      <c r="I791" s="35" t="str">
        <f t="shared" si="90"/>
        <v>Asia</v>
      </c>
      <c r="J791" t="str">
        <f>IF(ISNUMBER(MATCH(K791,K$1:K790,0)),"Double","1st See ")</f>
        <v>Double</v>
      </c>
      <c r="K791" t="s">
        <v>8</v>
      </c>
      <c r="R791" t="s">
        <v>71</v>
      </c>
      <c r="S791" s="52">
        <v>71243.257897441246</v>
      </c>
      <c r="T791" s="49" t="s">
        <v>1255</v>
      </c>
      <c r="U791" s="13" t="s">
        <v>52</v>
      </c>
      <c r="W791" s="60" t="str">
        <f>IF(ISNUMBER(MATCH(U791,U$1:U790,0)),"2","1")</f>
        <v>2</v>
      </c>
    </row>
    <row r="792" spans="2:23" x14ac:dyDescent="0.25">
      <c r="B792" s="18">
        <v>791</v>
      </c>
      <c r="C792" s="17" t="str">
        <f t="shared" si="84"/>
        <v/>
      </c>
      <c r="D792" s="17" t="str">
        <f t="shared" si="85"/>
        <v>North America</v>
      </c>
      <c r="E792" s="17" t="str">
        <f t="shared" si="86"/>
        <v/>
      </c>
      <c r="F792" s="17" t="str">
        <f t="shared" si="87"/>
        <v/>
      </c>
      <c r="G792" s="17" t="str">
        <f t="shared" si="88"/>
        <v/>
      </c>
      <c r="H792" s="17" t="str">
        <f t="shared" si="89"/>
        <v/>
      </c>
      <c r="I792" s="35" t="str">
        <f t="shared" si="90"/>
        <v>North America</v>
      </c>
      <c r="J792" t="str">
        <f>IF(ISNUMBER(MATCH(K792,K$1:K791,0)),"Double","1st See ")</f>
        <v>Double</v>
      </c>
      <c r="K792" t="s">
        <v>15</v>
      </c>
      <c r="R792" t="s">
        <v>71</v>
      </c>
      <c r="S792" s="52">
        <v>19000</v>
      </c>
      <c r="T792" s="49" t="s">
        <v>1261</v>
      </c>
      <c r="U792" s="13" t="s">
        <v>3999</v>
      </c>
      <c r="W792" s="60" t="str">
        <f>IF(ISNUMBER(MATCH(U792,U$1:U791,0)),"2","1")</f>
        <v>2</v>
      </c>
    </row>
    <row r="793" spans="2:23" x14ac:dyDescent="0.25">
      <c r="B793" s="18">
        <v>792</v>
      </c>
      <c r="C793" s="17" t="str">
        <f t="shared" si="84"/>
        <v/>
      </c>
      <c r="D793" s="17" t="str">
        <f t="shared" si="85"/>
        <v/>
      </c>
      <c r="E793" s="17" t="str">
        <f t="shared" si="86"/>
        <v/>
      </c>
      <c r="F793" s="17" t="str">
        <f t="shared" si="87"/>
        <v/>
      </c>
      <c r="G793" s="17" t="str">
        <f t="shared" si="88"/>
        <v>Asia</v>
      </c>
      <c r="H793" s="17" t="str">
        <f t="shared" si="89"/>
        <v/>
      </c>
      <c r="I793" s="35" t="str">
        <f t="shared" si="90"/>
        <v>Asia</v>
      </c>
      <c r="J793" t="str">
        <f>IF(ISNUMBER(MATCH(K793,K$1:K792,0)),"Double","1st See ")</f>
        <v>Double</v>
      </c>
      <c r="K793" t="s">
        <v>8</v>
      </c>
      <c r="R793" t="s">
        <v>71</v>
      </c>
      <c r="S793" s="52">
        <v>23642.674081009263</v>
      </c>
      <c r="T793" s="49" t="s">
        <v>1261</v>
      </c>
      <c r="U793" s="13" t="s">
        <v>3999</v>
      </c>
      <c r="W793" s="60" t="str">
        <f>IF(ISNUMBER(MATCH(U793,U$1:U792,0)),"2","1")</f>
        <v>2</v>
      </c>
    </row>
    <row r="794" spans="2:23" x14ac:dyDescent="0.25">
      <c r="B794" s="18">
        <v>793</v>
      </c>
      <c r="C794" s="17" t="str">
        <f t="shared" si="84"/>
        <v/>
      </c>
      <c r="D794" s="17" t="str">
        <f t="shared" si="85"/>
        <v>North America</v>
      </c>
      <c r="E794" s="17" t="str">
        <f t="shared" si="86"/>
        <v/>
      </c>
      <c r="F794" s="17" t="str">
        <f t="shared" si="87"/>
        <v/>
      </c>
      <c r="G794" s="17" t="str">
        <f t="shared" si="88"/>
        <v/>
      </c>
      <c r="H794" s="17" t="str">
        <f t="shared" si="89"/>
        <v/>
      </c>
      <c r="I794" s="35" t="str">
        <f t="shared" si="90"/>
        <v>North America</v>
      </c>
      <c r="J794" t="str">
        <f>IF(ISNUMBER(MATCH(K794,K$1:K793,0)),"Double","1st See ")</f>
        <v>Double</v>
      </c>
      <c r="K794" t="s">
        <v>15</v>
      </c>
      <c r="R794" t="s">
        <v>71</v>
      </c>
      <c r="S794" s="52">
        <v>45709.169889951241</v>
      </c>
      <c r="T794" s="49" t="s">
        <v>14</v>
      </c>
      <c r="U794" s="13" t="s">
        <v>20</v>
      </c>
      <c r="W794" s="60" t="str">
        <f>IF(ISNUMBER(MATCH(U794,U$1:U793,0)),"2","1")</f>
        <v>2</v>
      </c>
    </row>
    <row r="795" spans="2:23" x14ac:dyDescent="0.25">
      <c r="B795" s="18">
        <v>794</v>
      </c>
      <c r="C795" s="17" t="str">
        <f t="shared" si="84"/>
        <v/>
      </c>
      <c r="D795" s="17" t="str">
        <f t="shared" si="85"/>
        <v/>
      </c>
      <c r="E795" s="17" t="str">
        <f t="shared" si="86"/>
        <v/>
      </c>
      <c r="F795" s="17" t="str">
        <f t="shared" si="87"/>
        <v/>
      </c>
      <c r="G795" s="17" t="str">
        <f t="shared" si="88"/>
        <v>Asia</v>
      </c>
      <c r="H795" s="17" t="str">
        <f t="shared" si="89"/>
        <v/>
      </c>
      <c r="I795" s="35" t="str">
        <f t="shared" si="90"/>
        <v>Asia</v>
      </c>
      <c r="J795" t="str">
        <f>IF(ISNUMBER(MATCH(K795,K$1:K794,0)),"Double","1st See ")</f>
        <v>Double</v>
      </c>
      <c r="K795" t="s">
        <v>8</v>
      </c>
      <c r="R795" t="s">
        <v>71</v>
      </c>
      <c r="S795" s="52">
        <v>36252.100257547536</v>
      </c>
      <c r="T795" s="49" t="s">
        <v>1283</v>
      </c>
      <c r="U795" s="13" t="s">
        <v>52</v>
      </c>
      <c r="W795" s="60" t="str">
        <f>IF(ISNUMBER(MATCH(U795,U$1:U794,0)),"2","1")</f>
        <v>2</v>
      </c>
    </row>
    <row r="796" spans="2:23" x14ac:dyDescent="0.25">
      <c r="B796" s="18">
        <v>795</v>
      </c>
      <c r="C796" s="17" t="str">
        <f t="shared" si="84"/>
        <v/>
      </c>
      <c r="D796" s="17" t="str">
        <f t="shared" si="85"/>
        <v/>
      </c>
      <c r="E796" s="17" t="str">
        <f t="shared" si="86"/>
        <v/>
      </c>
      <c r="F796" s="17" t="str">
        <f t="shared" si="87"/>
        <v/>
      </c>
      <c r="G796" s="17" t="str">
        <f t="shared" si="88"/>
        <v>Asia</v>
      </c>
      <c r="H796" s="17" t="str">
        <f t="shared" si="89"/>
        <v/>
      </c>
      <c r="I796" s="35" t="str">
        <f t="shared" si="90"/>
        <v>Asia</v>
      </c>
      <c r="J796" t="str">
        <f>IF(ISNUMBER(MATCH(K796,K$1:K795,0)),"Double","1st See ")</f>
        <v>Double</v>
      </c>
      <c r="K796" t="s">
        <v>8</v>
      </c>
      <c r="R796" t="s">
        <v>71</v>
      </c>
      <c r="S796" s="52">
        <v>47285.348162018527</v>
      </c>
      <c r="T796" s="49" t="s">
        <v>1284</v>
      </c>
      <c r="U796" s="13" t="s">
        <v>310</v>
      </c>
      <c r="W796" s="60" t="str">
        <f>IF(ISNUMBER(MATCH(U796,U$1:U795,0)),"2","1")</f>
        <v>2</v>
      </c>
    </row>
    <row r="797" spans="2:23" x14ac:dyDescent="0.25">
      <c r="B797" s="18">
        <v>796</v>
      </c>
      <c r="C797" s="17" t="str">
        <f t="shared" si="84"/>
        <v/>
      </c>
      <c r="D797" s="17" t="str">
        <f t="shared" si="85"/>
        <v/>
      </c>
      <c r="E797" s="17" t="str">
        <f t="shared" si="86"/>
        <v/>
      </c>
      <c r="F797" s="17" t="str">
        <f t="shared" si="87"/>
        <v/>
      </c>
      <c r="G797" s="17" t="str">
        <f t="shared" si="88"/>
        <v>Asia</v>
      </c>
      <c r="H797" s="17" t="str">
        <f t="shared" si="89"/>
        <v/>
      </c>
      <c r="I797" s="35" t="str">
        <f t="shared" si="90"/>
        <v>Asia</v>
      </c>
      <c r="J797" t="str">
        <f>IF(ISNUMBER(MATCH(K797,K$1:K796,0)),"Double","1st See ")</f>
        <v>Double</v>
      </c>
      <c r="K797" t="s">
        <v>179</v>
      </c>
      <c r="R797" t="s">
        <v>71</v>
      </c>
      <c r="S797" s="52">
        <v>55166.239522354947</v>
      </c>
      <c r="T797" s="49" t="s">
        <v>1289</v>
      </c>
      <c r="U797" s="13" t="s">
        <v>20</v>
      </c>
      <c r="W797" s="60" t="str">
        <f>IF(ISNUMBER(MATCH(U797,U$1:U796,0)),"2","1")</f>
        <v>2</v>
      </c>
    </row>
    <row r="798" spans="2:23" x14ac:dyDescent="0.25">
      <c r="B798" s="18">
        <v>797</v>
      </c>
      <c r="C798" s="17" t="str">
        <f t="shared" si="84"/>
        <v>Europe</v>
      </c>
      <c r="D798" s="17" t="str">
        <f t="shared" si="85"/>
        <v/>
      </c>
      <c r="E798" s="17" t="str">
        <f t="shared" si="86"/>
        <v/>
      </c>
      <c r="F798" s="17" t="str">
        <f t="shared" si="87"/>
        <v/>
      </c>
      <c r="G798" s="17" t="str">
        <f t="shared" si="88"/>
        <v/>
      </c>
      <c r="H798" s="17" t="str">
        <f t="shared" si="89"/>
        <v/>
      </c>
      <c r="I798" s="35" t="str">
        <f t="shared" si="90"/>
        <v>Europe</v>
      </c>
      <c r="J798" t="str">
        <f>IF(ISNUMBER(MATCH(K798,K$1:K797,0)),"Double","1st See ")</f>
        <v>Double</v>
      </c>
      <c r="K798" t="s">
        <v>935</v>
      </c>
      <c r="R798" t="s">
        <v>71</v>
      </c>
      <c r="S798" s="52">
        <v>59106.685202523156</v>
      </c>
      <c r="T798" s="49" t="s">
        <v>1293</v>
      </c>
      <c r="U798" s="13" t="s">
        <v>310</v>
      </c>
      <c r="W798" s="60" t="str">
        <f>IF(ISNUMBER(MATCH(U798,U$1:U797,0)),"2","1")</f>
        <v>2</v>
      </c>
    </row>
    <row r="799" spans="2:23" x14ac:dyDescent="0.25">
      <c r="B799" s="18">
        <v>798</v>
      </c>
      <c r="C799" s="17" t="str">
        <f t="shared" si="84"/>
        <v/>
      </c>
      <c r="D799" s="17" t="str">
        <f t="shared" si="85"/>
        <v/>
      </c>
      <c r="E799" s="17" t="str">
        <f t="shared" si="86"/>
        <v/>
      </c>
      <c r="F799" s="17" t="str">
        <f t="shared" si="87"/>
        <v/>
      </c>
      <c r="G799" s="17" t="str">
        <f t="shared" si="88"/>
        <v>Asia</v>
      </c>
      <c r="H799" s="17" t="str">
        <f t="shared" si="89"/>
        <v/>
      </c>
      <c r="I799" s="35" t="str">
        <f t="shared" si="90"/>
        <v>Asia</v>
      </c>
      <c r="J799" t="str">
        <f>IF(ISNUMBER(MATCH(K799,K$1:K798,0)),"Double","1st See ")</f>
        <v>Double</v>
      </c>
      <c r="K799" t="s">
        <v>8</v>
      </c>
      <c r="R799" t="s">
        <v>71</v>
      </c>
      <c r="S799" s="52">
        <v>81600</v>
      </c>
      <c r="T799" s="49" t="s">
        <v>1304</v>
      </c>
      <c r="U799" s="13" t="s">
        <v>20</v>
      </c>
      <c r="W799" s="60" t="str">
        <f>IF(ISNUMBER(MATCH(U799,U$1:U798,0)),"2","1")</f>
        <v>2</v>
      </c>
    </row>
    <row r="800" spans="2:23" x14ac:dyDescent="0.25">
      <c r="B800" s="18">
        <v>799</v>
      </c>
      <c r="C800" s="17" t="str">
        <f t="shared" si="84"/>
        <v/>
      </c>
      <c r="D800" s="17" t="str">
        <f t="shared" si="85"/>
        <v/>
      </c>
      <c r="E800" s="17" t="str">
        <f t="shared" si="86"/>
        <v/>
      </c>
      <c r="F800" s="17" t="str">
        <f t="shared" si="87"/>
        <v/>
      </c>
      <c r="G800" s="17" t="str">
        <f t="shared" si="88"/>
        <v>Asia</v>
      </c>
      <c r="H800" s="17" t="str">
        <f t="shared" si="89"/>
        <v/>
      </c>
      <c r="I800" s="35" t="str">
        <f t="shared" si="90"/>
        <v>Asia</v>
      </c>
      <c r="J800" t="str">
        <f>IF(ISNUMBER(MATCH(K800,K$1:K799,0)),"Double","1st See ")</f>
        <v>Double</v>
      </c>
      <c r="K800" t="s">
        <v>8</v>
      </c>
      <c r="R800" t="s">
        <v>71</v>
      </c>
      <c r="S800" s="52">
        <v>126094.26176538273</v>
      </c>
      <c r="T800" s="49" t="s">
        <v>181</v>
      </c>
      <c r="U800" s="13" t="s">
        <v>488</v>
      </c>
      <c r="W800" s="60" t="str">
        <f>IF(ISNUMBER(MATCH(U800,U$1:U799,0)),"2","1")</f>
        <v>2</v>
      </c>
    </row>
    <row r="801" spans="2:23" x14ac:dyDescent="0.25">
      <c r="B801" s="18">
        <v>800</v>
      </c>
      <c r="C801" s="17" t="str">
        <f t="shared" si="84"/>
        <v/>
      </c>
      <c r="D801" s="17" t="str">
        <f t="shared" si="85"/>
        <v>North America</v>
      </c>
      <c r="E801" s="17" t="str">
        <f t="shared" si="86"/>
        <v/>
      </c>
      <c r="F801" s="17" t="str">
        <f t="shared" si="87"/>
        <v/>
      </c>
      <c r="G801" s="17" t="str">
        <f t="shared" si="88"/>
        <v/>
      </c>
      <c r="H801" s="17" t="str">
        <f t="shared" si="89"/>
        <v/>
      </c>
      <c r="I801" s="35" t="str">
        <f t="shared" si="90"/>
        <v>North America</v>
      </c>
      <c r="J801" t="str">
        <f>IF(ISNUMBER(MATCH(K801,K$1:K800,0)),"Double","1st See ")</f>
        <v>Double</v>
      </c>
      <c r="K801" t="s">
        <v>15</v>
      </c>
      <c r="R801" t="s">
        <v>71</v>
      </c>
      <c r="S801" s="52">
        <v>50437.70470615309</v>
      </c>
      <c r="T801" s="49" t="s">
        <v>1315</v>
      </c>
      <c r="U801" s="13" t="s">
        <v>20</v>
      </c>
      <c r="W801" s="60" t="str">
        <f>IF(ISNUMBER(MATCH(U801,U$1:U800,0)),"2","1")</f>
        <v>2</v>
      </c>
    </row>
    <row r="802" spans="2:23" x14ac:dyDescent="0.25">
      <c r="B802" s="18">
        <v>801</v>
      </c>
      <c r="C802" s="17" t="str">
        <f t="shared" si="84"/>
        <v/>
      </c>
      <c r="D802" s="17" t="str">
        <f t="shared" si="85"/>
        <v/>
      </c>
      <c r="E802" s="17" t="str">
        <f t="shared" si="86"/>
        <v/>
      </c>
      <c r="F802" s="17" t="str">
        <f t="shared" si="87"/>
        <v/>
      </c>
      <c r="G802" s="17" t="str">
        <f t="shared" si="88"/>
        <v>Asia</v>
      </c>
      <c r="H802" s="17" t="str">
        <f t="shared" si="89"/>
        <v/>
      </c>
      <c r="I802" s="35" t="str">
        <f t="shared" si="90"/>
        <v>Asia</v>
      </c>
      <c r="J802" t="str">
        <f>IF(ISNUMBER(MATCH(K802,K$1:K801,0)),"Double","1st See ")</f>
        <v>Double</v>
      </c>
      <c r="K802" t="s">
        <v>8</v>
      </c>
      <c r="R802" t="s">
        <v>71</v>
      </c>
      <c r="S802" s="52">
        <v>67775.665698893223</v>
      </c>
      <c r="T802" s="49" t="s">
        <v>1317</v>
      </c>
      <c r="U802" s="13" t="s">
        <v>310</v>
      </c>
      <c r="W802" s="60" t="str">
        <f>IF(ISNUMBER(MATCH(U802,U$1:U801,0)),"2","1")</f>
        <v>2</v>
      </c>
    </row>
    <row r="803" spans="2:23" x14ac:dyDescent="0.25">
      <c r="B803" s="18">
        <v>802</v>
      </c>
      <c r="C803" s="17" t="str">
        <f t="shared" si="84"/>
        <v/>
      </c>
      <c r="D803" s="17" t="str">
        <f t="shared" si="85"/>
        <v/>
      </c>
      <c r="E803" s="17" t="str">
        <f t="shared" si="86"/>
        <v/>
      </c>
      <c r="F803" s="17" t="str">
        <f t="shared" si="87"/>
        <v/>
      </c>
      <c r="G803" s="17" t="str">
        <f t="shared" si="88"/>
        <v>Asia</v>
      </c>
      <c r="H803" s="17" t="str">
        <f t="shared" si="89"/>
        <v/>
      </c>
      <c r="I803" s="35" t="str">
        <f t="shared" si="90"/>
        <v>Asia</v>
      </c>
      <c r="J803" t="str">
        <f>IF(ISNUMBER(MATCH(K803,K$1:K802,0)),"Double","1st See ")</f>
        <v>Double</v>
      </c>
      <c r="K803" t="s">
        <v>8</v>
      </c>
      <c r="R803" t="s">
        <v>71</v>
      </c>
      <c r="S803" s="52">
        <v>50064.150455673145</v>
      </c>
      <c r="T803" s="49" t="s">
        <v>1322</v>
      </c>
      <c r="U803" s="13" t="s">
        <v>20</v>
      </c>
      <c r="W803" s="60" t="str">
        <f>IF(ISNUMBER(MATCH(U803,U$1:U802,0)),"2","1")</f>
        <v>2</v>
      </c>
    </row>
    <row r="804" spans="2:23" x14ac:dyDescent="0.25">
      <c r="B804" s="18">
        <v>803</v>
      </c>
      <c r="C804" s="17" t="str">
        <f t="shared" si="84"/>
        <v/>
      </c>
      <c r="D804" s="17" t="str">
        <f t="shared" si="85"/>
        <v/>
      </c>
      <c r="E804" s="17" t="str">
        <f t="shared" si="86"/>
        <v/>
      </c>
      <c r="F804" s="17" t="str">
        <f t="shared" si="87"/>
        <v/>
      </c>
      <c r="G804" s="17" t="str">
        <f t="shared" si="88"/>
        <v>Asia</v>
      </c>
      <c r="H804" s="17" t="str">
        <f t="shared" si="89"/>
        <v/>
      </c>
      <c r="I804" s="35" t="str">
        <f t="shared" si="90"/>
        <v>Asia</v>
      </c>
      <c r="J804" t="str">
        <f>IF(ISNUMBER(MATCH(K804,K$1:K803,0)),"Double","1st See ")</f>
        <v>Double</v>
      </c>
      <c r="K804" t="s">
        <v>8</v>
      </c>
      <c r="R804" t="s">
        <v>71</v>
      </c>
      <c r="S804" s="52">
        <v>19000</v>
      </c>
      <c r="T804" s="49" t="s">
        <v>310</v>
      </c>
      <c r="U804" s="13" t="s">
        <v>310</v>
      </c>
      <c r="W804" s="60" t="str">
        <f>IF(ISNUMBER(MATCH(U804,U$1:U803,0)),"2","1")</f>
        <v>2</v>
      </c>
    </row>
    <row r="805" spans="2:23" x14ac:dyDescent="0.25">
      <c r="B805" s="18">
        <v>804</v>
      </c>
      <c r="C805" s="17" t="str">
        <f t="shared" si="84"/>
        <v>Europe</v>
      </c>
      <c r="D805" s="17" t="str">
        <f t="shared" si="85"/>
        <v/>
      </c>
      <c r="E805" s="17" t="str">
        <f t="shared" si="86"/>
        <v/>
      </c>
      <c r="F805" s="17" t="str">
        <f t="shared" si="87"/>
        <v/>
      </c>
      <c r="G805" s="17" t="str">
        <f t="shared" si="88"/>
        <v/>
      </c>
      <c r="H805" s="17" t="str">
        <f t="shared" si="89"/>
        <v/>
      </c>
      <c r="I805" s="35" t="str">
        <f t="shared" si="90"/>
        <v>Europe</v>
      </c>
      <c r="J805" t="str">
        <f>IF(ISNUMBER(MATCH(K805,K$1:K804,0)),"Double","1st See ")</f>
        <v>Double</v>
      </c>
      <c r="K805" t="s">
        <v>71</v>
      </c>
      <c r="R805" t="s">
        <v>71</v>
      </c>
      <c r="S805" s="52">
        <v>53590.061250287661</v>
      </c>
      <c r="T805" s="49" t="s">
        <v>1354</v>
      </c>
      <c r="U805" s="13" t="s">
        <v>310</v>
      </c>
      <c r="W805" s="60" t="str">
        <f>IF(ISNUMBER(MATCH(U805,U$1:U804,0)),"2","1")</f>
        <v>2</v>
      </c>
    </row>
    <row r="806" spans="2:23" x14ac:dyDescent="0.25">
      <c r="B806" s="18">
        <v>805</v>
      </c>
      <c r="C806" s="17" t="str">
        <f t="shared" si="84"/>
        <v/>
      </c>
      <c r="D806" s="17" t="str">
        <f t="shared" si="85"/>
        <v/>
      </c>
      <c r="E806" s="17" t="str">
        <f t="shared" si="86"/>
        <v/>
      </c>
      <c r="F806" s="17" t="str">
        <f t="shared" si="87"/>
        <v/>
      </c>
      <c r="G806" s="17" t="str">
        <f t="shared" si="88"/>
        <v>Asia</v>
      </c>
      <c r="H806" s="17" t="str">
        <f t="shared" si="89"/>
        <v/>
      </c>
      <c r="I806" s="35" t="str">
        <f t="shared" si="90"/>
        <v>Asia</v>
      </c>
      <c r="J806" t="str">
        <f>IF(ISNUMBER(MATCH(K806,K$1:K805,0)),"Double","1st See ")</f>
        <v>Double</v>
      </c>
      <c r="K806" t="s">
        <v>8</v>
      </c>
      <c r="R806" t="s">
        <v>71</v>
      </c>
      <c r="S806" s="52">
        <v>53590.061250287661</v>
      </c>
      <c r="T806" s="49" t="s">
        <v>1354</v>
      </c>
      <c r="U806" s="13" t="s">
        <v>310</v>
      </c>
      <c r="W806" s="60" t="str">
        <f>IF(ISNUMBER(MATCH(U806,U$1:U805,0)),"2","1")</f>
        <v>2</v>
      </c>
    </row>
    <row r="807" spans="2:23" x14ac:dyDescent="0.25">
      <c r="B807" s="18">
        <v>806</v>
      </c>
      <c r="C807" s="17" t="str">
        <f t="shared" si="84"/>
        <v/>
      </c>
      <c r="D807" s="17" t="str">
        <f t="shared" si="85"/>
        <v/>
      </c>
      <c r="E807" s="17" t="str">
        <f t="shared" si="86"/>
        <v>South America</v>
      </c>
      <c r="F807" s="17" t="str">
        <f t="shared" si="87"/>
        <v/>
      </c>
      <c r="G807" s="17" t="str">
        <f t="shared" si="88"/>
        <v/>
      </c>
      <c r="H807" s="17" t="str">
        <f t="shared" si="89"/>
        <v/>
      </c>
      <c r="I807" s="35" t="str">
        <f t="shared" si="90"/>
        <v>South America</v>
      </c>
      <c r="J807" t="str">
        <f>IF(ISNUMBER(MATCH(K807,K$1:K806,0)),"Double","1st See ")</f>
        <v>Double</v>
      </c>
      <c r="K807" t="s">
        <v>143</v>
      </c>
      <c r="R807" t="s">
        <v>71</v>
      </c>
      <c r="S807" s="52">
        <v>40980.635073749385</v>
      </c>
      <c r="T807" s="49" t="s">
        <v>207</v>
      </c>
      <c r="U807" s="13" t="s">
        <v>20</v>
      </c>
      <c r="W807" s="60" t="str">
        <f>IF(ISNUMBER(MATCH(U807,U$1:U806,0)),"2","1")</f>
        <v>2</v>
      </c>
    </row>
    <row r="808" spans="2:23" x14ac:dyDescent="0.25">
      <c r="B808" s="18">
        <v>807</v>
      </c>
      <c r="C808" s="17" t="str">
        <f t="shared" si="84"/>
        <v/>
      </c>
      <c r="D808" s="17" t="str">
        <f t="shared" si="85"/>
        <v/>
      </c>
      <c r="E808" s="17" t="str">
        <f t="shared" si="86"/>
        <v/>
      </c>
      <c r="F808" s="17" t="str">
        <f t="shared" si="87"/>
        <v/>
      </c>
      <c r="G808" s="17" t="str">
        <f t="shared" si="88"/>
        <v>Asia</v>
      </c>
      <c r="H808" s="17" t="str">
        <f t="shared" si="89"/>
        <v/>
      </c>
      <c r="I808" s="35" t="str">
        <f t="shared" si="90"/>
        <v>Asia</v>
      </c>
      <c r="J808" t="str">
        <f>IF(ISNUMBER(MATCH(K808,K$1:K807,0)),"Double","1st See ")</f>
        <v>Double</v>
      </c>
      <c r="K808" t="s">
        <v>8</v>
      </c>
      <c r="R808" t="s">
        <v>71</v>
      </c>
      <c r="S808" s="52">
        <v>45709.169889951241</v>
      </c>
      <c r="T808" s="49" t="s">
        <v>1383</v>
      </c>
      <c r="U808" s="13" t="s">
        <v>310</v>
      </c>
      <c r="W808" s="60" t="str">
        <f>IF(ISNUMBER(MATCH(U808,U$1:U807,0)),"2","1")</f>
        <v>2</v>
      </c>
    </row>
    <row r="809" spans="2:23" x14ac:dyDescent="0.25">
      <c r="B809" s="18">
        <v>808</v>
      </c>
      <c r="C809" s="17" t="str">
        <f t="shared" si="84"/>
        <v/>
      </c>
      <c r="D809" s="17" t="str">
        <f t="shared" si="85"/>
        <v>North America</v>
      </c>
      <c r="E809" s="17" t="str">
        <f t="shared" si="86"/>
        <v/>
      </c>
      <c r="F809" s="17" t="str">
        <f t="shared" si="87"/>
        <v/>
      </c>
      <c r="G809" s="17" t="str">
        <f t="shared" si="88"/>
        <v/>
      </c>
      <c r="H809" s="17" t="str">
        <f t="shared" si="89"/>
        <v/>
      </c>
      <c r="I809" s="35" t="str">
        <f t="shared" si="90"/>
        <v>North America</v>
      </c>
      <c r="J809" t="str">
        <f>IF(ISNUMBER(MATCH(K809,K$1:K808,0)),"Double","1st See ")</f>
        <v>Double</v>
      </c>
      <c r="K809" t="s">
        <v>15</v>
      </c>
      <c r="R809" t="s">
        <v>71</v>
      </c>
      <c r="S809" s="52">
        <v>118213.37040504631</v>
      </c>
      <c r="T809" s="49" t="s">
        <v>642</v>
      </c>
      <c r="U809" s="13" t="s">
        <v>52</v>
      </c>
      <c r="W809" s="60" t="str">
        <f>IF(ISNUMBER(MATCH(U809,U$1:U808,0)),"2","1")</f>
        <v>2</v>
      </c>
    </row>
    <row r="810" spans="2:23" x14ac:dyDescent="0.25">
      <c r="B810" s="18">
        <v>809</v>
      </c>
      <c r="C810" s="17" t="str">
        <f t="shared" si="84"/>
        <v>Europe</v>
      </c>
      <c r="D810" s="17" t="str">
        <f t="shared" si="85"/>
        <v/>
      </c>
      <c r="E810" s="17" t="str">
        <f t="shared" si="86"/>
        <v/>
      </c>
      <c r="F810" s="17" t="str">
        <f t="shared" si="87"/>
        <v/>
      </c>
      <c r="G810" s="17" t="str">
        <f t="shared" si="88"/>
        <v/>
      </c>
      <c r="H810" s="17" t="str">
        <f t="shared" si="89"/>
        <v/>
      </c>
      <c r="I810" s="35" t="str">
        <f t="shared" si="90"/>
        <v>Europe</v>
      </c>
      <c r="J810" t="str">
        <f>IF(ISNUMBER(MATCH(K810,K$1:K809,0)),"Double","1st See ")</f>
        <v>Double</v>
      </c>
      <c r="K810" t="s">
        <v>27</v>
      </c>
      <c r="R810" t="s">
        <v>71</v>
      </c>
      <c r="S810" s="52">
        <v>39404.456801682099</v>
      </c>
      <c r="T810" s="49" t="s">
        <v>1390</v>
      </c>
      <c r="U810" s="13" t="s">
        <v>310</v>
      </c>
      <c r="W810" s="60" t="str">
        <f>IF(ISNUMBER(MATCH(U810,U$1:U809,0)),"2","1")</f>
        <v>2</v>
      </c>
    </row>
    <row r="811" spans="2:23" x14ac:dyDescent="0.25">
      <c r="B811" s="18">
        <v>810</v>
      </c>
      <c r="C811" s="17" t="str">
        <f t="shared" si="84"/>
        <v/>
      </c>
      <c r="D811" s="17" t="str">
        <f t="shared" si="85"/>
        <v/>
      </c>
      <c r="E811" s="17" t="str">
        <f t="shared" si="86"/>
        <v/>
      </c>
      <c r="F811" s="17" t="str">
        <f t="shared" si="87"/>
        <v/>
      </c>
      <c r="G811" s="17" t="str">
        <f t="shared" si="88"/>
        <v>Asia</v>
      </c>
      <c r="H811" s="17" t="str">
        <f t="shared" si="89"/>
        <v/>
      </c>
      <c r="I811" s="35" t="str">
        <f t="shared" si="90"/>
        <v>Asia</v>
      </c>
      <c r="J811" t="str">
        <f>IF(ISNUMBER(MATCH(K811,K$1:K810,0)),"Double","1st See ")</f>
        <v>Double</v>
      </c>
      <c r="K811" t="s">
        <v>8</v>
      </c>
      <c r="R811" t="s">
        <v>71</v>
      </c>
      <c r="S811" s="52">
        <v>47285.348162018527</v>
      </c>
      <c r="T811" s="49" t="s">
        <v>1391</v>
      </c>
      <c r="U811" s="13" t="s">
        <v>67</v>
      </c>
      <c r="W811" s="60" t="str">
        <f>IF(ISNUMBER(MATCH(U811,U$1:U810,0)),"2","1")</f>
        <v>2</v>
      </c>
    </row>
    <row r="812" spans="2:23" x14ac:dyDescent="0.25">
      <c r="B812" s="18">
        <v>811</v>
      </c>
      <c r="C812" s="17" t="str">
        <f t="shared" si="84"/>
        <v/>
      </c>
      <c r="D812" s="17" t="str">
        <f t="shared" si="85"/>
        <v/>
      </c>
      <c r="E812" s="17" t="str">
        <f t="shared" si="86"/>
        <v/>
      </c>
      <c r="F812" s="17" t="str">
        <f t="shared" si="87"/>
        <v/>
      </c>
      <c r="G812" s="17" t="str">
        <f t="shared" si="88"/>
        <v>Asia</v>
      </c>
      <c r="H812" s="17" t="str">
        <f t="shared" si="89"/>
        <v/>
      </c>
      <c r="I812" s="35" t="str">
        <f t="shared" si="90"/>
        <v>Asia</v>
      </c>
      <c r="J812" t="str">
        <f>IF(ISNUMBER(MATCH(K812,K$1:K811,0)),"Double","1st See ")</f>
        <v>Double</v>
      </c>
      <c r="K812" t="s">
        <v>726</v>
      </c>
      <c r="R812" t="s">
        <v>71</v>
      </c>
      <c r="S812" s="52">
        <v>53590.061250287661</v>
      </c>
      <c r="T812" s="49" t="s">
        <v>1396</v>
      </c>
      <c r="U812" s="13" t="s">
        <v>310</v>
      </c>
      <c r="W812" s="60" t="str">
        <f>IF(ISNUMBER(MATCH(U812,U$1:U811,0)),"2","1")</f>
        <v>2</v>
      </c>
    </row>
    <row r="813" spans="2:23" x14ac:dyDescent="0.25">
      <c r="B813" s="18">
        <v>812</v>
      </c>
      <c r="C813" s="17" t="str">
        <f t="shared" si="84"/>
        <v/>
      </c>
      <c r="D813" s="17" t="str">
        <f t="shared" si="85"/>
        <v/>
      </c>
      <c r="E813" s="17" t="str">
        <f t="shared" si="86"/>
        <v/>
      </c>
      <c r="F813" s="17" t="str">
        <f t="shared" si="87"/>
        <v/>
      </c>
      <c r="G813" s="17" t="str">
        <f t="shared" si="88"/>
        <v>Asia</v>
      </c>
      <c r="H813" s="17" t="str">
        <f t="shared" si="89"/>
        <v/>
      </c>
      <c r="I813" s="35" t="str">
        <f t="shared" si="90"/>
        <v>Asia</v>
      </c>
      <c r="J813" t="str">
        <f>IF(ISNUMBER(MATCH(K813,K$1:K812,0)),"Double","1st See ")</f>
        <v>Double</v>
      </c>
      <c r="K813" t="s">
        <v>8</v>
      </c>
      <c r="R813" t="s">
        <v>71</v>
      </c>
      <c r="S813" s="52">
        <v>67775.665698893223</v>
      </c>
      <c r="T813" s="49" t="s">
        <v>181</v>
      </c>
      <c r="U813" s="13" t="s">
        <v>488</v>
      </c>
      <c r="W813" s="60" t="str">
        <f>IF(ISNUMBER(MATCH(U813,U$1:U812,0)),"2","1")</f>
        <v>2</v>
      </c>
    </row>
    <row r="814" spans="2:23" x14ac:dyDescent="0.25">
      <c r="B814" s="18">
        <v>813</v>
      </c>
      <c r="C814" s="17" t="str">
        <f t="shared" si="84"/>
        <v/>
      </c>
      <c r="D814" s="17" t="str">
        <f t="shared" si="85"/>
        <v>North America</v>
      </c>
      <c r="E814" s="17" t="str">
        <f t="shared" si="86"/>
        <v/>
      </c>
      <c r="F814" s="17" t="str">
        <f t="shared" si="87"/>
        <v/>
      </c>
      <c r="G814" s="17" t="str">
        <f t="shared" si="88"/>
        <v/>
      </c>
      <c r="H814" s="17" t="str">
        <f t="shared" si="89"/>
        <v/>
      </c>
      <c r="I814" s="35" t="str">
        <f t="shared" si="90"/>
        <v>North America</v>
      </c>
      <c r="J814" t="str">
        <f>IF(ISNUMBER(MATCH(K814,K$1:K813,0)),"Double","1st See ")</f>
        <v>Double</v>
      </c>
      <c r="K814" t="s">
        <v>15</v>
      </c>
      <c r="R814" t="s">
        <v>71</v>
      </c>
      <c r="S814" s="52">
        <v>40586.590505732565</v>
      </c>
      <c r="T814" s="49" t="s">
        <v>309</v>
      </c>
      <c r="U814" s="13" t="s">
        <v>20</v>
      </c>
      <c r="W814" s="60" t="str">
        <f>IF(ISNUMBER(MATCH(U814,U$1:U813,0)),"2","1")</f>
        <v>2</v>
      </c>
    </row>
    <row r="815" spans="2:23" x14ac:dyDescent="0.25">
      <c r="B815" s="18">
        <v>814</v>
      </c>
      <c r="C815" s="17" t="str">
        <f t="shared" si="84"/>
        <v>Europe</v>
      </c>
      <c r="D815" s="17" t="str">
        <f t="shared" si="85"/>
        <v/>
      </c>
      <c r="E815" s="17" t="str">
        <f t="shared" si="86"/>
        <v/>
      </c>
      <c r="F815" s="17" t="str">
        <f t="shared" si="87"/>
        <v/>
      </c>
      <c r="G815" s="17" t="str">
        <f t="shared" si="88"/>
        <v/>
      </c>
      <c r="H815" s="17" t="str">
        <f t="shared" si="89"/>
        <v/>
      </c>
      <c r="I815" s="35" t="str">
        <f t="shared" si="90"/>
        <v>Europe</v>
      </c>
      <c r="J815" t="str">
        <f>IF(ISNUMBER(MATCH(K815,K$1:K814,0)),"Double","1st See ")</f>
        <v>Double</v>
      </c>
      <c r="K815" t="s">
        <v>628</v>
      </c>
      <c r="R815" t="s">
        <v>71</v>
      </c>
      <c r="S815" s="52">
        <v>31523.565441345683</v>
      </c>
      <c r="T815" s="49" t="s">
        <v>1407</v>
      </c>
      <c r="U815" s="13" t="s">
        <v>20</v>
      </c>
      <c r="W815" s="60" t="str">
        <f>IF(ISNUMBER(MATCH(U815,U$1:U814,0)),"2","1")</f>
        <v>2</v>
      </c>
    </row>
    <row r="816" spans="2:23" x14ac:dyDescent="0.25">
      <c r="B816" s="18">
        <v>815</v>
      </c>
      <c r="C816" s="17" t="str">
        <f t="shared" si="84"/>
        <v/>
      </c>
      <c r="D816" s="17" t="str">
        <f t="shared" si="85"/>
        <v>North America</v>
      </c>
      <c r="E816" s="17" t="str">
        <f t="shared" si="86"/>
        <v/>
      </c>
      <c r="F816" s="17" t="str">
        <f t="shared" si="87"/>
        <v/>
      </c>
      <c r="G816" s="17" t="str">
        <f t="shared" si="88"/>
        <v/>
      </c>
      <c r="H816" s="17" t="str">
        <f t="shared" si="89"/>
        <v/>
      </c>
      <c r="I816" s="35" t="str">
        <f t="shared" si="90"/>
        <v>North America</v>
      </c>
      <c r="J816" t="str">
        <f>IF(ISNUMBER(MATCH(K816,K$1:K815,0)),"Double","1st See ")</f>
        <v>Double</v>
      </c>
      <c r="K816" t="s">
        <v>15</v>
      </c>
      <c r="R816" t="s">
        <v>71</v>
      </c>
      <c r="S816" s="52">
        <v>70928.022243027779</v>
      </c>
      <c r="T816" s="49" t="s">
        <v>76</v>
      </c>
      <c r="U816" s="13" t="s">
        <v>356</v>
      </c>
      <c r="W816" s="60" t="str">
        <f>IF(ISNUMBER(MATCH(U816,U$1:U815,0)),"2","1")</f>
        <v>2</v>
      </c>
    </row>
    <row r="817" spans="2:23" x14ac:dyDescent="0.25">
      <c r="B817" s="18">
        <v>816</v>
      </c>
      <c r="C817" s="17" t="str">
        <f t="shared" si="84"/>
        <v/>
      </c>
      <c r="D817" s="17" t="str">
        <f t="shared" si="85"/>
        <v/>
      </c>
      <c r="E817" s="17" t="str">
        <f t="shared" si="86"/>
        <v/>
      </c>
      <c r="F817" s="17" t="str">
        <f t="shared" si="87"/>
        <v/>
      </c>
      <c r="G817" s="17" t="str">
        <f t="shared" si="88"/>
        <v>Asia</v>
      </c>
      <c r="H817" s="17" t="str">
        <f t="shared" si="89"/>
        <v/>
      </c>
      <c r="I817" s="35" t="str">
        <f t="shared" si="90"/>
        <v>Asia</v>
      </c>
      <c r="J817" t="str">
        <f>IF(ISNUMBER(MATCH(K817,K$1:K816,0)),"Double","1st See ")</f>
        <v>Double</v>
      </c>
      <c r="K817" t="s">
        <v>8</v>
      </c>
      <c r="R817" t="s">
        <v>71</v>
      </c>
      <c r="S817" s="52">
        <v>40980.635073749385</v>
      </c>
      <c r="T817" s="49" t="s">
        <v>1500</v>
      </c>
      <c r="U817" s="13" t="s">
        <v>20</v>
      </c>
      <c r="W817" s="60" t="str">
        <f>IF(ISNUMBER(MATCH(U817,U$1:U816,0)),"2","1")</f>
        <v>2</v>
      </c>
    </row>
    <row r="818" spans="2:23" x14ac:dyDescent="0.25">
      <c r="B818" s="18">
        <v>817</v>
      </c>
      <c r="C818" s="17" t="str">
        <f t="shared" si="84"/>
        <v>Europe</v>
      </c>
      <c r="D818" s="17" t="str">
        <f t="shared" si="85"/>
        <v/>
      </c>
      <c r="E818" s="17" t="str">
        <f t="shared" si="86"/>
        <v/>
      </c>
      <c r="F818" s="17" t="str">
        <f t="shared" si="87"/>
        <v/>
      </c>
      <c r="G818" s="17" t="str">
        <f t="shared" si="88"/>
        <v/>
      </c>
      <c r="H818" s="17" t="str">
        <f t="shared" si="89"/>
        <v/>
      </c>
      <c r="I818" s="35" t="str">
        <f t="shared" si="90"/>
        <v>Europe</v>
      </c>
      <c r="J818" t="str">
        <f>IF(ISNUMBER(MATCH(K818,K$1:K817,0)),"Double","1st See ")</f>
        <v>Double</v>
      </c>
      <c r="K818" t="s">
        <v>73</v>
      </c>
      <c r="R818" t="s">
        <v>71</v>
      </c>
      <c r="S818" s="52">
        <v>110332.47904470989</v>
      </c>
      <c r="T818" s="49" t="s">
        <v>356</v>
      </c>
      <c r="U818" s="13" t="s">
        <v>356</v>
      </c>
      <c r="W818" s="60" t="str">
        <f>IF(ISNUMBER(MATCH(U818,U$1:U817,0)),"2","1")</f>
        <v>2</v>
      </c>
    </row>
    <row r="819" spans="2:23" x14ac:dyDescent="0.25">
      <c r="B819" s="18">
        <v>818</v>
      </c>
      <c r="C819" s="17" t="str">
        <f t="shared" si="84"/>
        <v>Europe</v>
      </c>
      <c r="D819" s="17" t="str">
        <f t="shared" si="85"/>
        <v/>
      </c>
      <c r="E819" s="17" t="str">
        <f t="shared" si="86"/>
        <v/>
      </c>
      <c r="F819" s="17" t="str">
        <f t="shared" si="87"/>
        <v/>
      </c>
      <c r="G819" s="17" t="str">
        <f t="shared" si="88"/>
        <v/>
      </c>
      <c r="H819" s="17" t="str">
        <f t="shared" si="89"/>
        <v/>
      </c>
      <c r="I819" s="35" t="str">
        <f t="shared" si="90"/>
        <v>Europe</v>
      </c>
      <c r="J819" t="str">
        <f>IF(ISNUMBER(MATCH(K819,K$1:K818,0)),"Double","1st See ")</f>
        <v>Double</v>
      </c>
      <c r="K819" t="s">
        <v>30</v>
      </c>
      <c r="R819" t="s">
        <v>71</v>
      </c>
      <c r="S819" s="52">
        <v>47285.348162018527</v>
      </c>
      <c r="T819" s="49" t="s">
        <v>185</v>
      </c>
      <c r="U819" s="13" t="s">
        <v>20</v>
      </c>
      <c r="W819" s="60" t="str">
        <f>IF(ISNUMBER(MATCH(U819,U$1:U818,0)),"2","1")</f>
        <v>2</v>
      </c>
    </row>
    <row r="820" spans="2:23" x14ac:dyDescent="0.25">
      <c r="B820" s="18">
        <v>819</v>
      </c>
      <c r="C820" s="17" t="str">
        <f t="shared" si="84"/>
        <v/>
      </c>
      <c r="D820" s="17" t="str">
        <f t="shared" si="85"/>
        <v/>
      </c>
      <c r="E820" s="17" t="str">
        <f t="shared" si="86"/>
        <v/>
      </c>
      <c r="F820" s="17" t="str">
        <f t="shared" si="87"/>
        <v/>
      </c>
      <c r="G820" s="17" t="str">
        <f t="shared" si="88"/>
        <v>Asia</v>
      </c>
      <c r="H820" s="17" t="str">
        <f t="shared" si="89"/>
        <v/>
      </c>
      <c r="I820" s="35" t="str">
        <f t="shared" si="90"/>
        <v>Asia</v>
      </c>
      <c r="J820" t="str">
        <f>IF(ISNUMBER(MATCH(K820,K$1:K819,0)),"Double","1st See ")</f>
        <v>Double</v>
      </c>
      <c r="K820" t="s">
        <v>8</v>
      </c>
      <c r="R820" t="s">
        <v>71</v>
      </c>
      <c r="S820" s="52">
        <v>42556.81334581667</v>
      </c>
      <c r="T820" s="49" t="s">
        <v>1524</v>
      </c>
      <c r="U820" s="13" t="s">
        <v>279</v>
      </c>
      <c r="W820" s="60" t="str">
        <f>IF(ISNUMBER(MATCH(U820,U$1:U819,0)),"2","1")</f>
        <v>2</v>
      </c>
    </row>
    <row r="821" spans="2:23" x14ac:dyDescent="0.25">
      <c r="B821" s="18">
        <v>820</v>
      </c>
      <c r="C821" s="17" t="str">
        <f t="shared" si="84"/>
        <v/>
      </c>
      <c r="D821" s="17" t="str">
        <f t="shared" si="85"/>
        <v/>
      </c>
      <c r="E821" s="17" t="str">
        <f t="shared" si="86"/>
        <v/>
      </c>
      <c r="F821" s="17" t="str">
        <f t="shared" si="87"/>
        <v/>
      </c>
      <c r="G821" s="17" t="str">
        <f t="shared" si="88"/>
        <v>Asia</v>
      </c>
      <c r="H821" s="17" t="str">
        <f t="shared" si="89"/>
        <v/>
      </c>
      <c r="I821" s="35" t="str">
        <f t="shared" si="90"/>
        <v>Asia</v>
      </c>
      <c r="J821" t="str">
        <f>IF(ISNUMBER(MATCH(K821,K$1:K820,0)),"Double","1st See ")</f>
        <v>Double</v>
      </c>
      <c r="K821" t="s">
        <v>8</v>
      </c>
      <c r="R821" t="s">
        <v>71</v>
      </c>
      <c r="S821" s="52">
        <v>70928.022243027779</v>
      </c>
      <c r="T821" s="49" t="s">
        <v>772</v>
      </c>
      <c r="U821" s="13" t="s">
        <v>52</v>
      </c>
      <c r="W821" s="60" t="str">
        <f>IF(ISNUMBER(MATCH(U821,U$1:U820,0)),"2","1")</f>
        <v>2</v>
      </c>
    </row>
    <row r="822" spans="2:23" x14ac:dyDescent="0.25">
      <c r="B822" s="18">
        <v>821</v>
      </c>
      <c r="C822" s="17" t="str">
        <f t="shared" si="84"/>
        <v/>
      </c>
      <c r="D822" s="17" t="str">
        <f t="shared" si="85"/>
        <v/>
      </c>
      <c r="E822" s="17" t="str">
        <f t="shared" si="86"/>
        <v/>
      </c>
      <c r="F822" s="17" t="str">
        <f t="shared" si="87"/>
        <v/>
      </c>
      <c r="G822" s="17" t="str">
        <f t="shared" si="88"/>
        <v>Asia</v>
      </c>
      <c r="H822" s="17" t="str">
        <f t="shared" si="89"/>
        <v/>
      </c>
      <c r="I822" s="35" t="str">
        <f t="shared" si="90"/>
        <v>Asia</v>
      </c>
      <c r="J822" t="str">
        <f>IF(ISNUMBER(MATCH(K822,K$1:K821,0)),"Double","1st See ")</f>
        <v>Double</v>
      </c>
      <c r="K822" t="s">
        <v>8</v>
      </c>
      <c r="R822" t="s">
        <v>71</v>
      </c>
      <c r="S822" s="52">
        <v>94570.696324037053</v>
      </c>
      <c r="T822" s="49" t="s">
        <v>20</v>
      </c>
      <c r="U822" s="13" t="s">
        <v>20</v>
      </c>
      <c r="W822" s="60" t="str">
        <f>IF(ISNUMBER(MATCH(U822,U$1:U821,0)),"2","1")</f>
        <v>2</v>
      </c>
    </row>
    <row r="823" spans="2:23" x14ac:dyDescent="0.25">
      <c r="B823" s="18">
        <v>822</v>
      </c>
      <c r="C823" s="17" t="str">
        <f t="shared" si="84"/>
        <v/>
      </c>
      <c r="D823" s="17" t="str">
        <f t="shared" si="85"/>
        <v/>
      </c>
      <c r="E823" s="17" t="str">
        <f t="shared" si="86"/>
        <v/>
      </c>
      <c r="F823" s="17" t="str">
        <f t="shared" si="87"/>
        <v/>
      </c>
      <c r="G823" s="17" t="str">
        <f t="shared" si="88"/>
        <v>Asia</v>
      </c>
      <c r="H823" s="17" t="str">
        <f t="shared" si="89"/>
        <v/>
      </c>
      <c r="I823" s="35" t="str">
        <f t="shared" si="90"/>
        <v>Asia</v>
      </c>
      <c r="J823" t="str">
        <f>IF(ISNUMBER(MATCH(K823,K$1:K822,0)),"Double","1st See ")</f>
        <v>Double</v>
      </c>
      <c r="K823" t="s">
        <v>8</v>
      </c>
      <c r="R823" t="s">
        <v>71</v>
      </c>
      <c r="S823" s="52">
        <v>26795.030625143831</v>
      </c>
      <c r="T823" s="49" t="s">
        <v>1618</v>
      </c>
      <c r="U823" s="13" t="s">
        <v>20</v>
      </c>
      <c r="W823" s="60" t="str">
        <f>IF(ISNUMBER(MATCH(U823,U$1:U822,0)),"2","1")</f>
        <v>2</v>
      </c>
    </row>
    <row r="824" spans="2:23" x14ac:dyDescent="0.25">
      <c r="B824" s="18">
        <v>823</v>
      </c>
      <c r="C824" s="17" t="str">
        <f t="shared" si="84"/>
        <v/>
      </c>
      <c r="D824" s="17" t="str">
        <f t="shared" si="85"/>
        <v/>
      </c>
      <c r="E824" s="17" t="str">
        <f t="shared" si="86"/>
        <v/>
      </c>
      <c r="F824" s="17" t="str">
        <f t="shared" si="87"/>
        <v/>
      </c>
      <c r="G824" s="17" t="str">
        <f t="shared" si="88"/>
        <v>Asia</v>
      </c>
      <c r="H824" s="17" t="str">
        <f t="shared" si="89"/>
        <v/>
      </c>
      <c r="I824" s="35" t="str">
        <f t="shared" si="90"/>
        <v>Asia</v>
      </c>
      <c r="J824" t="str">
        <f>IF(ISNUMBER(MATCH(K824,K$1:K823,0)),"Double","1st See ")</f>
        <v>Double</v>
      </c>
      <c r="K824" t="s">
        <v>8</v>
      </c>
      <c r="R824" t="s">
        <v>71</v>
      </c>
      <c r="S824" s="52">
        <v>39404.456801682099</v>
      </c>
      <c r="T824" s="49" t="s">
        <v>1621</v>
      </c>
      <c r="U824" s="13" t="s">
        <v>310</v>
      </c>
      <c r="W824" s="60" t="str">
        <f>IF(ISNUMBER(MATCH(U824,U$1:U823,0)),"2","1")</f>
        <v>2</v>
      </c>
    </row>
    <row r="825" spans="2:23" x14ac:dyDescent="0.25">
      <c r="B825" s="18">
        <v>824</v>
      </c>
      <c r="C825" s="17" t="str">
        <f t="shared" si="84"/>
        <v/>
      </c>
      <c r="D825" s="17" t="str">
        <f t="shared" si="85"/>
        <v>North America</v>
      </c>
      <c r="E825" s="17" t="str">
        <f t="shared" si="86"/>
        <v/>
      </c>
      <c r="F825" s="17" t="str">
        <f t="shared" si="87"/>
        <v/>
      </c>
      <c r="G825" s="17" t="str">
        <f t="shared" si="88"/>
        <v/>
      </c>
      <c r="H825" s="17" t="str">
        <f t="shared" si="89"/>
        <v/>
      </c>
      <c r="I825" s="35" t="str">
        <f t="shared" si="90"/>
        <v>North America</v>
      </c>
      <c r="J825" t="str">
        <f>IF(ISNUMBER(MATCH(K825,K$1:K824,0)),"Double","1st See ")</f>
        <v>Double</v>
      </c>
      <c r="K825" t="s">
        <v>15</v>
      </c>
      <c r="R825" t="s">
        <v>71</v>
      </c>
      <c r="S825" s="52">
        <v>58318.59606648951</v>
      </c>
      <c r="T825" s="49" t="s">
        <v>1628</v>
      </c>
      <c r="U825" s="13" t="s">
        <v>52</v>
      </c>
      <c r="W825" s="60" t="str">
        <f>IF(ISNUMBER(MATCH(U825,U$1:U824,0)),"2","1")</f>
        <v>2</v>
      </c>
    </row>
    <row r="826" spans="2:23" x14ac:dyDescent="0.25">
      <c r="B826" s="18">
        <v>825</v>
      </c>
      <c r="C826" s="17" t="str">
        <f t="shared" si="84"/>
        <v/>
      </c>
      <c r="D826" s="17" t="str">
        <f t="shared" si="85"/>
        <v/>
      </c>
      <c r="E826" s="17" t="str">
        <f t="shared" si="86"/>
        <v>South America</v>
      </c>
      <c r="F826" s="17" t="str">
        <f t="shared" si="87"/>
        <v/>
      </c>
      <c r="G826" s="17" t="str">
        <f t="shared" si="88"/>
        <v/>
      </c>
      <c r="H826" s="17" t="str">
        <f t="shared" si="89"/>
        <v/>
      </c>
      <c r="I826" s="35" t="str">
        <f t="shared" si="90"/>
        <v>South America</v>
      </c>
      <c r="J826" t="str">
        <f>IF(ISNUMBER(MATCH(K826,K$1:K825,0)),"Double","1st See ")</f>
        <v>Double</v>
      </c>
      <c r="K826" t="s">
        <v>184</v>
      </c>
      <c r="R826" t="s">
        <v>71</v>
      </c>
      <c r="S826" s="52">
        <v>231119.74856804207</v>
      </c>
      <c r="T826" s="49" t="s">
        <v>1643</v>
      </c>
      <c r="U826" s="13" t="s">
        <v>279</v>
      </c>
      <c r="W826" s="60" t="str">
        <f>IF(ISNUMBER(MATCH(U826,U$1:U825,0)),"2","1")</f>
        <v>2</v>
      </c>
    </row>
    <row r="827" spans="2:23" x14ac:dyDescent="0.25">
      <c r="B827" s="18">
        <v>826</v>
      </c>
      <c r="C827" s="17" t="str">
        <f t="shared" si="84"/>
        <v/>
      </c>
      <c r="D827" s="17" t="str">
        <f t="shared" si="85"/>
        <v/>
      </c>
      <c r="E827" s="17" t="str">
        <f t="shared" si="86"/>
        <v/>
      </c>
      <c r="F827" s="17" t="str">
        <f t="shared" si="87"/>
        <v/>
      </c>
      <c r="G827" s="17" t="str">
        <f t="shared" si="88"/>
        <v>Asia</v>
      </c>
      <c r="H827" s="17" t="str">
        <f t="shared" si="89"/>
        <v/>
      </c>
      <c r="I827" s="35" t="str">
        <f t="shared" si="90"/>
        <v>Asia</v>
      </c>
      <c r="J827" t="str">
        <f>IF(ISNUMBER(MATCH(K827,K$1:K826,0)),"Double","1st See ")</f>
        <v>Double</v>
      </c>
      <c r="K827" t="s">
        <v>8</v>
      </c>
      <c r="R827" t="s">
        <v>71</v>
      </c>
      <c r="S827" s="52">
        <v>15761.782720672842</v>
      </c>
      <c r="T827" s="49" t="s">
        <v>20</v>
      </c>
      <c r="U827" s="13" t="s">
        <v>20</v>
      </c>
      <c r="W827" s="60" t="str">
        <f>IF(ISNUMBER(MATCH(U827,U$1:U826,0)),"2","1")</f>
        <v>2</v>
      </c>
    </row>
    <row r="828" spans="2:23" x14ac:dyDescent="0.25">
      <c r="B828" s="18">
        <v>827</v>
      </c>
      <c r="C828" s="17" t="str">
        <f t="shared" si="84"/>
        <v>Europe</v>
      </c>
      <c r="D828" s="17" t="str">
        <f t="shared" si="85"/>
        <v/>
      </c>
      <c r="E828" s="17" t="str">
        <f t="shared" si="86"/>
        <v/>
      </c>
      <c r="F828" s="17" t="str">
        <f t="shared" si="87"/>
        <v/>
      </c>
      <c r="G828" s="17" t="str">
        <f t="shared" si="88"/>
        <v/>
      </c>
      <c r="H828" s="17" t="str">
        <f t="shared" si="89"/>
        <v/>
      </c>
      <c r="I828" s="35" t="str">
        <f t="shared" si="90"/>
        <v>Europe</v>
      </c>
      <c r="J828" t="str">
        <f>IF(ISNUMBER(MATCH(K828,K$1:K827,0)),"Double","1st See ")</f>
        <v>Double</v>
      </c>
      <c r="K828" t="s">
        <v>71</v>
      </c>
      <c r="R828" t="s">
        <v>71</v>
      </c>
      <c r="S828" s="52">
        <v>48073.437298052166</v>
      </c>
      <c r="T828" s="49" t="s">
        <v>1687</v>
      </c>
      <c r="U828" s="13" t="s">
        <v>356</v>
      </c>
      <c r="W828" s="60" t="str">
        <f>IF(ISNUMBER(MATCH(U828,U$1:U827,0)),"2","1")</f>
        <v>2</v>
      </c>
    </row>
    <row r="829" spans="2:23" x14ac:dyDescent="0.25">
      <c r="B829" s="18">
        <v>828</v>
      </c>
      <c r="C829" s="17" t="str">
        <f t="shared" si="84"/>
        <v/>
      </c>
      <c r="D829" s="17" t="str">
        <f t="shared" si="85"/>
        <v/>
      </c>
      <c r="E829" s="17" t="str">
        <f t="shared" si="86"/>
        <v/>
      </c>
      <c r="F829" s="17" t="str">
        <f t="shared" si="87"/>
        <v/>
      </c>
      <c r="G829" s="17" t="str">
        <f t="shared" si="88"/>
        <v>Asia</v>
      </c>
      <c r="H829" s="17" t="str">
        <f t="shared" si="89"/>
        <v/>
      </c>
      <c r="I829" s="35" t="str">
        <f t="shared" si="90"/>
        <v>Asia</v>
      </c>
      <c r="J829" t="str">
        <f>IF(ISNUMBER(MATCH(K829,K$1:K828,0)),"Double","1st See ")</f>
        <v>Double</v>
      </c>
      <c r="K829" t="s">
        <v>8</v>
      </c>
      <c r="R829" t="s">
        <v>71</v>
      </c>
      <c r="S829" s="52">
        <v>76223.981237173866</v>
      </c>
      <c r="T829" s="49" t="s">
        <v>1692</v>
      </c>
      <c r="U829" s="13" t="s">
        <v>52</v>
      </c>
      <c r="W829" s="60" t="str">
        <f>IF(ISNUMBER(MATCH(U829,U$1:U828,0)),"2","1")</f>
        <v>2</v>
      </c>
    </row>
    <row r="830" spans="2:23" x14ac:dyDescent="0.25">
      <c r="B830" s="18">
        <v>829</v>
      </c>
      <c r="C830" s="17" t="str">
        <f t="shared" si="84"/>
        <v/>
      </c>
      <c r="D830" s="17" t="str">
        <f t="shared" si="85"/>
        <v/>
      </c>
      <c r="E830" s="17" t="str">
        <f t="shared" si="86"/>
        <v/>
      </c>
      <c r="F830" s="17" t="str">
        <f t="shared" si="87"/>
        <v/>
      </c>
      <c r="G830" s="17" t="str">
        <f t="shared" si="88"/>
        <v>Asia</v>
      </c>
      <c r="H830" s="17" t="str">
        <f t="shared" si="89"/>
        <v/>
      </c>
      <c r="I830" s="35" t="str">
        <f t="shared" si="90"/>
        <v>Asia</v>
      </c>
      <c r="J830" t="str">
        <f>IF(ISNUMBER(MATCH(K830,K$1:K829,0)),"Double","1st See ")</f>
        <v>Double</v>
      </c>
      <c r="K830" t="s">
        <v>8</v>
      </c>
      <c r="R830" t="s">
        <v>71</v>
      </c>
      <c r="S830" s="52">
        <v>47285.348162018527</v>
      </c>
      <c r="T830" s="49" t="s">
        <v>653</v>
      </c>
      <c r="U830" s="13" t="s">
        <v>20</v>
      </c>
      <c r="W830" s="60" t="str">
        <f>IF(ISNUMBER(MATCH(U830,U$1:U829,0)),"2","1")</f>
        <v>2</v>
      </c>
    </row>
    <row r="831" spans="2:23" x14ac:dyDescent="0.25">
      <c r="B831" s="18">
        <v>830</v>
      </c>
      <c r="C831" s="17" t="str">
        <f t="shared" si="84"/>
        <v/>
      </c>
      <c r="D831" s="17" t="str">
        <f t="shared" si="85"/>
        <v/>
      </c>
      <c r="E831" s="17" t="str">
        <f t="shared" si="86"/>
        <v/>
      </c>
      <c r="F831" s="17" t="str">
        <f t="shared" si="87"/>
        <v/>
      </c>
      <c r="G831" s="17" t="str">
        <f t="shared" si="88"/>
        <v>Asia</v>
      </c>
      <c r="H831" s="17" t="str">
        <f t="shared" si="89"/>
        <v/>
      </c>
      <c r="I831" s="35" t="str">
        <f t="shared" si="90"/>
        <v>Asia</v>
      </c>
      <c r="J831" t="str">
        <f>IF(ISNUMBER(MATCH(K831,K$1:K830,0)),"Double","1st See ")</f>
        <v>Double</v>
      </c>
      <c r="K831" t="s">
        <v>8</v>
      </c>
      <c r="R831" t="s">
        <v>71</v>
      </c>
      <c r="S831" s="52">
        <v>55166.239522354947</v>
      </c>
      <c r="T831" s="49" t="s">
        <v>200</v>
      </c>
      <c r="U831" s="13" t="s">
        <v>20</v>
      </c>
      <c r="W831" s="60" t="str">
        <f>IF(ISNUMBER(MATCH(U831,U$1:U830,0)),"2","1")</f>
        <v>2</v>
      </c>
    </row>
    <row r="832" spans="2:23" x14ac:dyDescent="0.25">
      <c r="B832" s="18">
        <v>831</v>
      </c>
      <c r="C832" s="17" t="str">
        <f t="shared" si="84"/>
        <v/>
      </c>
      <c r="D832" s="17" t="str">
        <f t="shared" si="85"/>
        <v/>
      </c>
      <c r="E832" s="17" t="str">
        <f t="shared" si="86"/>
        <v/>
      </c>
      <c r="F832" s="17" t="str">
        <f t="shared" si="87"/>
        <v/>
      </c>
      <c r="G832" s="17" t="str">
        <f t="shared" si="88"/>
        <v>Asia</v>
      </c>
      <c r="H832" s="17" t="str">
        <f t="shared" si="89"/>
        <v/>
      </c>
      <c r="I832" s="35" t="str">
        <f t="shared" si="90"/>
        <v>Asia</v>
      </c>
      <c r="J832" t="str">
        <f>IF(ISNUMBER(MATCH(K832,K$1:K831,0)),"Double","1st See ")</f>
        <v>Double</v>
      </c>
      <c r="K832" t="s">
        <v>8</v>
      </c>
      <c r="R832" t="s">
        <v>71</v>
      </c>
      <c r="S832" s="52">
        <v>39404.456801682099</v>
      </c>
      <c r="T832" s="49" t="s">
        <v>1711</v>
      </c>
      <c r="U832" s="13" t="s">
        <v>3999</v>
      </c>
      <c r="W832" s="60" t="str">
        <f>IF(ISNUMBER(MATCH(U832,U$1:U831,0)),"2","1")</f>
        <v>2</v>
      </c>
    </row>
    <row r="833" spans="2:23" x14ac:dyDescent="0.25">
      <c r="B833" s="18">
        <v>832</v>
      </c>
      <c r="C833" s="17" t="str">
        <f t="shared" si="84"/>
        <v>Europe</v>
      </c>
      <c r="D833" s="17" t="str">
        <f t="shared" si="85"/>
        <v/>
      </c>
      <c r="E833" s="17" t="str">
        <f t="shared" si="86"/>
        <v/>
      </c>
      <c r="F833" s="17" t="str">
        <f t="shared" si="87"/>
        <v/>
      </c>
      <c r="G833" s="17" t="str">
        <f t="shared" si="88"/>
        <v/>
      </c>
      <c r="H833" s="17" t="str">
        <f t="shared" si="89"/>
        <v/>
      </c>
      <c r="I833" s="35" t="str">
        <f t="shared" si="90"/>
        <v>Europe</v>
      </c>
      <c r="J833" t="str">
        <f>IF(ISNUMBER(MATCH(K833,K$1:K832,0)),"Double","1st See ")</f>
        <v>Double</v>
      </c>
      <c r="K833" t="s">
        <v>30</v>
      </c>
      <c r="R833" t="s">
        <v>71</v>
      </c>
      <c r="S833" s="52">
        <v>55166.239522354947</v>
      </c>
      <c r="T833" s="49" t="s">
        <v>1726</v>
      </c>
      <c r="U833" s="13" t="s">
        <v>4001</v>
      </c>
      <c r="W833" s="60" t="str">
        <f>IF(ISNUMBER(MATCH(U833,U$1:U832,0)),"2","1")</f>
        <v>2</v>
      </c>
    </row>
    <row r="834" spans="2:23" x14ac:dyDescent="0.25">
      <c r="B834" s="18">
        <v>833</v>
      </c>
      <c r="C834" s="17" t="str">
        <f t="shared" ref="C834:C897" si="91">IF(ISNUMBER(MATCH($K834,L$2:L$65,0)),"Europe","")</f>
        <v/>
      </c>
      <c r="D834" s="17" t="str">
        <f t="shared" ref="D834:D897" si="92">IF(ISNUMBER(MATCH($K834,M$2:M$65,0)),"North America","")</f>
        <v/>
      </c>
      <c r="E834" s="17" t="str">
        <f t="shared" ref="E834:E897" si="93">IF(ISNUMBER(MATCH($K834,N$2:N$65,0)),"South America","")</f>
        <v/>
      </c>
      <c r="F834" s="17" t="str">
        <f t="shared" ref="F834:F897" si="94">IF(ISNUMBER(MATCH($K834,O$2:O$63,0)),"Africa","")</f>
        <v/>
      </c>
      <c r="G834" s="17" t="str">
        <f t="shared" ref="G834:G897" si="95">IF(ISNUMBER(MATCH($K834,P$2:P$65,0)),"Asia","")</f>
        <v>Asia</v>
      </c>
      <c r="H834" s="17" t="str">
        <f t="shared" ref="H834:H897" si="96">IF(ISNUMBER(MATCH($K834,Q$2:Q$65,0)),"Oceania","")</f>
        <v/>
      </c>
      <c r="I834" s="35" t="str">
        <f t="shared" si="90"/>
        <v>Asia</v>
      </c>
      <c r="J834" t="str">
        <f>IF(ISNUMBER(MATCH(K834,K$1:K833,0)),"Double","1st See ")</f>
        <v>Double</v>
      </c>
      <c r="K834" t="s">
        <v>8</v>
      </c>
      <c r="R834" t="s">
        <v>71</v>
      </c>
      <c r="S834" s="52">
        <v>126094.26176538273</v>
      </c>
      <c r="T834" s="49" t="s">
        <v>1748</v>
      </c>
      <c r="U834" s="13" t="s">
        <v>356</v>
      </c>
      <c r="W834" s="60" t="str">
        <f>IF(ISNUMBER(MATCH(U834,U$1:U833,0)),"2","1")</f>
        <v>2</v>
      </c>
    </row>
    <row r="835" spans="2:23" x14ac:dyDescent="0.25">
      <c r="B835" s="18">
        <v>834</v>
      </c>
      <c r="C835" s="17" t="str">
        <f t="shared" si="91"/>
        <v/>
      </c>
      <c r="D835" s="17" t="str">
        <f t="shared" si="92"/>
        <v/>
      </c>
      <c r="E835" s="17" t="str">
        <f t="shared" si="93"/>
        <v/>
      </c>
      <c r="F835" s="17" t="str">
        <f t="shared" si="94"/>
        <v/>
      </c>
      <c r="G835" s="17" t="str">
        <f t="shared" si="95"/>
        <v>Asia</v>
      </c>
      <c r="H835" s="17" t="str">
        <f t="shared" si="96"/>
        <v/>
      </c>
      <c r="I835" s="35" t="str">
        <f t="shared" ref="I835:I898" si="97">CONCATENATE(C835,D835,E835,F835,G835,H835)</f>
        <v>Asia</v>
      </c>
      <c r="J835" t="str">
        <f>IF(ISNUMBER(MATCH(K835,K$1:K834,0)),"Double","1st See ")</f>
        <v>Double</v>
      </c>
      <c r="K835" t="s">
        <v>8</v>
      </c>
      <c r="R835" t="s">
        <v>71</v>
      </c>
      <c r="S835" s="52">
        <v>31523.565441345683</v>
      </c>
      <c r="T835" s="49" t="s">
        <v>386</v>
      </c>
      <c r="U835" s="13" t="s">
        <v>20</v>
      </c>
      <c r="W835" s="60" t="str">
        <f>IF(ISNUMBER(MATCH(U835,U$1:U834,0)),"2","1")</f>
        <v>2</v>
      </c>
    </row>
    <row r="836" spans="2:23" x14ac:dyDescent="0.25">
      <c r="B836" s="18">
        <v>835</v>
      </c>
      <c r="C836" s="17" t="str">
        <f t="shared" si="91"/>
        <v/>
      </c>
      <c r="D836" s="17" t="str">
        <f t="shared" si="92"/>
        <v>North America</v>
      </c>
      <c r="E836" s="17" t="str">
        <f t="shared" si="93"/>
        <v/>
      </c>
      <c r="F836" s="17" t="str">
        <f t="shared" si="94"/>
        <v/>
      </c>
      <c r="G836" s="17" t="str">
        <f t="shared" si="95"/>
        <v/>
      </c>
      <c r="H836" s="17" t="str">
        <f t="shared" si="96"/>
        <v/>
      </c>
      <c r="I836" s="35" t="str">
        <f t="shared" si="97"/>
        <v>North America</v>
      </c>
      <c r="J836" t="str">
        <f>IF(ISNUMBER(MATCH(K836,K$1:K835,0)),"Double","1st See ")</f>
        <v>Double</v>
      </c>
      <c r="K836" t="s">
        <v>88</v>
      </c>
      <c r="R836" t="s">
        <v>71</v>
      </c>
      <c r="S836" s="52">
        <v>33887.832849446611</v>
      </c>
      <c r="T836" s="49" t="s">
        <v>153</v>
      </c>
      <c r="U836" s="13" t="s">
        <v>20</v>
      </c>
      <c r="W836" s="60" t="str">
        <f>IF(ISNUMBER(MATCH(U836,U$1:U835,0)),"2","1")</f>
        <v>2</v>
      </c>
    </row>
    <row r="837" spans="2:23" x14ac:dyDescent="0.25">
      <c r="B837" s="18">
        <v>836</v>
      </c>
      <c r="C837" s="17" t="str">
        <f t="shared" si="91"/>
        <v/>
      </c>
      <c r="D837" s="17" t="str">
        <f t="shared" si="92"/>
        <v>North America</v>
      </c>
      <c r="E837" s="17" t="str">
        <f t="shared" si="93"/>
        <v/>
      </c>
      <c r="F837" s="17" t="str">
        <f t="shared" si="94"/>
        <v/>
      </c>
      <c r="G837" s="17" t="str">
        <f t="shared" si="95"/>
        <v/>
      </c>
      <c r="H837" s="17" t="str">
        <f t="shared" si="96"/>
        <v/>
      </c>
      <c r="I837" s="35" t="str">
        <f t="shared" si="97"/>
        <v>North America</v>
      </c>
      <c r="J837" t="str">
        <f>IF(ISNUMBER(MATCH(K837,K$1:K836,0)),"Double","1st See ")</f>
        <v>Double</v>
      </c>
      <c r="K837" t="s">
        <v>15</v>
      </c>
      <c r="R837" t="s">
        <v>71</v>
      </c>
      <c r="S837" s="52">
        <v>58318.59606648951</v>
      </c>
      <c r="T837" s="49" t="s">
        <v>1766</v>
      </c>
      <c r="U837" s="13" t="s">
        <v>20</v>
      </c>
      <c r="W837" s="60" t="str">
        <f>IF(ISNUMBER(MATCH(U837,U$1:U836,0)),"2","1")</f>
        <v>2</v>
      </c>
    </row>
    <row r="838" spans="2:23" x14ac:dyDescent="0.25">
      <c r="B838" s="18">
        <v>837</v>
      </c>
      <c r="C838" s="17" t="str">
        <f t="shared" si="91"/>
        <v/>
      </c>
      <c r="D838" s="17" t="str">
        <f t="shared" si="92"/>
        <v/>
      </c>
      <c r="E838" s="17" t="str">
        <f t="shared" si="93"/>
        <v/>
      </c>
      <c r="F838" s="17" t="str">
        <f t="shared" si="94"/>
        <v/>
      </c>
      <c r="G838" s="17" t="str">
        <f t="shared" si="95"/>
        <v>Asia</v>
      </c>
      <c r="H838" s="17" t="str">
        <f t="shared" si="96"/>
        <v/>
      </c>
      <c r="I838" s="35" t="str">
        <f t="shared" si="97"/>
        <v>Asia</v>
      </c>
      <c r="J838" t="str">
        <f>IF(ISNUMBER(MATCH(K838,K$1:K837,0)),"Double","1st See ")</f>
        <v>Double</v>
      </c>
      <c r="K838" t="s">
        <v>8</v>
      </c>
      <c r="R838" t="s">
        <v>71</v>
      </c>
      <c r="S838" s="52">
        <v>94570.696324037053</v>
      </c>
      <c r="T838" s="49" t="s">
        <v>153</v>
      </c>
      <c r="U838" s="13" t="s">
        <v>20</v>
      </c>
      <c r="W838" s="60" t="str">
        <f>IF(ISNUMBER(MATCH(U838,U$1:U837,0)),"2","1")</f>
        <v>2</v>
      </c>
    </row>
    <row r="839" spans="2:23" x14ac:dyDescent="0.25">
      <c r="B839" s="18">
        <v>838</v>
      </c>
      <c r="C839" s="17" t="str">
        <f t="shared" si="91"/>
        <v/>
      </c>
      <c r="D839" s="17" t="str">
        <f t="shared" si="92"/>
        <v>North America</v>
      </c>
      <c r="E839" s="17" t="str">
        <f t="shared" si="93"/>
        <v/>
      </c>
      <c r="F839" s="17" t="str">
        <f t="shared" si="94"/>
        <v/>
      </c>
      <c r="G839" s="17" t="str">
        <f t="shared" si="95"/>
        <v/>
      </c>
      <c r="H839" s="17" t="str">
        <f t="shared" si="96"/>
        <v/>
      </c>
      <c r="I839" s="35" t="str">
        <f t="shared" si="97"/>
        <v>North America</v>
      </c>
      <c r="J839" t="str">
        <f>IF(ISNUMBER(MATCH(K839,K$1:K838,0)),"Double","1st See ")</f>
        <v>Double</v>
      </c>
      <c r="K839" t="s">
        <v>15</v>
      </c>
      <c r="R839" t="s">
        <v>71</v>
      </c>
      <c r="S839" s="52">
        <v>66199.48742682593</v>
      </c>
      <c r="T839" s="49" t="s">
        <v>772</v>
      </c>
      <c r="U839" s="13" t="s">
        <v>52</v>
      </c>
      <c r="W839" s="60" t="str">
        <f>IF(ISNUMBER(MATCH(U839,U$1:U838,0)),"2","1")</f>
        <v>2</v>
      </c>
    </row>
    <row r="840" spans="2:23" x14ac:dyDescent="0.25">
      <c r="B840" s="18">
        <v>839</v>
      </c>
      <c r="C840" s="17" t="str">
        <f t="shared" si="91"/>
        <v/>
      </c>
      <c r="D840" s="17" t="str">
        <f t="shared" si="92"/>
        <v>North America</v>
      </c>
      <c r="E840" s="17" t="str">
        <f t="shared" si="93"/>
        <v/>
      </c>
      <c r="F840" s="17" t="str">
        <f t="shared" si="94"/>
        <v/>
      </c>
      <c r="G840" s="17" t="str">
        <f t="shared" si="95"/>
        <v/>
      </c>
      <c r="H840" s="17" t="str">
        <f t="shared" si="96"/>
        <v/>
      </c>
      <c r="I840" s="35" t="str">
        <f t="shared" si="97"/>
        <v>North America</v>
      </c>
      <c r="J840" t="str">
        <f>IF(ISNUMBER(MATCH(K840,K$1:K839,0)),"Double","1st See ")</f>
        <v>Double</v>
      </c>
      <c r="K840" t="s">
        <v>15</v>
      </c>
      <c r="R840" t="s">
        <v>71</v>
      </c>
      <c r="S840" s="52">
        <v>34675.92198548025</v>
      </c>
      <c r="T840" s="49" t="s">
        <v>1800</v>
      </c>
      <c r="U840" s="13" t="s">
        <v>52</v>
      </c>
      <c r="W840" s="60" t="str">
        <f>IF(ISNUMBER(MATCH(U840,U$1:U839,0)),"2","1")</f>
        <v>2</v>
      </c>
    </row>
    <row r="841" spans="2:23" x14ac:dyDescent="0.25">
      <c r="B841" s="18">
        <v>840</v>
      </c>
      <c r="C841" s="17" t="str">
        <f t="shared" si="91"/>
        <v/>
      </c>
      <c r="D841" s="17" t="str">
        <f t="shared" si="92"/>
        <v>North America</v>
      </c>
      <c r="E841" s="17" t="str">
        <f t="shared" si="93"/>
        <v/>
      </c>
      <c r="F841" s="17" t="str">
        <f t="shared" si="94"/>
        <v/>
      </c>
      <c r="G841" s="17" t="str">
        <f t="shared" si="95"/>
        <v/>
      </c>
      <c r="H841" s="17" t="str">
        <f t="shared" si="96"/>
        <v/>
      </c>
      <c r="I841" s="35" t="str">
        <f t="shared" si="97"/>
        <v>North America</v>
      </c>
      <c r="J841" t="str">
        <f>IF(ISNUMBER(MATCH(K841,K$1:K840,0)),"Double","1st See ")</f>
        <v>Double</v>
      </c>
      <c r="K841" t="s">
        <v>15</v>
      </c>
      <c r="R841" t="s">
        <v>71</v>
      </c>
      <c r="S841" s="52">
        <v>63047.130882691366</v>
      </c>
      <c r="T841" s="49" t="s">
        <v>1820</v>
      </c>
      <c r="U841" s="13" t="s">
        <v>67</v>
      </c>
      <c r="W841" s="60" t="str">
        <f>IF(ISNUMBER(MATCH(U841,U$1:U840,0)),"2","1")</f>
        <v>2</v>
      </c>
    </row>
    <row r="842" spans="2:23" x14ac:dyDescent="0.25">
      <c r="B842" s="18">
        <v>841</v>
      </c>
      <c r="C842" s="17" t="str">
        <f t="shared" si="91"/>
        <v/>
      </c>
      <c r="D842" s="17" t="str">
        <f t="shared" si="92"/>
        <v/>
      </c>
      <c r="E842" s="17" t="str">
        <f t="shared" si="93"/>
        <v/>
      </c>
      <c r="F842" s="17" t="str">
        <f t="shared" si="94"/>
        <v/>
      </c>
      <c r="G842" s="17" t="str">
        <f t="shared" si="95"/>
        <v>Asia</v>
      </c>
      <c r="H842" s="17" t="str">
        <f t="shared" si="96"/>
        <v/>
      </c>
      <c r="I842" s="35" t="str">
        <f t="shared" si="97"/>
        <v>Asia</v>
      </c>
      <c r="J842" t="str">
        <f>IF(ISNUMBER(MATCH(K842,K$1:K841,0)),"Double","1st See ")</f>
        <v>Double</v>
      </c>
      <c r="K842" t="s">
        <v>17</v>
      </c>
      <c r="R842" t="s">
        <v>71</v>
      </c>
      <c r="S842" s="52">
        <v>70928.022243027779</v>
      </c>
      <c r="T842" s="49" t="s">
        <v>153</v>
      </c>
      <c r="U842" s="13" t="s">
        <v>20</v>
      </c>
      <c r="W842" s="60" t="str">
        <f>IF(ISNUMBER(MATCH(U842,U$1:U841,0)),"2","1")</f>
        <v>2</v>
      </c>
    </row>
    <row r="843" spans="2:23" x14ac:dyDescent="0.25">
      <c r="B843" s="18">
        <v>842</v>
      </c>
      <c r="C843" s="17" t="str">
        <f t="shared" si="91"/>
        <v/>
      </c>
      <c r="D843" s="17" t="str">
        <f t="shared" si="92"/>
        <v>North America</v>
      </c>
      <c r="E843" s="17" t="str">
        <f t="shared" si="93"/>
        <v/>
      </c>
      <c r="F843" s="17" t="str">
        <f t="shared" si="94"/>
        <v/>
      </c>
      <c r="G843" s="17" t="str">
        <f t="shared" si="95"/>
        <v/>
      </c>
      <c r="H843" s="17" t="str">
        <f t="shared" si="96"/>
        <v/>
      </c>
      <c r="I843" s="35" t="str">
        <f t="shared" si="97"/>
        <v>North America</v>
      </c>
      <c r="J843" t="str">
        <f>IF(ISNUMBER(MATCH(K843,K$1:K842,0)),"Double","1st See ")</f>
        <v>Double</v>
      </c>
      <c r="K843" t="s">
        <v>15</v>
      </c>
      <c r="R843" t="s">
        <v>71</v>
      </c>
      <c r="S843" s="52">
        <v>78808.913603364199</v>
      </c>
      <c r="T843" s="49" t="s">
        <v>1024</v>
      </c>
      <c r="U843" s="13" t="s">
        <v>4001</v>
      </c>
      <c r="W843" s="60" t="str">
        <f>IF(ISNUMBER(MATCH(U843,U$1:U842,0)),"2","1")</f>
        <v>2</v>
      </c>
    </row>
    <row r="844" spans="2:23" x14ac:dyDescent="0.25">
      <c r="B844" s="18">
        <v>843</v>
      </c>
      <c r="C844" s="17" t="str">
        <f t="shared" si="91"/>
        <v/>
      </c>
      <c r="D844" s="17" t="str">
        <f t="shared" si="92"/>
        <v/>
      </c>
      <c r="E844" s="17" t="str">
        <f t="shared" si="93"/>
        <v/>
      </c>
      <c r="F844" s="17" t="str">
        <f t="shared" si="94"/>
        <v/>
      </c>
      <c r="G844" s="17" t="str">
        <f t="shared" si="95"/>
        <v>Asia</v>
      </c>
      <c r="H844" s="17" t="str">
        <f t="shared" si="96"/>
        <v/>
      </c>
      <c r="I844" s="35" t="str">
        <f t="shared" si="97"/>
        <v>Asia</v>
      </c>
      <c r="J844" t="str">
        <f>IF(ISNUMBER(MATCH(K844,K$1:K843,0)),"Double","1st See ")</f>
        <v>Double</v>
      </c>
      <c r="K844" t="s">
        <v>8</v>
      </c>
      <c r="R844" t="s">
        <v>71</v>
      </c>
      <c r="S844" s="52">
        <v>55954.328658388586</v>
      </c>
      <c r="T844" s="49" t="s">
        <v>1287</v>
      </c>
      <c r="U844" s="13" t="s">
        <v>310</v>
      </c>
      <c r="W844" s="60" t="str">
        <f>IF(ISNUMBER(MATCH(U844,U$1:U843,0)),"2","1")</f>
        <v>2</v>
      </c>
    </row>
    <row r="845" spans="2:23" x14ac:dyDescent="0.25">
      <c r="B845" s="18">
        <v>844</v>
      </c>
      <c r="C845" s="17" t="str">
        <f t="shared" si="91"/>
        <v/>
      </c>
      <c r="D845" s="17" t="str">
        <f t="shared" si="92"/>
        <v/>
      </c>
      <c r="E845" s="17" t="str">
        <f t="shared" si="93"/>
        <v>South America</v>
      </c>
      <c r="F845" s="17" t="str">
        <f t="shared" si="94"/>
        <v/>
      </c>
      <c r="G845" s="17" t="str">
        <f t="shared" si="95"/>
        <v/>
      </c>
      <c r="H845" s="17" t="str">
        <f t="shared" si="96"/>
        <v/>
      </c>
      <c r="I845" s="35" t="str">
        <f t="shared" si="97"/>
        <v>South America</v>
      </c>
      <c r="J845" t="str">
        <f>IF(ISNUMBER(MATCH(K845,K$1:K844,0)),"Double","1st See ")</f>
        <v xml:space="preserve">1st See </v>
      </c>
      <c r="K845" t="s">
        <v>989</v>
      </c>
      <c r="R845" t="s">
        <v>71</v>
      </c>
      <c r="S845" s="52">
        <v>63047.130882691366</v>
      </c>
      <c r="T845" s="49" t="s">
        <v>204</v>
      </c>
      <c r="U845" s="13" t="s">
        <v>52</v>
      </c>
      <c r="W845" s="60" t="str">
        <f>IF(ISNUMBER(MATCH(U845,U$1:U844,0)),"2","1")</f>
        <v>2</v>
      </c>
    </row>
    <row r="846" spans="2:23" x14ac:dyDescent="0.25">
      <c r="B846" s="18">
        <v>845</v>
      </c>
      <c r="C846" s="17" t="str">
        <f t="shared" si="91"/>
        <v>Europe</v>
      </c>
      <c r="D846" s="17" t="str">
        <f t="shared" si="92"/>
        <v/>
      </c>
      <c r="E846" s="17" t="str">
        <f t="shared" si="93"/>
        <v/>
      </c>
      <c r="F846" s="17" t="str">
        <f t="shared" si="94"/>
        <v/>
      </c>
      <c r="G846" s="17" t="str">
        <f t="shared" si="95"/>
        <v/>
      </c>
      <c r="H846" s="17" t="str">
        <f t="shared" si="96"/>
        <v/>
      </c>
      <c r="I846" s="35" t="str">
        <f t="shared" si="97"/>
        <v>Europe</v>
      </c>
      <c r="J846" t="str">
        <f>IF(ISNUMBER(MATCH(K846,K$1:K845,0)),"Double","1st See ")</f>
        <v>Double</v>
      </c>
      <c r="K846" t="s">
        <v>608</v>
      </c>
      <c r="R846" t="s">
        <v>71</v>
      </c>
      <c r="S846" s="52">
        <v>56742.417794422225</v>
      </c>
      <c r="T846" s="49" t="s">
        <v>1852</v>
      </c>
      <c r="U846" s="13" t="s">
        <v>52</v>
      </c>
      <c r="W846" s="60" t="str">
        <f>IF(ISNUMBER(MATCH(U846,U$1:U845,0)),"2","1")</f>
        <v>2</v>
      </c>
    </row>
    <row r="847" spans="2:23" x14ac:dyDescent="0.25">
      <c r="B847" s="18">
        <v>846</v>
      </c>
      <c r="C847" s="17" t="str">
        <f t="shared" si="91"/>
        <v/>
      </c>
      <c r="D847" s="17" t="str">
        <f t="shared" si="92"/>
        <v/>
      </c>
      <c r="E847" s="17" t="str">
        <f t="shared" si="93"/>
        <v/>
      </c>
      <c r="F847" s="17" t="str">
        <f t="shared" si="94"/>
        <v/>
      </c>
      <c r="G847" s="17" t="str">
        <f t="shared" si="95"/>
        <v/>
      </c>
      <c r="H847" s="17" t="str">
        <f t="shared" si="96"/>
        <v>Oceania</v>
      </c>
      <c r="I847" s="35" t="str">
        <f t="shared" si="97"/>
        <v>Oceania</v>
      </c>
      <c r="J847" t="str">
        <f>IF(ISNUMBER(MATCH(K847,K$1:K846,0)),"Double","1st See ")</f>
        <v xml:space="preserve">1st See </v>
      </c>
      <c r="K847" t="s">
        <v>992</v>
      </c>
      <c r="R847" t="s">
        <v>71</v>
      </c>
      <c r="S847" s="52">
        <v>42556.81334581667</v>
      </c>
      <c r="T847" s="49" t="s">
        <v>1856</v>
      </c>
      <c r="U847" s="13" t="s">
        <v>20</v>
      </c>
      <c r="W847" s="60" t="str">
        <f>IF(ISNUMBER(MATCH(U847,U$1:U846,0)),"2","1")</f>
        <v>2</v>
      </c>
    </row>
    <row r="848" spans="2:23" x14ac:dyDescent="0.25">
      <c r="B848" s="18">
        <v>847</v>
      </c>
      <c r="C848" s="17" t="str">
        <f t="shared" si="91"/>
        <v/>
      </c>
      <c r="D848" s="17" t="str">
        <f t="shared" si="92"/>
        <v/>
      </c>
      <c r="E848" s="17" t="str">
        <f t="shared" si="93"/>
        <v/>
      </c>
      <c r="F848" s="17" t="str">
        <f t="shared" si="94"/>
        <v>Africa</v>
      </c>
      <c r="G848" s="17" t="str">
        <f t="shared" si="95"/>
        <v/>
      </c>
      <c r="H848" s="17" t="str">
        <f t="shared" si="96"/>
        <v/>
      </c>
      <c r="I848" s="35" t="str">
        <f t="shared" si="97"/>
        <v>Africa</v>
      </c>
      <c r="J848" t="str">
        <f>IF(ISNUMBER(MATCH(K848,K$1:K847,0)),"Double","1st See ")</f>
        <v>Double</v>
      </c>
      <c r="K848" t="s">
        <v>48</v>
      </c>
      <c r="R848" t="s">
        <v>71</v>
      </c>
      <c r="S848" s="52">
        <v>78808.913603364199</v>
      </c>
      <c r="T848" s="49" t="s">
        <v>200</v>
      </c>
      <c r="U848" s="13" t="s">
        <v>20</v>
      </c>
      <c r="W848" s="60" t="str">
        <f>IF(ISNUMBER(MATCH(U848,U$1:U847,0)),"2","1")</f>
        <v>2</v>
      </c>
    </row>
    <row r="849" spans="2:23" x14ac:dyDescent="0.25">
      <c r="B849" s="18">
        <v>848</v>
      </c>
      <c r="C849" s="17" t="str">
        <f t="shared" si="91"/>
        <v/>
      </c>
      <c r="D849" s="17" t="str">
        <f t="shared" si="92"/>
        <v>North America</v>
      </c>
      <c r="E849" s="17" t="str">
        <f t="shared" si="93"/>
        <v/>
      </c>
      <c r="F849" s="17" t="str">
        <f t="shared" si="94"/>
        <v/>
      </c>
      <c r="G849" s="17" t="str">
        <f t="shared" si="95"/>
        <v/>
      </c>
      <c r="H849" s="17" t="str">
        <f t="shared" si="96"/>
        <v/>
      </c>
      <c r="I849" s="35" t="str">
        <f t="shared" si="97"/>
        <v>North America</v>
      </c>
      <c r="J849" t="str">
        <f>IF(ISNUMBER(MATCH(K849,K$1:K848,0)),"Double","1st See ")</f>
        <v>Double</v>
      </c>
      <c r="K849" t="s">
        <v>15</v>
      </c>
      <c r="R849" t="s">
        <v>71</v>
      </c>
      <c r="S849" s="52">
        <v>63047.130882691366</v>
      </c>
      <c r="T849" s="49" t="s">
        <v>20</v>
      </c>
      <c r="U849" s="13" t="s">
        <v>20</v>
      </c>
      <c r="W849" s="60" t="str">
        <f>IF(ISNUMBER(MATCH(U849,U$1:U848,0)),"2","1")</f>
        <v>2</v>
      </c>
    </row>
    <row r="850" spans="2:23" x14ac:dyDescent="0.25">
      <c r="B850" s="18">
        <v>849</v>
      </c>
      <c r="C850" s="17" t="str">
        <f t="shared" si="91"/>
        <v/>
      </c>
      <c r="D850" s="17" t="str">
        <f t="shared" si="92"/>
        <v>North America</v>
      </c>
      <c r="E850" s="17" t="str">
        <f t="shared" si="93"/>
        <v/>
      </c>
      <c r="F850" s="17" t="str">
        <f t="shared" si="94"/>
        <v/>
      </c>
      <c r="G850" s="17" t="str">
        <f t="shared" si="95"/>
        <v/>
      </c>
      <c r="H850" s="17" t="str">
        <f t="shared" si="96"/>
        <v/>
      </c>
      <c r="I850" s="35" t="str">
        <f t="shared" si="97"/>
        <v>North America</v>
      </c>
      <c r="J850" t="str">
        <f>IF(ISNUMBER(MATCH(K850,K$1:K849,0)),"Double","1st See ")</f>
        <v>Double</v>
      </c>
      <c r="K850" t="s">
        <v>15</v>
      </c>
      <c r="R850" t="s">
        <v>71</v>
      </c>
      <c r="S850" s="52">
        <v>115061.01386091174</v>
      </c>
      <c r="T850" s="49" t="s">
        <v>181</v>
      </c>
      <c r="U850" s="13" t="s">
        <v>488</v>
      </c>
      <c r="W850" s="60" t="str">
        <f>IF(ISNUMBER(MATCH(U850,U$1:U849,0)),"2","1")</f>
        <v>2</v>
      </c>
    </row>
    <row r="851" spans="2:23" x14ac:dyDescent="0.25">
      <c r="B851" s="18">
        <v>850</v>
      </c>
      <c r="C851" s="17" t="str">
        <f t="shared" si="91"/>
        <v/>
      </c>
      <c r="D851" s="17" t="str">
        <f t="shared" si="92"/>
        <v/>
      </c>
      <c r="E851" s="17" t="str">
        <f t="shared" si="93"/>
        <v/>
      </c>
      <c r="F851" s="17" t="str">
        <f t="shared" si="94"/>
        <v/>
      </c>
      <c r="G851" s="17" t="str">
        <f t="shared" si="95"/>
        <v>Asia</v>
      </c>
      <c r="H851" s="17" t="str">
        <f t="shared" si="96"/>
        <v/>
      </c>
      <c r="I851" s="35" t="str">
        <f t="shared" si="97"/>
        <v>Asia</v>
      </c>
      <c r="J851" t="str">
        <f>IF(ISNUMBER(MATCH(K851,K$1:K850,0)),"Double","1st See ")</f>
        <v>Double</v>
      </c>
      <c r="K851" t="s">
        <v>726</v>
      </c>
      <c r="R851" t="s">
        <v>71</v>
      </c>
      <c r="S851" s="52">
        <v>70928.022243027779</v>
      </c>
      <c r="T851" s="49" t="s">
        <v>1878</v>
      </c>
      <c r="U851" s="13" t="s">
        <v>20</v>
      </c>
      <c r="W851" s="60" t="str">
        <f>IF(ISNUMBER(MATCH(U851,U$1:U850,0)),"2","1")</f>
        <v>2</v>
      </c>
    </row>
    <row r="852" spans="2:23" x14ac:dyDescent="0.25">
      <c r="B852" s="18">
        <v>851</v>
      </c>
      <c r="C852" s="17" t="str">
        <f t="shared" si="91"/>
        <v/>
      </c>
      <c r="D852" s="17" t="str">
        <f t="shared" si="92"/>
        <v>North America</v>
      </c>
      <c r="E852" s="17" t="str">
        <f t="shared" si="93"/>
        <v/>
      </c>
      <c r="F852" s="17" t="str">
        <f t="shared" si="94"/>
        <v/>
      </c>
      <c r="G852" s="17" t="str">
        <f t="shared" si="95"/>
        <v/>
      </c>
      <c r="H852" s="17" t="str">
        <f t="shared" si="96"/>
        <v/>
      </c>
      <c r="I852" s="35" t="str">
        <f t="shared" si="97"/>
        <v>North America</v>
      </c>
      <c r="J852" t="str">
        <f>IF(ISNUMBER(MATCH(K852,K$1:K851,0)),"Double","1st See ")</f>
        <v>Double</v>
      </c>
      <c r="K852" t="s">
        <v>15</v>
      </c>
      <c r="R852" t="s">
        <v>71</v>
      </c>
      <c r="S852" s="52">
        <v>35148.775467100437</v>
      </c>
      <c r="T852" s="49" t="s">
        <v>1897</v>
      </c>
      <c r="U852" s="13" t="s">
        <v>20</v>
      </c>
      <c r="W852" s="60" t="str">
        <f>IF(ISNUMBER(MATCH(U852,U$1:U851,0)),"2","1")</f>
        <v>2</v>
      </c>
    </row>
    <row r="853" spans="2:23" x14ac:dyDescent="0.25">
      <c r="B853" s="18">
        <v>852</v>
      </c>
      <c r="C853" s="17" t="str">
        <f t="shared" si="91"/>
        <v/>
      </c>
      <c r="D853" s="17" t="str">
        <f t="shared" si="92"/>
        <v>North America</v>
      </c>
      <c r="E853" s="17" t="str">
        <f t="shared" si="93"/>
        <v/>
      </c>
      <c r="F853" s="17" t="str">
        <f t="shared" si="94"/>
        <v/>
      </c>
      <c r="G853" s="17" t="str">
        <f t="shared" si="95"/>
        <v/>
      </c>
      <c r="H853" s="17" t="str">
        <f t="shared" si="96"/>
        <v/>
      </c>
      <c r="I853" s="35" t="str">
        <f t="shared" si="97"/>
        <v>North America</v>
      </c>
      <c r="J853" t="str">
        <f>IF(ISNUMBER(MATCH(K853,K$1:K852,0)),"Double","1st See ")</f>
        <v>Double</v>
      </c>
      <c r="K853" t="s">
        <v>15</v>
      </c>
      <c r="R853" t="s">
        <v>71</v>
      </c>
      <c r="S853" s="52">
        <v>49153.119414418252</v>
      </c>
      <c r="T853" s="49" t="s">
        <v>1899</v>
      </c>
      <c r="U853" s="13" t="s">
        <v>52</v>
      </c>
      <c r="W853" s="60" t="str">
        <f>IF(ISNUMBER(MATCH(U853,U$1:U852,0)),"2","1")</f>
        <v>2</v>
      </c>
    </row>
    <row r="854" spans="2:23" x14ac:dyDescent="0.25">
      <c r="B854" s="18">
        <v>853</v>
      </c>
      <c r="C854" s="17" t="str">
        <f t="shared" si="91"/>
        <v>Europe</v>
      </c>
      <c r="D854" s="17" t="str">
        <f t="shared" si="92"/>
        <v/>
      </c>
      <c r="E854" s="17" t="str">
        <f t="shared" si="93"/>
        <v/>
      </c>
      <c r="F854" s="17" t="str">
        <f t="shared" si="94"/>
        <v/>
      </c>
      <c r="G854" s="17" t="str">
        <f t="shared" si="95"/>
        <v/>
      </c>
      <c r="H854" s="17" t="str">
        <f t="shared" si="96"/>
        <v/>
      </c>
      <c r="I854" s="35" t="str">
        <f t="shared" si="97"/>
        <v>Europe</v>
      </c>
      <c r="J854" t="str">
        <f>IF(ISNUMBER(MATCH(K854,K$1:K853,0)),"Double","1st See ")</f>
        <v>Double</v>
      </c>
      <c r="K854" t="s">
        <v>583</v>
      </c>
      <c r="R854" t="s">
        <v>71</v>
      </c>
      <c r="S854" s="52">
        <v>42556.81334581667</v>
      </c>
      <c r="T854" s="49" t="s">
        <v>1900</v>
      </c>
      <c r="U854" s="13" t="s">
        <v>52</v>
      </c>
      <c r="W854" s="60" t="str">
        <f>IF(ISNUMBER(MATCH(U854,U$1:U853,0)),"2","1")</f>
        <v>2</v>
      </c>
    </row>
    <row r="855" spans="2:23" x14ac:dyDescent="0.25">
      <c r="B855" s="18">
        <v>854</v>
      </c>
      <c r="C855" s="17" t="str">
        <f t="shared" si="91"/>
        <v/>
      </c>
      <c r="D855" s="17" t="str">
        <f t="shared" si="92"/>
        <v/>
      </c>
      <c r="E855" s="17" t="str">
        <f t="shared" si="93"/>
        <v/>
      </c>
      <c r="F855" s="17" t="str">
        <f t="shared" si="94"/>
        <v/>
      </c>
      <c r="G855" s="17" t="str">
        <f t="shared" si="95"/>
        <v>Asia</v>
      </c>
      <c r="H855" s="17" t="str">
        <f t="shared" si="96"/>
        <v/>
      </c>
      <c r="I855" s="35" t="str">
        <f t="shared" si="97"/>
        <v>Asia</v>
      </c>
      <c r="J855" t="str">
        <f>IF(ISNUMBER(MATCH(K855,K$1:K854,0)),"Double","1st See ")</f>
        <v>Double</v>
      </c>
      <c r="K855" t="s">
        <v>726</v>
      </c>
      <c r="R855" t="s">
        <v>71</v>
      </c>
      <c r="S855" s="52">
        <v>42556.81334581667</v>
      </c>
      <c r="T855" s="49" t="s">
        <v>1900</v>
      </c>
      <c r="U855" s="13" t="s">
        <v>52</v>
      </c>
      <c r="W855" s="60" t="str">
        <f>IF(ISNUMBER(MATCH(U855,U$1:U854,0)),"2","1")</f>
        <v>2</v>
      </c>
    </row>
    <row r="856" spans="2:23" x14ac:dyDescent="0.25">
      <c r="B856" s="18">
        <v>855</v>
      </c>
      <c r="C856" s="17" t="str">
        <f t="shared" si="91"/>
        <v/>
      </c>
      <c r="D856" s="17" t="str">
        <f t="shared" si="92"/>
        <v>North America</v>
      </c>
      <c r="E856" s="17" t="str">
        <f t="shared" si="93"/>
        <v/>
      </c>
      <c r="F856" s="17" t="str">
        <f t="shared" si="94"/>
        <v/>
      </c>
      <c r="G856" s="17" t="str">
        <f t="shared" si="95"/>
        <v/>
      </c>
      <c r="H856" s="17" t="str">
        <f t="shared" si="96"/>
        <v/>
      </c>
      <c r="I856" s="35" t="str">
        <f t="shared" si="97"/>
        <v>North America</v>
      </c>
      <c r="J856" t="str">
        <f>IF(ISNUMBER(MATCH(K856,K$1:K855,0)),"Double","1st See ")</f>
        <v>Double</v>
      </c>
      <c r="K856" t="s">
        <v>15</v>
      </c>
      <c r="R856" t="s">
        <v>71</v>
      </c>
      <c r="S856" s="52">
        <v>41768.724209783031</v>
      </c>
      <c r="T856" s="49" t="s">
        <v>1903</v>
      </c>
      <c r="U856" s="13" t="s">
        <v>52</v>
      </c>
      <c r="W856" s="60" t="str">
        <f>IF(ISNUMBER(MATCH(U856,U$1:U855,0)),"2","1")</f>
        <v>2</v>
      </c>
    </row>
    <row r="857" spans="2:23" x14ac:dyDescent="0.25">
      <c r="B857" s="18">
        <v>856</v>
      </c>
      <c r="C857" s="17" t="str">
        <f t="shared" si="91"/>
        <v/>
      </c>
      <c r="D857" s="17" t="str">
        <f t="shared" si="92"/>
        <v>North America</v>
      </c>
      <c r="E857" s="17" t="str">
        <f t="shared" si="93"/>
        <v/>
      </c>
      <c r="F857" s="17" t="str">
        <f t="shared" si="94"/>
        <v/>
      </c>
      <c r="G857" s="17" t="str">
        <f t="shared" si="95"/>
        <v/>
      </c>
      <c r="H857" s="17" t="str">
        <f t="shared" si="96"/>
        <v/>
      </c>
      <c r="I857" s="35" t="str">
        <f t="shared" si="97"/>
        <v>North America</v>
      </c>
      <c r="J857" t="str">
        <f>IF(ISNUMBER(MATCH(K857,K$1:K856,0)),"Double","1st See ")</f>
        <v>Double</v>
      </c>
      <c r="K857" t="s">
        <v>15</v>
      </c>
      <c r="R857" t="s">
        <v>71</v>
      </c>
      <c r="S857" s="52">
        <v>50437.70470615309</v>
      </c>
      <c r="T857" s="49" t="s">
        <v>207</v>
      </c>
      <c r="U857" s="13" t="s">
        <v>20</v>
      </c>
      <c r="W857" s="60" t="str">
        <f>IF(ISNUMBER(MATCH(U857,U$1:U856,0)),"2","1")</f>
        <v>2</v>
      </c>
    </row>
    <row r="858" spans="2:23" x14ac:dyDescent="0.25">
      <c r="B858" s="18">
        <v>857</v>
      </c>
      <c r="C858" s="17" t="str">
        <f t="shared" si="91"/>
        <v/>
      </c>
      <c r="D858" s="17" t="str">
        <f t="shared" si="92"/>
        <v>North America</v>
      </c>
      <c r="E858" s="17" t="str">
        <f t="shared" si="93"/>
        <v/>
      </c>
      <c r="F858" s="17" t="str">
        <f t="shared" si="94"/>
        <v/>
      </c>
      <c r="G858" s="17" t="str">
        <f t="shared" si="95"/>
        <v/>
      </c>
      <c r="H858" s="17" t="str">
        <f t="shared" si="96"/>
        <v/>
      </c>
      <c r="I858" s="35" t="str">
        <f t="shared" si="97"/>
        <v>North America</v>
      </c>
      <c r="J858" t="str">
        <f>IF(ISNUMBER(MATCH(K858,K$1:K857,0)),"Double","1st See ")</f>
        <v>Double</v>
      </c>
      <c r="K858" t="s">
        <v>15</v>
      </c>
      <c r="R858" t="s">
        <v>71</v>
      </c>
      <c r="S858" s="52">
        <v>50437.70470615309</v>
      </c>
      <c r="T858" s="49" t="s">
        <v>14</v>
      </c>
      <c r="U858" s="13" t="s">
        <v>20</v>
      </c>
      <c r="W858" s="60" t="str">
        <f>IF(ISNUMBER(MATCH(U858,U$1:U857,0)),"2","1")</f>
        <v>2</v>
      </c>
    </row>
    <row r="859" spans="2:23" x14ac:dyDescent="0.25">
      <c r="B859" s="18">
        <v>858</v>
      </c>
      <c r="C859" s="17" t="str">
        <f t="shared" si="91"/>
        <v/>
      </c>
      <c r="D859" s="17" t="str">
        <f t="shared" si="92"/>
        <v>North America</v>
      </c>
      <c r="E859" s="17" t="str">
        <f t="shared" si="93"/>
        <v/>
      </c>
      <c r="F859" s="17" t="str">
        <f t="shared" si="94"/>
        <v/>
      </c>
      <c r="G859" s="17" t="str">
        <f t="shared" si="95"/>
        <v/>
      </c>
      <c r="H859" s="17" t="str">
        <f t="shared" si="96"/>
        <v/>
      </c>
      <c r="I859" s="35" t="str">
        <f t="shared" si="97"/>
        <v>North America</v>
      </c>
      <c r="J859" t="str">
        <f>IF(ISNUMBER(MATCH(K859,K$1:K858,0)),"Double","1st See ")</f>
        <v>Double</v>
      </c>
      <c r="K859" t="s">
        <v>15</v>
      </c>
      <c r="R859" t="s">
        <v>71</v>
      </c>
      <c r="S859" s="52">
        <v>56742.417794422225</v>
      </c>
      <c r="T859" s="49" t="s">
        <v>1938</v>
      </c>
      <c r="U859" s="13" t="s">
        <v>52</v>
      </c>
      <c r="W859" s="60" t="str">
        <f>IF(ISNUMBER(MATCH(U859,U$1:U858,0)),"2","1")</f>
        <v>2</v>
      </c>
    </row>
    <row r="860" spans="2:23" x14ac:dyDescent="0.25">
      <c r="B860" s="18">
        <v>859</v>
      </c>
      <c r="C860" s="17" t="str">
        <f t="shared" si="91"/>
        <v/>
      </c>
      <c r="D860" s="17" t="str">
        <f t="shared" si="92"/>
        <v/>
      </c>
      <c r="E860" s="17" t="str">
        <f t="shared" si="93"/>
        <v/>
      </c>
      <c r="F860" s="17" t="str">
        <f t="shared" si="94"/>
        <v/>
      </c>
      <c r="G860" s="17" t="str">
        <f t="shared" si="95"/>
        <v>Asia</v>
      </c>
      <c r="H860" s="17" t="str">
        <f t="shared" si="96"/>
        <v/>
      </c>
      <c r="I860" s="35" t="str">
        <f t="shared" si="97"/>
        <v>Asia</v>
      </c>
      <c r="J860" t="str">
        <f>IF(ISNUMBER(MATCH(K860,K$1:K859,0)),"Double","1st See ")</f>
        <v>Double</v>
      </c>
      <c r="K860" t="s">
        <v>179</v>
      </c>
      <c r="R860" t="s">
        <v>71</v>
      </c>
      <c r="S860" s="52">
        <v>78808.913603364199</v>
      </c>
      <c r="T860" s="49" t="s">
        <v>1621</v>
      </c>
      <c r="U860" s="13" t="s">
        <v>310</v>
      </c>
      <c r="W860" s="60" t="str">
        <f>IF(ISNUMBER(MATCH(U860,U$1:U859,0)),"2","1")</f>
        <v>2</v>
      </c>
    </row>
    <row r="861" spans="2:23" x14ac:dyDescent="0.25">
      <c r="B861" s="18">
        <v>860</v>
      </c>
      <c r="C861" s="17" t="str">
        <f t="shared" si="91"/>
        <v/>
      </c>
      <c r="D861" s="17" t="str">
        <f t="shared" si="92"/>
        <v/>
      </c>
      <c r="E861" s="17" t="str">
        <f t="shared" si="93"/>
        <v/>
      </c>
      <c r="F861" s="17" t="str">
        <f t="shared" si="94"/>
        <v/>
      </c>
      <c r="G861" s="17" t="str">
        <f t="shared" si="95"/>
        <v>Asia</v>
      </c>
      <c r="H861" s="17" t="str">
        <f t="shared" si="96"/>
        <v/>
      </c>
      <c r="I861" s="35" t="str">
        <f t="shared" si="97"/>
        <v>Asia</v>
      </c>
      <c r="J861" t="str">
        <f>IF(ISNUMBER(MATCH(K861,K$1:K860,0)),"Double","1st See ")</f>
        <v>Double</v>
      </c>
      <c r="K861" t="s">
        <v>179</v>
      </c>
      <c r="R861" t="s">
        <v>71</v>
      </c>
      <c r="S861" s="52">
        <v>52801.972114254015</v>
      </c>
      <c r="T861" s="49" t="s">
        <v>1949</v>
      </c>
      <c r="U861" s="13" t="s">
        <v>279</v>
      </c>
      <c r="W861" s="60" t="str">
        <f>IF(ISNUMBER(MATCH(U861,U$1:U860,0)),"2","1")</f>
        <v>2</v>
      </c>
    </row>
    <row r="862" spans="2:23" x14ac:dyDescent="0.25">
      <c r="B862" s="18">
        <v>861</v>
      </c>
      <c r="C862" s="17" t="str">
        <f t="shared" si="91"/>
        <v/>
      </c>
      <c r="D862" s="17" t="str">
        <f t="shared" si="92"/>
        <v/>
      </c>
      <c r="E862" s="17" t="str">
        <f t="shared" si="93"/>
        <v/>
      </c>
      <c r="F862" s="17" t="str">
        <f t="shared" si="94"/>
        <v/>
      </c>
      <c r="G862" s="17" t="str">
        <f t="shared" si="95"/>
        <v>Asia</v>
      </c>
      <c r="H862" s="17" t="str">
        <f t="shared" si="96"/>
        <v/>
      </c>
      <c r="I862" s="35" t="str">
        <f t="shared" si="97"/>
        <v>Asia</v>
      </c>
      <c r="J862" t="str">
        <f>IF(ISNUMBER(MATCH(K862,K$1:K861,0)),"Double","1st See ")</f>
        <v>Double</v>
      </c>
      <c r="K862" t="s">
        <v>8</v>
      </c>
      <c r="R862" t="s">
        <v>71</v>
      </c>
      <c r="S862" s="52">
        <v>31523.565441345683</v>
      </c>
      <c r="T862" s="49" t="s">
        <v>310</v>
      </c>
      <c r="U862" s="13" t="s">
        <v>310</v>
      </c>
      <c r="W862" s="60" t="str">
        <f>IF(ISNUMBER(MATCH(U862,U$1:U861,0)),"2","1")</f>
        <v>2</v>
      </c>
    </row>
    <row r="863" spans="2:23" x14ac:dyDescent="0.25">
      <c r="B863" s="18">
        <v>862</v>
      </c>
      <c r="C863" s="17" t="str">
        <f t="shared" si="91"/>
        <v/>
      </c>
      <c r="D863" s="17" t="str">
        <f t="shared" si="92"/>
        <v/>
      </c>
      <c r="E863" s="17" t="str">
        <f t="shared" si="93"/>
        <v/>
      </c>
      <c r="F863" s="17" t="str">
        <f t="shared" si="94"/>
        <v/>
      </c>
      <c r="G863" s="17" t="str">
        <f t="shared" si="95"/>
        <v>Asia</v>
      </c>
      <c r="H863" s="17" t="str">
        <f t="shared" si="96"/>
        <v/>
      </c>
      <c r="I863" s="35" t="str">
        <f t="shared" si="97"/>
        <v>Asia</v>
      </c>
      <c r="J863" t="str">
        <f>IF(ISNUMBER(MATCH(K863,K$1:K862,0)),"Double","1st See ")</f>
        <v xml:space="preserve">1st See </v>
      </c>
      <c r="K863" t="s">
        <v>1011</v>
      </c>
      <c r="R863" t="s">
        <v>71</v>
      </c>
      <c r="S863" s="52">
        <v>32311.654577379326</v>
      </c>
      <c r="T863" s="49" t="s">
        <v>256</v>
      </c>
      <c r="U863" s="13" t="s">
        <v>20</v>
      </c>
      <c r="W863" s="60" t="str">
        <f>IF(ISNUMBER(MATCH(U863,U$1:U862,0)),"2","1")</f>
        <v>2</v>
      </c>
    </row>
    <row r="864" spans="2:23" x14ac:dyDescent="0.25">
      <c r="B864" s="18">
        <v>863</v>
      </c>
      <c r="C864" s="17" t="str">
        <f t="shared" si="91"/>
        <v/>
      </c>
      <c r="D864" s="17" t="str">
        <f t="shared" si="92"/>
        <v/>
      </c>
      <c r="E864" s="17" t="str">
        <f t="shared" si="93"/>
        <v/>
      </c>
      <c r="F864" s="17" t="str">
        <f t="shared" si="94"/>
        <v/>
      </c>
      <c r="G864" s="17" t="str">
        <f t="shared" si="95"/>
        <v>Asia</v>
      </c>
      <c r="H864" s="17" t="str">
        <f t="shared" si="96"/>
        <v/>
      </c>
      <c r="I864" s="35" t="str">
        <f t="shared" si="97"/>
        <v>Asia</v>
      </c>
      <c r="J864" t="str">
        <f>IF(ISNUMBER(MATCH(K864,K$1:K863,0)),"Double","1st See ")</f>
        <v>Double</v>
      </c>
      <c r="K864" t="s">
        <v>8</v>
      </c>
      <c r="R864" t="s">
        <v>71</v>
      </c>
      <c r="S864" s="52">
        <v>55166.239522354947</v>
      </c>
      <c r="T864" s="49" t="s">
        <v>1983</v>
      </c>
      <c r="U864" s="13" t="s">
        <v>20</v>
      </c>
      <c r="W864" s="60" t="str">
        <f>IF(ISNUMBER(MATCH(U864,U$1:U863,0)),"2","1")</f>
        <v>2</v>
      </c>
    </row>
    <row r="865" spans="2:23" x14ac:dyDescent="0.25">
      <c r="B865" s="18">
        <v>864</v>
      </c>
      <c r="C865" s="17" t="str">
        <f t="shared" si="91"/>
        <v>Europe</v>
      </c>
      <c r="D865" s="17" t="str">
        <f t="shared" si="92"/>
        <v/>
      </c>
      <c r="E865" s="17" t="str">
        <f t="shared" si="93"/>
        <v/>
      </c>
      <c r="F865" s="17" t="str">
        <f t="shared" si="94"/>
        <v/>
      </c>
      <c r="G865" s="17" t="str">
        <f t="shared" si="95"/>
        <v/>
      </c>
      <c r="H865" s="17" t="str">
        <f t="shared" si="96"/>
        <v/>
      </c>
      <c r="I865" s="35" t="str">
        <f t="shared" si="97"/>
        <v>Europe</v>
      </c>
      <c r="J865" t="str">
        <f>IF(ISNUMBER(MATCH(K865,K$1:K864,0)),"Double","1st See ")</f>
        <v>Double</v>
      </c>
      <c r="K865" t="s">
        <v>628</v>
      </c>
      <c r="R865" t="s">
        <v>71</v>
      </c>
      <c r="S865" s="52">
        <v>39404.456801682099</v>
      </c>
      <c r="T865" s="49" t="s">
        <v>153</v>
      </c>
      <c r="U865" s="13" t="s">
        <v>20</v>
      </c>
      <c r="W865" s="60" t="str">
        <f>IF(ISNUMBER(MATCH(U865,U$1:U864,0)),"2","1")</f>
        <v>2</v>
      </c>
    </row>
    <row r="866" spans="2:23" x14ac:dyDescent="0.25">
      <c r="B866" s="18">
        <v>865</v>
      </c>
      <c r="C866" s="17" t="str">
        <f t="shared" si="91"/>
        <v/>
      </c>
      <c r="D866" s="17" t="str">
        <f t="shared" si="92"/>
        <v/>
      </c>
      <c r="E866" s="17" t="str">
        <f t="shared" si="93"/>
        <v/>
      </c>
      <c r="F866" s="17" t="str">
        <f t="shared" si="94"/>
        <v/>
      </c>
      <c r="G866" s="17" t="str">
        <f t="shared" si="95"/>
        <v>Asia</v>
      </c>
      <c r="H866" s="17" t="str">
        <f t="shared" si="96"/>
        <v/>
      </c>
      <c r="I866" s="35" t="str">
        <f t="shared" si="97"/>
        <v>Asia</v>
      </c>
      <c r="J866" t="str">
        <f>IF(ISNUMBER(MATCH(K866,K$1:K865,0)),"Double","1st See ")</f>
        <v>Double</v>
      </c>
      <c r="K866" t="s">
        <v>133</v>
      </c>
      <c r="R866" t="s">
        <v>628</v>
      </c>
      <c r="S866" s="52">
        <v>57167.974754622352</v>
      </c>
      <c r="T866" s="49" t="s">
        <v>95</v>
      </c>
      <c r="U866" s="13" t="s">
        <v>52</v>
      </c>
      <c r="V866" s="53">
        <f>AVERAGE(S866:S888)</f>
        <v>73006.431203838249</v>
      </c>
      <c r="W866" s="60" t="str">
        <f>IF(ISNUMBER(MATCH(U866,U$1:U865,0)),"2","1")</f>
        <v>2</v>
      </c>
    </row>
    <row r="867" spans="2:23" x14ac:dyDescent="0.25">
      <c r="B867" s="18">
        <v>866</v>
      </c>
      <c r="C867" s="17" t="str">
        <f t="shared" si="91"/>
        <v/>
      </c>
      <c r="D867" s="17" t="str">
        <f t="shared" si="92"/>
        <v/>
      </c>
      <c r="E867" s="17" t="str">
        <f t="shared" si="93"/>
        <v/>
      </c>
      <c r="F867" s="17" t="str">
        <f t="shared" si="94"/>
        <v/>
      </c>
      <c r="G867" s="17" t="str">
        <f t="shared" si="95"/>
        <v>Asia</v>
      </c>
      <c r="H867" s="17" t="str">
        <f t="shared" si="96"/>
        <v/>
      </c>
      <c r="I867" s="35" t="str">
        <f t="shared" si="97"/>
        <v>Asia</v>
      </c>
      <c r="J867" t="str">
        <f>IF(ISNUMBER(MATCH(K867,K$1:K866,0)),"Double","1st See ")</f>
        <v>Double</v>
      </c>
      <c r="K867" t="s">
        <v>8</v>
      </c>
      <c r="R867" t="s">
        <v>628</v>
      </c>
      <c r="S867" s="52">
        <v>48275.178681681093</v>
      </c>
      <c r="T867" s="49" t="s">
        <v>115</v>
      </c>
      <c r="U867" s="13" t="s">
        <v>20</v>
      </c>
      <c r="W867" s="60" t="str">
        <f>IF(ISNUMBER(MATCH(U867,U$1:U866,0)),"2","1")</f>
        <v>2</v>
      </c>
    </row>
    <row r="868" spans="2:23" x14ac:dyDescent="0.25">
      <c r="B868" s="18">
        <v>867</v>
      </c>
      <c r="C868" s="17" t="str">
        <f t="shared" si="91"/>
        <v/>
      </c>
      <c r="D868" s="17" t="str">
        <f t="shared" si="92"/>
        <v/>
      </c>
      <c r="E868" s="17" t="str">
        <f t="shared" si="93"/>
        <v/>
      </c>
      <c r="F868" s="17" t="str">
        <f t="shared" si="94"/>
        <v/>
      </c>
      <c r="G868" s="17" t="str">
        <f t="shared" si="95"/>
        <v>Asia</v>
      </c>
      <c r="H868" s="17" t="str">
        <f t="shared" si="96"/>
        <v/>
      </c>
      <c r="I868" s="35" t="str">
        <f t="shared" si="97"/>
        <v>Asia</v>
      </c>
      <c r="J868" t="str">
        <f>IF(ISNUMBER(MATCH(K868,K$1:K867,0)),"Double","1st See ")</f>
        <v>Double</v>
      </c>
      <c r="K868" t="s">
        <v>8</v>
      </c>
      <c r="R868" t="s">
        <v>628</v>
      </c>
      <c r="S868" s="52">
        <v>254079.88779832155</v>
      </c>
      <c r="T868" s="49" t="s">
        <v>381</v>
      </c>
      <c r="U868" s="13" t="s">
        <v>3999</v>
      </c>
      <c r="W868" s="60" t="str">
        <f>IF(ISNUMBER(MATCH(U868,U$1:U867,0)),"2","1")</f>
        <v>2</v>
      </c>
    </row>
    <row r="869" spans="2:23" x14ac:dyDescent="0.25">
      <c r="B869" s="18">
        <v>868</v>
      </c>
      <c r="C869" s="17" t="str">
        <f t="shared" si="91"/>
        <v/>
      </c>
      <c r="D869" s="17" t="str">
        <f t="shared" si="92"/>
        <v/>
      </c>
      <c r="E869" s="17" t="str">
        <f t="shared" si="93"/>
        <v/>
      </c>
      <c r="F869" s="17" t="str">
        <f t="shared" si="94"/>
        <v/>
      </c>
      <c r="G869" s="17" t="str">
        <f t="shared" si="95"/>
        <v>Asia</v>
      </c>
      <c r="H869" s="17" t="str">
        <f t="shared" si="96"/>
        <v/>
      </c>
      <c r="I869" s="35" t="str">
        <f t="shared" si="97"/>
        <v>Asia</v>
      </c>
      <c r="J869" t="str">
        <f>IF(ISNUMBER(MATCH(K869,K$1:K868,0)),"Double","1st See ")</f>
        <v>Double</v>
      </c>
      <c r="K869" t="s">
        <v>17</v>
      </c>
      <c r="R869" t="s">
        <v>628</v>
      </c>
      <c r="S869" s="52">
        <v>62564.631571458704</v>
      </c>
      <c r="T869" s="49" t="s">
        <v>627</v>
      </c>
      <c r="U869" s="13" t="s">
        <v>310</v>
      </c>
      <c r="W869" s="60" t="str">
        <f>IF(ISNUMBER(MATCH(U869,U$1:U868,0)),"2","1")</f>
        <v>2</v>
      </c>
    </row>
    <row r="870" spans="2:23" x14ac:dyDescent="0.25">
      <c r="B870" s="18">
        <v>869</v>
      </c>
      <c r="C870" s="17" t="str">
        <f t="shared" si="91"/>
        <v/>
      </c>
      <c r="D870" s="17" t="str">
        <f t="shared" si="92"/>
        <v/>
      </c>
      <c r="E870" s="17" t="str">
        <f t="shared" si="93"/>
        <v/>
      </c>
      <c r="F870" s="17" t="str">
        <f t="shared" si="94"/>
        <v>Africa</v>
      </c>
      <c r="G870" s="17" t="str">
        <f t="shared" si="95"/>
        <v/>
      </c>
      <c r="H870" s="17" t="str">
        <f t="shared" si="96"/>
        <v/>
      </c>
      <c r="I870" s="35" t="str">
        <f t="shared" si="97"/>
        <v>Africa</v>
      </c>
      <c r="J870" t="str">
        <f>IF(ISNUMBER(MATCH(K870,K$1:K869,0)),"Double","1st See ")</f>
        <v>Double</v>
      </c>
      <c r="K870" t="s">
        <v>48</v>
      </c>
      <c r="R870" t="s">
        <v>628</v>
      </c>
      <c r="S870" s="52">
        <v>69871.969144538423</v>
      </c>
      <c r="T870" s="49" t="s">
        <v>647</v>
      </c>
      <c r="U870" s="13" t="s">
        <v>20</v>
      </c>
      <c r="W870" s="60" t="str">
        <f>IF(ISNUMBER(MATCH(U870,U$1:U869,0)),"2","1")</f>
        <v>2</v>
      </c>
    </row>
    <row r="871" spans="2:23" x14ac:dyDescent="0.25">
      <c r="B871" s="18">
        <v>870</v>
      </c>
      <c r="C871" s="17" t="str">
        <f t="shared" si="91"/>
        <v/>
      </c>
      <c r="D871" s="17" t="str">
        <f t="shared" si="92"/>
        <v>North America</v>
      </c>
      <c r="E871" s="17" t="str">
        <f t="shared" si="93"/>
        <v/>
      </c>
      <c r="F871" s="17" t="str">
        <f t="shared" si="94"/>
        <v/>
      </c>
      <c r="G871" s="17" t="str">
        <f t="shared" si="95"/>
        <v/>
      </c>
      <c r="H871" s="17" t="str">
        <f t="shared" si="96"/>
        <v/>
      </c>
      <c r="I871" s="35" t="str">
        <f t="shared" si="97"/>
        <v>North America</v>
      </c>
      <c r="J871" t="str">
        <f>IF(ISNUMBER(MATCH(K871,K$1:K870,0)),"Double","1st See ")</f>
        <v>Double</v>
      </c>
      <c r="K871" t="s">
        <v>15</v>
      </c>
      <c r="R871" t="s">
        <v>628</v>
      </c>
      <c r="S871" s="52">
        <v>53356.776437647524</v>
      </c>
      <c r="T871" s="49" t="s">
        <v>43</v>
      </c>
      <c r="U871" s="13" t="s">
        <v>279</v>
      </c>
      <c r="W871" s="60" t="str">
        <f>IF(ISNUMBER(MATCH(U871,U$1:U870,0)),"2","1")</f>
        <v>2</v>
      </c>
    </row>
    <row r="872" spans="2:23" x14ac:dyDescent="0.25">
      <c r="B872" s="18">
        <v>871</v>
      </c>
      <c r="C872" s="17" t="str">
        <f t="shared" si="91"/>
        <v/>
      </c>
      <c r="D872" s="17" t="str">
        <f t="shared" si="92"/>
        <v/>
      </c>
      <c r="E872" s="17" t="str">
        <f t="shared" si="93"/>
        <v/>
      </c>
      <c r="F872" s="17" t="str">
        <f t="shared" si="94"/>
        <v/>
      </c>
      <c r="G872" s="17" t="str">
        <f t="shared" si="95"/>
        <v>Asia</v>
      </c>
      <c r="H872" s="17" t="str">
        <f t="shared" si="96"/>
        <v/>
      </c>
      <c r="I872" s="35" t="str">
        <f t="shared" si="97"/>
        <v>Asia</v>
      </c>
      <c r="J872" t="str">
        <f>IF(ISNUMBER(MATCH(K872,K$1:K871,0)),"Double","1st See ")</f>
        <v>Double</v>
      </c>
      <c r="K872" t="s">
        <v>8</v>
      </c>
      <c r="R872" t="s">
        <v>628</v>
      </c>
      <c r="S872" s="52">
        <v>50815.977559664309</v>
      </c>
      <c r="T872" s="49" t="s">
        <v>1014</v>
      </c>
      <c r="U872" s="13" t="s">
        <v>20</v>
      </c>
      <c r="W872" s="60" t="str">
        <f>IF(ISNUMBER(MATCH(U872,U$1:U871,0)),"2","1")</f>
        <v>2</v>
      </c>
    </row>
    <row r="873" spans="2:23" x14ac:dyDescent="0.25">
      <c r="B873" s="18">
        <v>872</v>
      </c>
      <c r="C873" s="17" t="str">
        <f t="shared" si="91"/>
        <v/>
      </c>
      <c r="D873" s="17" t="str">
        <f t="shared" si="92"/>
        <v/>
      </c>
      <c r="E873" s="17" t="str">
        <f t="shared" si="93"/>
        <v/>
      </c>
      <c r="F873" s="17" t="str">
        <f t="shared" si="94"/>
        <v/>
      </c>
      <c r="G873" s="17" t="str">
        <f t="shared" si="95"/>
        <v>Asia</v>
      </c>
      <c r="H873" s="17" t="str">
        <f t="shared" si="96"/>
        <v/>
      </c>
      <c r="I873" s="35" t="str">
        <f t="shared" si="97"/>
        <v>Asia</v>
      </c>
      <c r="J873" t="str">
        <f>IF(ISNUMBER(MATCH(K873,K$1:K872,0)),"Double","1st See ")</f>
        <v xml:space="preserve">1st See </v>
      </c>
      <c r="K873" t="s">
        <v>4110</v>
      </c>
      <c r="R873" t="s">
        <v>628</v>
      </c>
      <c r="S873" s="52">
        <v>95279.957924370581</v>
      </c>
      <c r="T873" s="49" t="s">
        <v>1090</v>
      </c>
      <c r="U873" s="13" t="s">
        <v>20</v>
      </c>
      <c r="W873" s="60" t="str">
        <f>IF(ISNUMBER(MATCH(U873,U$1:U872,0)),"2","1")</f>
        <v>2</v>
      </c>
    </row>
    <row r="874" spans="2:23" x14ac:dyDescent="0.25">
      <c r="B874" s="18">
        <v>873</v>
      </c>
      <c r="C874" s="17" t="str">
        <f t="shared" si="91"/>
        <v/>
      </c>
      <c r="D874" s="17" t="str">
        <f t="shared" si="92"/>
        <v/>
      </c>
      <c r="E874" s="17" t="str">
        <f t="shared" si="93"/>
        <v/>
      </c>
      <c r="F874" s="17" t="str">
        <f t="shared" si="94"/>
        <v/>
      </c>
      <c r="G874" s="17" t="str">
        <f t="shared" si="95"/>
        <v>Asia</v>
      </c>
      <c r="H874" s="17" t="str">
        <f t="shared" si="96"/>
        <v/>
      </c>
      <c r="I874" s="35" t="str">
        <f t="shared" si="97"/>
        <v>Asia</v>
      </c>
      <c r="J874" t="str">
        <f>IF(ISNUMBER(MATCH(K874,K$1:K873,0)),"Double","1st See ")</f>
        <v>Double</v>
      </c>
      <c r="K874" t="s">
        <v>8</v>
      </c>
      <c r="R874" t="s">
        <v>628</v>
      </c>
      <c r="S874" s="52">
        <v>57167.974754622352</v>
      </c>
      <c r="T874" s="49" t="s">
        <v>1091</v>
      </c>
      <c r="U874" s="13" t="s">
        <v>20</v>
      </c>
      <c r="W874" s="60" t="str">
        <f>IF(ISNUMBER(MATCH(U874,U$1:U873,0)),"2","1")</f>
        <v>2</v>
      </c>
    </row>
    <row r="875" spans="2:23" x14ac:dyDescent="0.25">
      <c r="B875" s="18">
        <v>874</v>
      </c>
      <c r="C875" s="17" t="str">
        <f t="shared" si="91"/>
        <v/>
      </c>
      <c r="D875" s="17" t="str">
        <f t="shared" si="92"/>
        <v/>
      </c>
      <c r="E875" s="17" t="str">
        <f t="shared" si="93"/>
        <v/>
      </c>
      <c r="F875" s="17" t="str">
        <f t="shared" si="94"/>
        <v/>
      </c>
      <c r="G875" s="17" t="str">
        <f t="shared" si="95"/>
        <v>Asia</v>
      </c>
      <c r="H875" s="17" t="str">
        <f t="shared" si="96"/>
        <v/>
      </c>
      <c r="I875" s="35" t="str">
        <f t="shared" si="97"/>
        <v>Asia</v>
      </c>
      <c r="J875" t="str">
        <f>IF(ISNUMBER(MATCH(K875,K$1:K874,0)),"Double","1st See ")</f>
        <v>Double</v>
      </c>
      <c r="K875" t="s">
        <v>133</v>
      </c>
      <c r="R875" t="s">
        <v>628</v>
      </c>
      <c r="S875" s="52">
        <v>50815.977559664309</v>
      </c>
      <c r="T875" s="49" t="s">
        <v>1231</v>
      </c>
      <c r="U875" s="13" t="s">
        <v>20</v>
      </c>
      <c r="W875" s="60" t="str">
        <f>IF(ISNUMBER(MATCH(U875,U$1:U874,0)),"2","1")</f>
        <v>2</v>
      </c>
    </row>
    <row r="876" spans="2:23" x14ac:dyDescent="0.25">
      <c r="B876" s="18">
        <v>875</v>
      </c>
      <c r="C876" s="17" t="str">
        <f t="shared" si="91"/>
        <v/>
      </c>
      <c r="D876" s="17" t="str">
        <f t="shared" si="92"/>
        <v>North America</v>
      </c>
      <c r="E876" s="17" t="str">
        <f t="shared" si="93"/>
        <v/>
      </c>
      <c r="F876" s="17" t="str">
        <f t="shared" si="94"/>
        <v/>
      </c>
      <c r="G876" s="17" t="str">
        <f t="shared" si="95"/>
        <v/>
      </c>
      <c r="H876" s="17" t="str">
        <f t="shared" si="96"/>
        <v/>
      </c>
      <c r="I876" s="35" t="str">
        <f t="shared" si="97"/>
        <v>North America</v>
      </c>
      <c r="J876" t="str">
        <f>IF(ISNUMBER(MATCH(K876,K$1:K875,0)),"Double","1st See ")</f>
        <v>Double</v>
      </c>
      <c r="K876" t="s">
        <v>166</v>
      </c>
      <c r="R876" t="s">
        <v>628</v>
      </c>
      <c r="S876" s="52">
        <v>104172.75399731184</v>
      </c>
      <c r="T876" s="49" t="s">
        <v>1346</v>
      </c>
      <c r="U876" s="13" t="s">
        <v>52</v>
      </c>
      <c r="W876" s="60" t="str">
        <f>IF(ISNUMBER(MATCH(U876,U$1:U875,0)),"2","1")</f>
        <v>2</v>
      </c>
    </row>
    <row r="877" spans="2:23" x14ac:dyDescent="0.25">
      <c r="B877" s="18">
        <v>876</v>
      </c>
      <c r="C877" s="17" t="str">
        <f t="shared" si="91"/>
        <v/>
      </c>
      <c r="D877" s="17" t="str">
        <f t="shared" si="92"/>
        <v/>
      </c>
      <c r="E877" s="17" t="str">
        <f t="shared" si="93"/>
        <v/>
      </c>
      <c r="F877" s="17" t="str">
        <f t="shared" si="94"/>
        <v/>
      </c>
      <c r="G877" s="17" t="str">
        <f t="shared" si="95"/>
        <v>Asia</v>
      </c>
      <c r="H877" s="17" t="str">
        <f t="shared" si="96"/>
        <v/>
      </c>
      <c r="I877" s="35" t="str">
        <f t="shared" si="97"/>
        <v>Asia</v>
      </c>
      <c r="J877" t="str">
        <f>IF(ISNUMBER(MATCH(K877,K$1:K876,0)),"Double","1st See ")</f>
        <v>Double</v>
      </c>
      <c r="K877" t="s">
        <v>8</v>
      </c>
      <c r="R877" t="s">
        <v>628</v>
      </c>
      <c r="S877" s="52">
        <v>78764.765217479682</v>
      </c>
      <c r="T877" s="49" t="s">
        <v>1386</v>
      </c>
      <c r="U877" s="13" t="s">
        <v>20</v>
      </c>
      <c r="W877" s="60" t="str">
        <f>IF(ISNUMBER(MATCH(U877,U$1:U876,0)),"2","1")</f>
        <v>2</v>
      </c>
    </row>
    <row r="878" spans="2:23" x14ac:dyDescent="0.25">
      <c r="B878" s="18">
        <v>877</v>
      </c>
      <c r="C878" s="17" t="str">
        <f t="shared" si="91"/>
        <v/>
      </c>
      <c r="D878" s="17" t="str">
        <f t="shared" si="92"/>
        <v/>
      </c>
      <c r="E878" s="17" t="str">
        <f t="shared" si="93"/>
        <v/>
      </c>
      <c r="F878" s="17" t="str">
        <f t="shared" si="94"/>
        <v/>
      </c>
      <c r="G878" s="17" t="str">
        <f t="shared" si="95"/>
        <v>Asia</v>
      </c>
      <c r="H878" s="17" t="str">
        <f t="shared" si="96"/>
        <v/>
      </c>
      <c r="I878" s="35" t="str">
        <f t="shared" si="97"/>
        <v>Asia</v>
      </c>
      <c r="J878" t="str">
        <f>IF(ISNUMBER(MATCH(K878,K$1:K877,0)),"Double","1st See ")</f>
        <v>Double</v>
      </c>
      <c r="K878" t="s">
        <v>8</v>
      </c>
      <c r="R878" t="s">
        <v>628</v>
      </c>
      <c r="S878" s="52">
        <v>38111.983169748237</v>
      </c>
      <c r="T878" s="49" t="s">
        <v>1388</v>
      </c>
      <c r="U878" s="13" t="s">
        <v>356</v>
      </c>
      <c r="W878" s="60" t="str">
        <f>IF(ISNUMBER(MATCH(U878,U$1:U877,0)),"2","1")</f>
        <v>2</v>
      </c>
    </row>
    <row r="879" spans="2:23" x14ac:dyDescent="0.25">
      <c r="B879" s="18">
        <v>878</v>
      </c>
      <c r="C879" s="17" t="str">
        <f t="shared" si="91"/>
        <v/>
      </c>
      <c r="D879" s="17" t="str">
        <f t="shared" si="92"/>
        <v/>
      </c>
      <c r="E879" s="17" t="str">
        <f t="shared" si="93"/>
        <v/>
      </c>
      <c r="F879" s="17" t="str">
        <f t="shared" si="94"/>
        <v/>
      </c>
      <c r="G879" s="17" t="str">
        <f t="shared" si="95"/>
        <v>Asia</v>
      </c>
      <c r="H879" s="17" t="str">
        <f t="shared" si="96"/>
        <v/>
      </c>
      <c r="I879" s="35" t="str">
        <f t="shared" si="97"/>
        <v>Asia</v>
      </c>
      <c r="J879" t="str">
        <f>IF(ISNUMBER(MATCH(K879,K$1:K878,0)),"Double","1st See ")</f>
        <v>Double</v>
      </c>
      <c r="K879" t="s">
        <v>8</v>
      </c>
      <c r="R879" t="s">
        <v>628</v>
      </c>
      <c r="S879" s="52">
        <v>61614.372791092981</v>
      </c>
      <c r="T879" s="49" t="s">
        <v>1470</v>
      </c>
      <c r="U879" s="13" t="s">
        <v>20</v>
      </c>
      <c r="W879" s="60" t="str">
        <f>IF(ISNUMBER(MATCH(U879,U$1:U878,0)),"2","1")</f>
        <v>2</v>
      </c>
    </row>
    <row r="880" spans="2:23" x14ac:dyDescent="0.25">
      <c r="B880" s="18">
        <v>879</v>
      </c>
      <c r="C880" s="17" t="str">
        <f t="shared" si="91"/>
        <v/>
      </c>
      <c r="D880" s="17" t="str">
        <f t="shared" si="92"/>
        <v/>
      </c>
      <c r="E880" s="17" t="str">
        <f t="shared" si="93"/>
        <v/>
      </c>
      <c r="F880" s="17" t="str">
        <f t="shared" si="94"/>
        <v/>
      </c>
      <c r="G880" s="17" t="str">
        <f t="shared" si="95"/>
        <v>Asia</v>
      </c>
      <c r="H880" s="17" t="str">
        <f t="shared" si="96"/>
        <v/>
      </c>
      <c r="I880" s="35" t="str">
        <f t="shared" si="97"/>
        <v>Asia</v>
      </c>
      <c r="J880" t="str">
        <f>IF(ISNUMBER(MATCH(K880,K$1:K879,0)),"Double","1st See ")</f>
        <v>Double</v>
      </c>
      <c r="K880" t="s">
        <v>8</v>
      </c>
      <c r="R880" t="s">
        <v>628</v>
      </c>
      <c r="S880" s="52">
        <v>36206.384011260823</v>
      </c>
      <c r="T880" s="49" t="s">
        <v>1475</v>
      </c>
      <c r="U880" s="13" t="s">
        <v>20</v>
      </c>
      <c r="W880" s="60" t="str">
        <f>IF(ISNUMBER(MATCH(U880,U$1:U879,0)),"2","1")</f>
        <v>2</v>
      </c>
    </row>
    <row r="881" spans="2:23" x14ac:dyDescent="0.25">
      <c r="B881" s="18">
        <v>880</v>
      </c>
      <c r="C881" s="17" t="str">
        <f t="shared" si="91"/>
        <v/>
      </c>
      <c r="D881" s="17" t="str">
        <f t="shared" si="92"/>
        <v/>
      </c>
      <c r="E881" s="17" t="str">
        <f t="shared" si="93"/>
        <v/>
      </c>
      <c r="F881" s="17" t="str">
        <f t="shared" si="94"/>
        <v/>
      </c>
      <c r="G881" s="17" t="str">
        <f t="shared" si="95"/>
        <v>Asia</v>
      </c>
      <c r="H881" s="17" t="str">
        <f t="shared" si="96"/>
        <v/>
      </c>
      <c r="I881" s="35" t="str">
        <f t="shared" si="97"/>
        <v>Asia</v>
      </c>
      <c r="J881" t="str">
        <f>IF(ISNUMBER(MATCH(K881,K$1:K880,0)),"Double","1st See ")</f>
        <v>Double</v>
      </c>
      <c r="K881" t="s">
        <v>8</v>
      </c>
      <c r="R881" t="s">
        <v>628</v>
      </c>
      <c r="S881" s="52">
        <v>95279.957924370581</v>
      </c>
      <c r="T881" s="49" t="s">
        <v>14</v>
      </c>
      <c r="U881" s="13" t="s">
        <v>20</v>
      </c>
      <c r="W881" s="60" t="str">
        <f>IF(ISNUMBER(MATCH(U881,U$1:U880,0)),"2","1")</f>
        <v>2</v>
      </c>
    </row>
    <row r="882" spans="2:23" x14ac:dyDescent="0.25">
      <c r="B882" s="18">
        <v>881</v>
      </c>
      <c r="C882" s="17" t="str">
        <f t="shared" si="91"/>
        <v/>
      </c>
      <c r="D882" s="17" t="str">
        <f t="shared" si="92"/>
        <v/>
      </c>
      <c r="E882" s="17" t="str">
        <f t="shared" si="93"/>
        <v/>
      </c>
      <c r="F882" s="17" t="str">
        <f t="shared" si="94"/>
        <v/>
      </c>
      <c r="G882" s="17" t="str">
        <f t="shared" si="95"/>
        <v>Asia</v>
      </c>
      <c r="H882" s="17" t="str">
        <f t="shared" si="96"/>
        <v/>
      </c>
      <c r="I882" s="35" t="str">
        <f t="shared" si="97"/>
        <v>Asia</v>
      </c>
      <c r="J882" t="str">
        <f>IF(ISNUMBER(MATCH(K882,K$1:K881,0)),"Double","1st See ")</f>
        <v>Double</v>
      </c>
      <c r="K882" t="s">
        <v>8</v>
      </c>
      <c r="R882" t="s">
        <v>628</v>
      </c>
      <c r="S882" s="52">
        <v>43828.780645210471</v>
      </c>
      <c r="T882" s="49" t="s">
        <v>20</v>
      </c>
      <c r="U882" s="13" t="s">
        <v>20</v>
      </c>
      <c r="W882" s="60" t="str">
        <f>IF(ISNUMBER(MATCH(U882,U$1:U881,0)),"2","1")</f>
        <v>2</v>
      </c>
    </row>
    <row r="883" spans="2:23" x14ac:dyDescent="0.25">
      <c r="B883" s="18">
        <v>882</v>
      </c>
      <c r="C883" s="17" t="str">
        <f t="shared" si="91"/>
        <v/>
      </c>
      <c r="D883" s="17" t="str">
        <f t="shared" si="92"/>
        <v/>
      </c>
      <c r="E883" s="17" t="str">
        <f t="shared" si="93"/>
        <v/>
      </c>
      <c r="F883" s="17" t="str">
        <f t="shared" si="94"/>
        <v/>
      </c>
      <c r="G883" s="17" t="str">
        <f t="shared" si="95"/>
        <v>Asia</v>
      </c>
      <c r="H883" s="17" t="str">
        <f t="shared" si="96"/>
        <v/>
      </c>
      <c r="I883" s="35" t="str">
        <f t="shared" si="97"/>
        <v>Asia</v>
      </c>
      <c r="J883" t="str">
        <f>IF(ISNUMBER(MATCH(K883,K$1:K882,0)),"Double","1st See ")</f>
        <v>Double</v>
      </c>
      <c r="K883" t="s">
        <v>8</v>
      </c>
      <c r="R883" t="s">
        <v>628</v>
      </c>
      <c r="S883" s="52">
        <v>78764.765217479682</v>
      </c>
      <c r="T883" s="49" t="s">
        <v>488</v>
      </c>
      <c r="U883" s="13" t="s">
        <v>488</v>
      </c>
      <c r="W883" s="60" t="str">
        <f>IF(ISNUMBER(MATCH(U883,U$1:U882,0)),"2","1")</f>
        <v>2</v>
      </c>
    </row>
    <row r="884" spans="2:23" x14ac:dyDescent="0.25">
      <c r="B884" s="18">
        <v>883</v>
      </c>
      <c r="C884" s="17" t="str">
        <f t="shared" si="91"/>
        <v/>
      </c>
      <c r="D884" s="17" t="str">
        <f t="shared" si="92"/>
        <v/>
      </c>
      <c r="E884" s="17" t="str">
        <f t="shared" si="93"/>
        <v/>
      </c>
      <c r="F884" s="17" t="str">
        <f t="shared" si="94"/>
        <v/>
      </c>
      <c r="G884" s="17" t="str">
        <f t="shared" si="95"/>
        <v>Asia</v>
      </c>
      <c r="H884" s="17" t="str">
        <f t="shared" si="96"/>
        <v/>
      </c>
      <c r="I884" s="35" t="str">
        <f t="shared" si="97"/>
        <v>Asia</v>
      </c>
      <c r="J884" t="str">
        <f>IF(ISNUMBER(MATCH(K884,K$1:K883,0)),"Double","1st See ")</f>
        <v>Double</v>
      </c>
      <c r="K884" t="s">
        <v>347</v>
      </c>
      <c r="R884" t="s">
        <v>628</v>
      </c>
      <c r="S884" s="52">
        <v>76223.966339496474</v>
      </c>
      <c r="T884" s="49" t="s">
        <v>1689</v>
      </c>
      <c r="U884" s="13" t="s">
        <v>52</v>
      </c>
      <c r="W884" s="60" t="str">
        <f>IF(ISNUMBER(MATCH(U884,U$1:U883,0)),"2","1")</f>
        <v>2</v>
      </c>
    </row>
    <row r="885" spans="2:23" s="13" customFormat="1" x14ac:dyDescent="0.25">
      <c r="B885" s="34">
        <v>884</v>
      </c>
      <c r="C885" s="17" t="str">
        <f t="shared" si="91"/>
        <v/>
      </c>
      <c r="D885" s="17" t="str">
        <f t="shared" si="92"/>
        <v/>
      </c>
      <c r="E885" s="17" t="str">
        <f t="shared" si="93"/>
        <v/>
      </c>
      <c r="F885" s="17" t="str">
        <f t="shared" si="94"/>
        <v/>
      </c>
      <c r="G885" s="17" t="str">
        <f t="shared" si="95"/>
        <v>Asia</v>
      </c>
      <c r="H885" s="17" t="str">
        <f t="shared" si="96"/>
        <v/>
      </c>
      <c r="I885" s="35" t="str">
        <f t="shared" si="97"/>
        <v>Asia</v>
      </c>
      <c r="J885" t="str">
        <f>IF(ISNUMBER(MATCH(K885,K$1:K884,0)),"Double","1st See ")</f>
        <v xml:space="preserve">1st See </v>
      </c>
      <c r="K885" s="13" t="s">
        <v>1176</v>
      </c>
      <c r="R885" t="s">
        <v>628</v>
      </c>
      <c r="S885" s="52">
        <v>69871.969144538423</v>
      </c>
      <c r="T885" s="49" t="s">
        <v>1702</v>
      </c>
      <c r="U885" s="13" t="s">
        <v>52</v>
      </c>
      <c r="W885" s="60" t="str">
        <f>IF(ISNUMBER(MATCH(U885,U$1:U884,0)),"2","1")</f>
        <v>2</v>
      </c>
    </row>
    <row r="886" spans="2:23" x14ac:dyDescent="0.25">
      <c r="B886" s="18">
        <v>885</v>
      </c>
      <c r="C886" s="17" t="str">
        <f t="shared" si="91"/>
        <v/>
      </c>
      <c r="D886" s="17" t="str">
        <f t="shared" si="92"/>
        <v/>
      </c>
      <c r="E886" s="17" t="str">
        <f t="shared" si="93"/>
        <v/>
      </c>
      <c r="F886" s="17" t="str">
        <f t="shared" si="94"/>
        <v/>
      </c>
      <c r="G886" s="17" t="str">
        <f t="shared" si="95"/>
        <v>Asia</v>
      </c>
      <c r="H886" s="17" t="str">
        <f t="shared" si="96"/>
        <v/>
      </c>
      <c r="I886" s="35" t="str">
        <f t="shared" si="97"/>
        <v>Asia</v>
      </c>
      <c r="J886" t="str">
        <f>IF(ISNUMBER(MATCH(K886,K$1:K885,0)),"Double","1st See ")</f>
        <v>Double</v>
      </c>
      <c r="K886" t="s">
        <v>8</v>
      </c>
      <c r="R886" t="s">
        <v>628</v>
      </c>
      <c r="S886" s="52">
        <v>76223.966339496474</v>
      </c>
      <c r="T886" s="49" t="s">
        <v>1705</v>
      </c>
      <c r="U886" s="13" t="s">
        <v>279</v>
      </c>
      <c r="W886" s="60" t="str">
        <f>IF(ISNUMBER(MATCH(U886,U$1:U885,0)),"2","1")</f>
        <v>2</v>
      </c>
    </row>
    <row r="887" spans="2:23" x14ac:dyDescent="0.25">
      <c r="B887" s="18">
        <v>886</v>
      </c>
      <c r="C887" s="17" t="str">
        <f t="shared" si="91"/>
        <v/>
      </c>
      <c r="D887" s="17" t="str">
        <f t="shared" si="92"/>
        <v/>
      </c>
      <c r="E887" s="17" t="str">
        <f t="shared" si="93"/>
        <v/>
      </c>
      <c r="F887" s="17" t="str">
        <f t="shared" si="94"/>
        <v/>
      </c>
      <c r="G887" s="17" t="str">
        <f t="shared" si="95"/>
        <v>Asia</v>
      </c>
      <c r="H887" s="17" t="str">
        <f t="shared" si="96"/>
        <v/>
      </c>
      <c r="I887" s="35" t="str">
        <f t="shared" si="97"/>
        <v>Asia</v>
      </c>
      <c r="J887" t="str">
        <f>IF(ISNUMBER(MATCH(K887,K$1:K886,0)),"Double","1st See ")</f>
        <v>Double</v>
      </c>
      <c r="K887" t="s">
        <v>8</v>
      </c>
      <c r="R887" t="s">
        <v>628</v>
      </c>
      <c r="S887" s="52">
        <v>63519.971949580387</v>
      </c>
      <c r="T887" s="49" t="s">
        <v>488</v>
      </c>
      <c r="U887" s="13" t="s">
        <v>488</v>
      </c>
      <c r="W887" s="60" t="str">
        <f>IF(ISNUMBER(MATCH(U887,U$1:U886,0)),"2","1")</f>
        <v>2</v>
      </c>
    </row>
    <row r="888" spans="2:23" x14ac:dyDescent="0.25">
      <c r="B888" s="18">
        <v>887</v>
      </c>
      <c r="C888" s="17" t="str">
        <f t="shared" si="91"/>
        <v/>
      </c>
      <c r="D888" s="17" t="str">
        <f t="shared" si="92"/>
        <v>North America</v>
      </c>
      <c r="E888" s="17" t="str">
        <f t="shared" si="93"/>
        <v/>
      </c>
      <c r="F888" s="17" t="str">
        <f t="shared" si="94"/>
        <v/>
      </c>
      <c r="G888" s="17" t="str">
        <f t="shared" si="95"/>
        <v/>
      </c>
      <c r="H888" s="17" t="str">
        <f t="shared" si="96"/>
        <v/>
      </c>
      <c r="I888" s="35" t="str">
        <f t="shared" si="97"/>
        <v>North America</v>
      </c>
      <c r="J888" t="str">
        <f>IF(ISNUMBER(MATCH(K888,K$1:K887,0)),"Double","1st See ")</f>
        <v>Double</v>
      </c>
      <c r="K888" t="s">
        <v>15</v>
      </c>
      <c r="R888" t="s">
        <v>628</v>
      </c>
      <c r="S888" s="52">
        <v>57167.974754622352</v>
      </c>
      <c r="T888" s="49" t="s">
        <v>1922</v>
      </c>
      <c r="U888" s="13" t="s">
        <v>20</v>
      </c>
      <c r="W888" s="60" t="str">
        <f>IF(ISNUMBER(MATCH(U888,U$1:U887,0)),"2","1")</f>
        <v>2</v>
      </c>
    </row>
    <row r="889" spans="2:23" x14ac:dyDescent="0.25">
      <c r="B889" s="18">
        <v>888</v>
      </c>
      <c r="C889" s="17" t="str">
        <f t="shared" si="91"/>
        <v/>
      </c>
      <c r="D889" s="17" t="str">
        <f t="shared" si="92"/>
        <v/>
      </c>
      <c r="E889" s="17" t="str">
        <f t="shared" si="93"/>
        <v/>
      </c>
      <c r="F889" s="17" t="str">
        <f t="shared" si="94"/>
        <v/>
      </c>
      <c r="G889" s="17" t="str">
        <f t="shared" si="95"/>
        <v>Asia</v>
      </c>
      <c r="H889" s="17" t="str">
        <f t="shared" si="96"/>
        <v/>
      </c>
      <c r="I889" s="35" t="str">
        <f t="shared" si="97"/>
        <v>Asia</v>
      </c>
      <c r="J889" t="str">
        <f>IF(ISNUMBER(MATCH(K889,K$1:K888,0)),"Double","1st See ")</f>
        <v>Double</v>
      </c>
      <c r="K889" t="s">
        <v>8</v>
      </c>
      <c r="R889" t="s">
        <v>106</v>
      </c>
      <c r="S889" s="52">
        <v>62249.572510588783</v>
      </c>
      <c r="T889" s="49" t="s">
        <v>105</v>
      </c>
      <c r="U889" s="13" t="s">
        <v>52</v>
      </c>
      <c r="V889" s="53">
        <f>AVERAGE(S889:S894)</f>
        <v>56952.725049143286</v>
      </c>
      <c r="W889" s="60" t="str">
        <f>IF(ISNUMBER(MATCH(U889,U$1:U888,0)),"2","1")</f>
        <v>2</v>
      </c>
    </row>
    <row r="890" spans="2:23" x14ac:dyDescent="0.25">
      <c r="B890" s="18">
        <v>889</v>
      </c>
      <c r="C890" s="17" t="str">
        <f t="shared" si="91"/>
        <v/>
      </c>
      <c r="D890" s="17" t="str">
        <f t="shared" si="92"/>
        <v/>
      </c>
      <c r="E890" s="17" t="str">
        <f t="shared" si="93"/>
        <v/>
      </c>
      <c r="F890" s="17" t="str">
        <f t="shared" si="94"/>
        <v/>
      </c>
      <c r="G890" s="17" t="str">
        <f t="shared" si="95"/>
        <v>Asia</v>
      </c>
      <c r="H890" s="17" t="str">
        <f t="shared" si="96"/>
        <v/>
      </c>
      <c r="I890" s="35" t="str">
        <f t="shared" si="97"/>
        <v>Asia</v>
      </c>
      <c r="J890" t="str">
        <f>IF(ISNUMBER(MATCH(K890,K$1:K889,0)),"Double","1st See ")</f>
        <v>Double</v>
      </c>
      <c r="K890" t="s">
        <v>8</v>
      </c>
      <c r="R890" t="s">
        <v>106</v>
      </c>
      <c r="S890" s="52">
        <v>54627.175876639136</v>
      </c>
      <c r="T890" s="49" t="s">
        <v>112</v>
      </c>
      <c r="U890" s="13" t="s">
        <v>356</v>
      </c>
      <c r="W890" s="60" t="str">
        <f>IF(ISNUMBER(MATCH(U890,U$1:U889,0)),"2","1")</f>
        <v>2</v>
      </c>
    </row>
    <row r="891" spans="2:23" x14ac:dyDescent="0.25">
      <c r="B891" s="18">
        <v>890</v>
      </c>
      <c r="C891" s="17" t="str">
        <f t="shared" si="91"/>
        <v>Europe</v>
      </c>
      <c r="D891" s="17" t="str">
        <f t="shared" si="92"/>
        <v/>
      </c>
      <c r="E891" s="17" t="str">
        <f t="shared" si="93"/>
        <v/>
      </c>
      <c r="F891" s="17" t="str">
        <f t="shared" si="94"/>
        <v/>
      </c>
      <c r="G891" s="17" t="str">
        <f t="shared" si="95"/>
        <v/>
      </c>
      <c r="H891" s="17" t="str">
        <f t="shared" si="96"/>
        <v/>
      </c>
      <c r="I891" s="35" t="str">
        <f t="shared" si="97"/>
        <v>Europe</v>
      </c>
      <c r="J891" t="str">
        <f>IF(ISNUMBER(MATCH(K891,K$1:K890,0)),"Double","1st See ")</f>
        <v>Double</v>
      </c>
      <c r="K891" t="s">
        <v>71</v>
      </c>
      <c r="R891" t="s">
        <v>106</v>
      </c>
      <c r="S891" s="52">
        <v>80289.244544269619</v>
      </c>
      <c r="T891" s="49" t="s">
        <v>356</v>
      </c>
      <c r="U891" s="13" t="s">
        <v>356</v>
      </c>
      <c r="W891" s="60" t="str">
        <f>IF(ISNUMBER(MATCH(U891,U$1:U890,0)),"2","1")</f>
        <v>2</v>
      </c>
    </row>
    <row r="892" spans="2:23" x14ac:dyDescent="0.25">
      <c r="B892" s="18">
        <v>891</v>
      </c>
      <c r="C892" s="17" t="str">
        <f t="shared" si="91"/>
        <v/>
      </c>
      <c r="D892" s="17" t="str">
        <f t="shared" si="92"/>
        <v/>
      </c>
      <c r="E892" s="17" t="str">
        <f t="shared" si="93"/>
        <v/>
      </c>
      <c r="F892" s="17" t="str">
        <f t="shared" si="94"/>
        <v/>
      </c>
      <c r="G892" s="17" t="str">
        <f t="shared" si="95"/>
        <v>Asia</v>
      </c>
      <c r="H892" s="17" t="str">
        <f t="shared" si="96"/>
        <v/>
      </c>
      <c r="I892" s="35" t="str">
        <f t="shared" si="97"/>
        <v>Asia</v>
      </c>
      <c r="J892" t="str">
        <f>IF(ISNUMBER(MATCH(K892,K$1:K891,0)),"Double","1st See ")</f>
        <v>Double</v>
      </c>
      <c r="K892" t="s">
        <v>171</v>
      </c>
      <c r="R892" t="s">
        <v>106</v>
      </c>
      <c r="S892" s="52">
        <v>48000</v>
      </c>
      <c r="T892" s="49" t="s">
        <v>1096</v>
      </c>
      <c r="U892" s="13" t="s">
        <v>52</v>
      </c>
      <c r="W892" s="60" t="str">
        <f>IF(ISNUMBER(MATCH(U892,U$1:U891,0)),"2","1")</f>
        <v>2</v>
      </c>
    </row>
    <row r="893" spans="2:23" x14ac:dyDescent="0.25">
      <c r="B893" s="18">
        <v>892</v>
      </c>
      <c r="C893" s="17" t="str">
        <f t="shared" si="91"/>
        <v/>
      </c>
      <c r="D893" s="17" t="str">
        <f t="shared" si="92"/>
        <v/>
      </c>
      <c r="E893" s="17" t="str">
        <f t="shared" si="93"/>
        <v/>
      </c>
      <c r="F893" s="17" t="str">
        <f t="shared" si="94"/>
        <v/>
      </c>
      <c r="G893" s="17" t="str">
        <f t="shared" si="95"/>
        <v>Asia</v>
      </c>
      <c r="H893" s="17" t="str">
        <f t="shared" si="96"/>
        <v/>
      </c>
      <c r="I893" s="35" t="str">
        <f t="shared" si="97"/>
        <v>Asia</v>
      </c>
      <c r="J893" t="str">
        <f>IF(ISNUMBER(MATCH(K893,K$1:K892,0)),"Double","1st See ")</f>
        <v>Double</v>
      </c>
      <c r="K893" t="s">
        <v>8</v>
      </c>
      <c r="R893" t="s">
        <v>106</v>
      </c>
      <c r="S893" s="52">
        <v>54627.175876639136</v>
      </c>
      <c r="T893" s="49" t="s">
        <v>1482</v>
      </c>
      <c r="U893" s="13" t="s">
        <v>52</v>
      </c>
      <c r="W893" s="60" t="str">
        <f>IF(ISNUMBER(MATCH(U893,U$1:U892,0)),"2","1")</f>
        <v>2</v>
      </c>
    </row>
    <row r="894" spans="2:23" x14ac:dyDescent="0.25">
      <c r="B894" s="18">
        <v>893</v>
      </c>
      <c r="C894" s="17" t="str">
        <f t="shared" si="91"/>
        <v/>
      </c>
      <c r="D894" s="17" t="str">
        <f t="shared" si="92"/>
        <v/>
      </c>
      <c r="E894" s="17" t="str">
        <f t="shared" si="93"/>
        <v/>
      </c>
      <c r="F894" s="17" t="str">
        <f t="shared" si="94"/>
        <v/>
      </c>
      <c r="G894" s="17" t="str">
        <f t="shared" si="95"/>
        <v>Asia</v>
      </c>
      <c r="H894" s="17" t="str">
        <f t="shared" si="96"/>
        <v/>
      </c>
      <c r="I894" s="35" t="str">
        <f t="shared" si="97"/>
        <v>Asia</v>
      </c>
      <c r="J894" t="str">
        <f>IF(ISNUMBER(MATCH(K894,K$1:K893,0)),"Double","1st See ")</f>
        <v>Double</v>
      </c>
      <c r="K894" t="s">
        <v>8</v>
      </c>
      <c r="R894" t="s">
        <v>106</v>
      </c>
      <c r="S894" s="52">
        <v>41923.181486723057</v>
      </c>
      <c r="T894" s="49" t="s">
        <v>1513</v>
      </c>
      <c r="U894" s="13" t="s">
        <v>20</v>
      </c>
      <c r="W894" s="60" t="str">
        <f>IF(ISNUMBER(MATCH(U894,U$1:U893,0)),"2","1")</f>
        <v>2</v>
      </c>
    </row>
    <row r="895" spans="2:23" x14ac:dyDescent="0.25">
      <c r="B895" s="18">
        <v>894</v>
      </c>
      <c r="C895" s="17" t="str">
        <f t="shared" si="91"/>
        <v/>
      </c>
      <c r="D895" s="17" t="str">
        <f t="shared" si="92"/>
        <v/>
      </c>
      <c r="E895" s="17" t="str">
        <f t="shared" si="93"/>
        <v/>
      </c>
      <c r="F895" s="17" t="str">
        <f t="shared" si="94"/>
        <v/>
      </c>
      <c r="G895" s="17" t="str">
        <f t="shared" si="95"/>
        <v>Asia</v>
      </c>
      <c r="H895" s="17" t="str">
        <f t="shared" si="96"/>
        <v/>
      </c>
      <c r="I895" s="35" t="str">
        <f t="shared" si="97"/>
        <v>Asia</v>
      </c>
      <c r="J895" t="str">
        <f>IF(ISNUMBER(MATCH(K895,K$1:K894,0)),"Double","1st See ")</f>
        <v>Double</v>
      </c>
      <c r="K895" t="s">
        <v>8</v>
      </c>
      <c r="R895" t="s">
        <v>608</v>
      </c>
      <c r="S895" s="52">
        <v>19055.991584874118</v>
      </c>
      <c r="T895" s="49" t="s">
        <v>607</v>
      </c>
      <c r="U895" s="13" t="s">
        <v>20</v>
      </c>
      <c r="V895" s="53">
        <f>AVERAGE(S895:S904)</f>
        <v>46235.660112252495</v>
      </c>
      <c r="W895" s="60" t="str">
        <f>IF(ISNUMBER(MATCH(U895,U$1:U894,0)),"2","1")</f>
        <v>2</v>
      </c>
    </row>
    <row r="896" spans="2:23" x14ac:dyDescent="0.25">
      <c r="B896" s="18">
        <v>895</v>
      </c>
      <c r="C896" s="17" t="str">
        <f t="shared" si="91"/>
        <v>Europe</v>
      </c>
      <c r="D896" s="17" t="str">
        <f t="shared" si="92"/>
        <v/>
      </c>
      <c r="E896" s="17" t="str">
        <f t="shared" si="93"/>
        <v/>
      </c>
      <c r="F896" s="17" t="str">
        <f t="shared" si="94"/>
        <v/>
      </c>
      <c r="G896" s="17" t="str">
        <f t="shared" si="95"/>
        <v/>
      </c>
      <c r="H896" s="17" t="str">
        <f t="shared" si="96"/>
        <v/>
      </c>
      <c r="I896" s="35" t="str">
        <f t="shared" si="97"/>
        <v>Europe</v>
      </c>
      <c r="J896" t="str">
        <f>IF(ISNUMBER(MATCH(K896,K$1:K895,0)),"Double","1st See ")</f>
        <v xml:space="preserve">1st See </v>
      </c>
      <c r="K896" t="s">
        <v>1052</v>
      </c>
      <c r="R896" t="s">
        <v>608</v>
      </c>
      <c r="S896" s="52">
        <v>19055.991584874118</v>
      </c>
      <c r="T896" s="49" t="s">
        <v>918</v>
      </c>
      <c r="U896" s="13" t="s">
        <v>20</v>
      </c>
      <c r="W896" s="60" t="str">
        <f>IF(ISNUMBER(MATCH(U896,U$1:U895,0)),"2","1")</f>
        <v>2</v>
      </c>
    </row>
    <row r="897" spans="2:23" x14ac:dyDescent="0.25">
      <c r="B897" s="18">
        <v>896</v>
      </c>
      <c r="C897" s="17" t="str">
        <f t="shared" si="91"/>
        <v/>
      </c>
      <c r="D897" s="17" t="str">
        <f t="shared" si="92"/>
        <v/>
      </c>
      <c r="E897" s="17" t="str">
        <f t="shared" si="93"/>
        <v/>
      </c>
      <c r="F897" s="17" t="str">
        <f t="shared" si="94"/>
        <v/>
      </c>
      <c r="G897" s="17" t="str">
        <f t="shared" si="95"/>
        <v>Asia</v>
      </c>
      <c r="H897" s="17" t="str">
        <f t="shared" si="96"/>
        <v/>
      </c>
      <c r="I897" s="35" t="str">
        <f t="shared" si="97"/>
        <v>Asia</v>
      </c>
      <c r="J897" t="str">
        <f>IF(ISNUMBER(MATCH(K897,K$1:K896,0)),"Double","1st See ")</f>
        <v>Double</v>
      </c>
      <c r="K897" t="s">
        <v>8</v>
      </c>
      <c r="R897" t="s">
        <v>608</v>
      </c>
      <c r="S897" s="52">
        <v>12000</v>
      </c>
      <c r="T897" s="49" t="s">
        <v>990</v>
      </c>
      <c r="U897" s="13" t="s">
        <v>356</v>
      </c>
      <c r="W897" s="60" t="str">
        <f>IF(ISNUMBER(MATCH(U897,U$1:U896,0)),"2","1")</f>
        <v>2</v>
      </c>
    </row>
    <row r="898" spans="2:23" x14ac:dyDescent="0.25">
      <c r="B898" s="18">
        <v>897</v>
      </c>
      <c r="C898" s="17" t="str">
        <f t="shared" ref="C898:C961" si="98">IF(ISNUMBER(MATCH($K898,L$2:L$65,0)),"Europe","")</f>
        <v>Europe</v>
      </c>
      <c r="D898" s="17" t="str">
        <f t="shared" ref="D898:D961" si="99">IF(ISNUMBER(MATCH($K898,M$2:M$65,0)),"North America","")</f>
        <v/>
      </c>
      <c r="E898" s="17" t="str">
        <f t="shared" ref="E898:E961" si="100">IF(ISNUMBER(MATCH($K898,N$2:N$65,0)),"South America","")</f>
        <v/>
      </c>
      <c r="F898" s="17" t="str">
        <f t="shared" ref="F898:F961" si="101">IF(ISNUMBER(MATCH($K898,O$2:O$63,0)),"Africa","")</f>
        <v/>
      </c>
      <c r="G898" s="17" t="str">
        <f t="shared" ref="G898:G961" si="102">IF(ISNUMBER(MATCH($K898,P$2:P$65,0)),"Asia","")</f>
        <v/>
      </c>
      <c r="H898" s="17" t="str">
        <f t="shared" ref="H898:H961" si="103">IF(ISNUMBER(MATCH($K898,Q$2:Q$65,0)),"Oceania","")</f>
        <v/>
      </c>
      <c r="I898" s="35" t="str">
        <f t="shared" si="97"/>
        <v>Europe</v>
      </c>
      <c r="J898" t="str">
        <f>IF(ISNUMBER(MATCH(K898,K$1:K897,0)),"Double","1st See ")</f>
        <v>Double</v>
      </c>
      <c r="K898" t="s">
        <v>71</v>
      </c>
      <c r="R898" t="s">
        <v>608</v>
      </c>
      <c r="S898" s="52">
        <v>55262.375596134938</v>
      </c>
      <c r="T898" s="49" t="s">
        <v>1189</v>
      </c>
      <c r="U898" s="13" t="s">
        <v>52</v>
      </c>
      <c r="W898" s="60" t="str">
        <f>IF(ISNUMBER(MATCH(U898,U$1:U897,0)),"2","1")</f>
        <v>2</v>
      </c>
    </row>
    <row r="899" spans="2:23" x14ac:dyDescent="0.25">
      <c r="B899" s="18">
        <v>898</v>
      </c>
      <c r="C899" s="17" t="str">
        <f t="shared" si="98"/>
        <v/>
      </c>
      <c r="D899" s="17" t="str">
        <f t="shared" si="99"/>
        <v/>
      </c>
      <c r="E899" s="17" t="str">
        <f t="shared" si="100"/>
        <v/>
      </c>
      <c r="F899" s="17" t="str">
        <f t="shared" si="101"/>
        <v>Africa</v>
      </c>
      <c r="G899" s="17" t="str">
        <f t="shared" si="102"/>
        <v/>
      </c>
      <c r="H899" s="17" t="str">
        <f t="shared" si="103"/>
        <v/>
      </c>
      <c r="I899" s="35" t="str">
        <f t="shared" ref="I899:I962" si="104">CONCATENATE(C899,D899,E899,F899,G899,H899)</f>
        <v>Africa</v>
      </c>
      <c r="J899" t="str">
        <f>IF(ISNUMBER(MATCH(K899,K$1:K898,0)),"Double","1st See ")</f>
        <v xml:space="preserve">1st See </v>
      </c>
      <c r="K899" t="s">
        <v>1055</v>
      </c>
      <c r="R899" t="s">
        <v>608</v>
      </c>
      <c r="S899" s="52">
        <v>47004.779242689488</v>
      </c>
      <c r="T899" s="49" t="s">
        <v>1233</v>
      </c>
      <c r="U899" s="13" t="s">
        <v>20</v>
      </c>
      <c r="W899" s="60" t="str">
        <f>IF(ISNUMBER(MATCH(U899,U$1:U898,0)),"2","1")</f>
        <v>2</v>
      </c>
    </row>
    <row r="900" spans="2:23" x14ac:dyDescent="0.25">
      <c r="B900" s="18">
        <v>899</v>
      </c>
      <c r="C900" s="17" t="str">
        <f t="shared" si="98"/>
        <v>Europe</v>
      </c>
      <c r="D900" s="17" t="str">
        <f t="shared" si="99"/>
        <v/>
      </c>
      <c r="E900" s="17" t="str">
        <f t="shared" si="100"/>
        <v/>
      </c>
      <c r="F900" s="17" t="str">
        <f t="shared" si="101"/>
        <v/>
      </c>
      <c r="G900" s="17" t="str">
        <f t="shared" si="102"/>
        <v/>
      </c>
      <c r="H900" s="17" t="str">
        <f t="shared" si="103"/>
        <v/>
      </c>
      <c r="I900" s="35" t="str">
        <f t="shared" si="104"/>
        <v>Europe</v>
      </c>
      <c r="J900" t="str">
        <f>IF(ISNUMBER(MATCH(K900,K$1:K899,0)),"Double","1st See ")</f>
        <v>Double</v>
      </c>
      <c r="K900" t="s">
        <v>71</v>
      </c>
      <c r="R900" t="s">
        <v>608</v>
      </c>
      <c r="S900" s="52">
        <v>57167.974754622352</v>
      </c>
      <c r="T900" s="49" t="s">
        <v>1269</v>
      </c>
      <c r="U900" s="13" t="s">
        <v>52</v>
      </c>
      <c r="W900" s="60" t="str">
        <f>IF(ISNUMBER(MATCH(U900,U$1:U899,0)),"2","1")</f>
        <v>2</v>
      </c>
    </row>
    <row r="901" spans="2:23" x14ac:dyDescent="0.25">
      <c r="B901" s="18">
        <v>900</v>
      </c>
      <c r="C901" s="17" t="str">
        <f t="shared" si="98"/>
        <v/>
      </c>
      <c r="D901" s="17" t="str">
        <f t="shared" si="99"/>
        <v/>
      </c>
      <c r="E901" s="17" t="str">
        <f t="shared" si="100"/>
        <v/>
      </c>
      <c r="F901" s="17" t="str">
        <f t="shared" si="101"/>
        <v/>
      </c>
      <c r="G901" s="17" t="str">
        <f t="shared" si="102"/>
        <v>Asia</v>
      </c>
      <c r="H901" s="17" t="str">
        <f t="shared" si="103"/>
        <v/>
      </c>
      <c r="I901" s="35" t="str">
        <f t="shared" si="104"/>
        <v>Asia</v>
      </c>
      <c r="J901" t="str">
        <f>IF(ISNUMBER(MATCH(K901,K$1:K900,0)),"Double","1st See ")</f>
        <v>Double</v>
      </c>
      <c r="K901" t="s">
        <v>8</v>
      </c>
      <c r="R901" t="s">
        <v>608</v>
      </c>
      <c r="S901" s="52">
        <v>127039.94389916077</v>
      </c>
      <c r="T901" s="49" t="s">
        <v>212</v>
      </c>
      <c r="U901" s="13" t="s">
        <v>4001</v>
      </c>
      <c r="W901" s="60" t="str">
        <f>IF(ISNUMBER(MATCH(U901,U$1:U900,0)),"2","1")</f>
        <v>2</v>
      </c>
    </row>
    <row r="902" spans="2:23" x14ac:dyDescent="0.25">
      <c r="B902" s="18">
        <v>901</v>
      </c>
      <c r="C902" s="17" t="str">
        <f t="shared" si="98"/>
        <v/>
      </c>
      <c r="D902" s="17" t="str">
        <f t="shared" si="99"/>
        <v/>
      </c>
      <c r="E902" s="17" t="str">
        <f t="shared" si="100"/>
        <v/>
      </c>
      <c r="F902" s="17" t="str">
        <f t="shared" si="101"/>
        <v/>
      </c>
      <c r="G902" s="17" t="str">
        <f t="shared" si="102"/>
        <v>Asia</v>
      </c>
      <c r="H902" s="17" t="str">
        <f t="shared" si="103"/>
        <v/>
      </c>
      <c r="I902" s="35" t="str">
        <f t="shared" si="104"/>
        <v>Asia</v>
      </c>
      <c r="J902" t="str">
        <f>IF(ISNUMBER(MATCH(K902,K$1:K901,0)),"Double","1st See ")</f>
        <v>Double</v>
      </c>
      <c r="K902" t="s">
        <v>179</v>
      </c>
      <c r="R902" t="s">
        <v>608</v>
      </c>
      <c r="S902" s="52">
        <v>52086.37699865592</v>
      </c>
      <c r="T902" s="49" t="s">
        <v>522</v>
      </c>
      <c r="U902" s="13" t="s">
        <v>279</v>
      </c>
      <c r="W902" s="60" t="str">
        <f>IF(ISNUMBER(MATCH(U902,U$1:U901,0)),"2","1")</f>
        <v>2</v>
      </c>
    </row>
    <row r="903" spans="2:23" x14ac:dyDescent="0.25">
      <c r="B903" s="18">
        <v>902</v>
      </c>
      <c r="C903" s="17" t="str">
        <f t="shared" si="98"/>
        <v>Europe</v>
      </c>
      <c r="D903" s="17" t="str">
        <f t="shared" si="99"/>
        <v/>
      </c>
      <c r="E903" s="17" t="str">
        <f t="shared" si="100"/>
        <v/>
      </c>
      <c r="F903" s="17" t="str">
        <f t="shared" si="101"/>
        <v/>
      </c>
      <c r="G903" s="17" t="str">
        <f t="shared" si="102"/>
        <v/>
      </c>
      <c r="H903" s="17" t="str">
        <f t="shared" si="103"/>
        <v/>
      </c>
      <c r="I903" s="35" t="str">
        <f t="shared" si="104"/>
        <v>Europe</v>
      </c>
      <c r="J903" t="str">
        <f>IF(ISNUMBER(MATCH(K903,K$1:K902,0)),"Double","1st See ")</f>
        <v>Double</v>
      </c>
      <c r="K903" t="s">
        <v>75</v>
      </c>
      <c r="R903" t="s">
        <v>608</v>
      </c>
      <c r="S903" s="52">
        <v>38111.983169748237</v>
      </c>
      <c r="T903" s="49" t="s">
        <v>1811</v>
      </c>
      <c r="U903" s="13" t="s">
        <v>20</v>
      </c>
      <c r="W903" s="60" t="str">
        <f>IF(ISNUMBER(MATCH(U903,U$1:U902,0)),"2","1")</f>
        <v>2</v>
      </c>
    </row>
    <row r="904" spans="2:23" x14ac:dyDescent="0.25">
      <c r="B904" s="18">
        <v>903</v>
      </c>
      <c r="C904" s="17" t="str">
        <f t="shared" si="98"/>
        <v/>
      </c>
      <c r="D904" s="17" t="str">
        <f t="shared" si="99"/>
        <v/>
      </c>
      <c r="E904" s="17" t="str">
        <f t="shared" si="100"/>
        <v/>
      </c>
      <c r="F904" s="17" t="str">
        <f t="shared" si="101"/>
        <v/>
      </c>
      <c r="G904" s="17" t="str">
        <f t="shared" si="102"/>
        <v/>
      </c>
      <c r="H904" s="17" t="str">
        <f t="shared" si="103"/>
        <v>Oceania</v>
      </c>
      <c r="I904" s="35" t="str">
        <f t="shared" si="104"/>
        <v>Oceania</v>
      </c>
      <c r="J904" t="str">
        <f>IF(ISNUMBER(MATCH(K904,K$1:K903,0)),"Double","1st See ")</f>
        <v>Double</v>
      </c>
      <c r="K904" t="s">
        <v>84</v>
      </c>
      <c r="R904" t="s">
        <v>608</v>
      </c>
      <c r="S904" s="52">
        <v>35571.184291765021</v>
      </c>
      <c r="T904" s="49" t="s">
        <v>270</v>
      </c>
      <c r="U904" s="13" t="s">
        <v>488</v>
      </c>
      <c r="W904" s="60" t="str">
        <f>IF(ISNUMBER(MATCH(U904,U$1:U903,0)),"2","1")</f>
        <v>2</v>
      </c>
    </row>
    <row r="905" spans="2:23" x14ac:dyDescent="0.25">
      <c r="B905" s="18">
        <v>904</v>
      </c>
      <c r="C905" s="17" t="str">
        <f t="shared" si="98"/>
        <v/>
      </c>
      <c r="D905" s="17" t="str">
        <f t="shared" si="99"/>
        <v/>
      </c>
      <c r="E905" s="17" t="str">
        <f t="shared" si="100"/>
        <v/>
      </c>
      <c r="F905" s="17" t="str">
        <f t="shared" si="101"/>
        <v/>
      </c>
      <c r="G905" s="17" t="str">
        <f t="shared" si="102"/>
        <v>Asia</v>
      </c>
      <c r="H905" s="17" t="str">
        <f t="shared" si="103"/>
        <v/>
      </c>
      <c r="I905" s="35" t="str">
        <f t="shared" si="104"/>
        <v>Asia</v>
      </c>
      <c r="J905" t="str">
        <f>IF(ISNUMBER(MATCH(K905,K$1:K904,0)),"Double","1st See ")</f>
        <v>Double</v>
      </c>
      <c r="K905" t="s">
        <v>8</v>
      </c>
      <c r="R905" t="s">
        <v>15</v>
      </c>
      <c r="S905" s="52">
        <v>58000</v>
      </c>
      <c r="T905" s="49" t="s">
        <v>14</v>
      </c>
      <c r="U905" s="13" t="s">
        <v>20</v>
      </c>
      <c r="V905" s="53">
        <f>AVERAGE(S905:S1521)</f>
        <v>72738.12965964344</v>
      </c>
      <c r="W905" s="60" t="str">
        <f>IF(ISNUMBER(MATCH(U905,U$1:U904,0)),"2","1")</f>
        <v>2</v>
      </c>
    </row>
    <row r="906" spans="2:23" x14ac:dyDescent="0.25">
      <c r="B906" s="18">
        <v>905</v>
      </c>
      <c r="C906" s="17" t="str">
        <f t="shared" si="98"/>
        <v/>
      </c>
      <c r="D906" s="17" t="str">
        <f t="shared" si="99"/>
        <v/>
      </c>
      <c r="E906" s="17" t="str">
        <f t="shared" si="100"/>
        <v/>
      </c>
      <c r="F906" s="17" t="str">
        <f t="shared" si="101"/>
        <v/>
      </c>
      <c r="G906" s="17" t="str">
        <f t="shared" si="102"/>
        <v>Asia</v>
      </c>
      <c r="H906" s="17" t="str">
        <f t="shared" si="103"/>
        <v/>
      </c>
      <c r="I906" s="35" t="str">
        <f t="shared" si="104"/>
        <v>Asia</v>
      </c>
      <c r="J906" t="str">
        <f>IF(ISNUMBER(MATCH(K906,K$1:K905,0)),"Double","1st See ")</f>
        <v>Double</v>
      </c>
      <c r="K906" t="s">
        <v>8</v>
      </c>
      <c r="R906" t="s">
        <v>15</v>
      </c>
      <c r="S906" s="52">
        <v>54000</v>
      </c>
      <c r="T906" s="49" t="s">
        <v>19</v>
      </c>
      <c r="U906" s="13" t="s">
        <v>279</v>
      </c>
      <c r="W906" s="60" t="str">
        <f>IF(ISNUMBER(MATCH(U906,U$1:U905,0)),"2","1")</f>
        <v>2</v>
      </c>
    </row>
    <row r="907" spans="2:23" x14ac:dyDescent="0.25">
      <c r="B907" s="18">
        <v>906</v>
      </c>
      <c r="C907" s="17" t="str">
        <f t="shared" si="98"/>
        <v/>
      </c>
      <c r="D907" s="17" t="str">
        <f t="shared" si="99"/>
        <v/>
      </c>
      <c r="E907" s="17" t="str">
        <f t="shared" si="100"/>
        <v/>
      </c>
      <c r="F907" s="17" t="str">
        <f t="shared" si="101"/>
        <v/>
      </c>
      <c r="G907" s="17" t="str">
        <f t="shared" si="102"/>
        <v>Asia</v>
      </c>
      <c r="H907" s="17" t="str">
        <f t="shared" si="103"/>
        <v/>
      </c>
      <c r="I907" s="35" t="str">
        <f t="shared" si="104"/>
        <v>Asia</v>
      </c>
      <c r="J907" t="str">
        <f>IF(ISNUMBER(MATCH(K907,K$1:K906,0)),"Double","1st See ")</f>
        <v>Double</v>
      </c>
      <c r="K907" t="s">
        <v>8</v>
      </c>
      <c r="R907" t="s">
        <v>15</v>
      </c>
      <c r="S907" s="52">
        <v>49000</v>
      </c>
      <c r="T907" s="49" t="s">
        <v>42</v>
      </c>
      <c r="U907" s="13" t="s">
        <v>20</v>
      </c>
      <c r="W907" s="60" t="str">
        <f>IF(ISNUMBER(MATCH(U907,U$1:U906,0)),"2","1")</f>
        <v>2</v>
      </c>
    </row>
    <row r="908" spans="2:23" x14ac:dyDescent="0.25">
      <c r="B908" s="18">
        <v>907</v>
      </c>
      <c r="C908" s="17" t="str">
        <f t="shared" si="98"/>
        <v/>
      </c>
      <c r="D908" s="17" t="str">
        <f t="shared" si="99"/>
        <v>North America</v>
      </c>
      <c r="E908" s="17" t="str">
        <f t="shared" si="100"/>
        <v/>
      </c>
      <c r="F908" s="17" t="str">
        <f t="shared" si="101"/>
        <v/>
      </c>
      <c r="G908" s="17" t="str">
        <f t="shared" si="102"/>
        <v/>
      </c>
      <c r="H908" s="17" t="str">
        <f t="shared" si="103"/>
        <v/>
      </c>
      <c r="I908" s="35" t="str">
        <f t="shared" si="104"/>
        <v>North America</v>
      </c>
      <c r="J908" t="str">
        <f>IF(ISNUMBER(MATCH(K908,K$1:K907,0)),"Double","1st See ")</f>
        <v>Double</v>
      </c>
      <c r="K908" t="s">
        <v>15</v>
      </c>
      <c r="R908" t="s">
        <v>15</v>
      </c>
      <c r="S908" s="52">
        <v>85000</v>
      </c>
      <c r="T908" s="49" t="s">
        <v>43</v>
      </c>
      <c r="U908" s="13" t="s">
        <v>279</v>
      </c>
      <c r="W908" s="60" t="str">
        <f>IF(ISNUMBER(MATCH(U908,U$1:U907,0)),"2","1")</f>
        <v>2</v>
      </c>
    </row>
    <row r="909" spans="2:23" x14ac:dyDescent="0.25">
      <c r="B909" s="18">
        <v>908</v>
      </c>
      <c r="C909" s="17" t="str">
        <f t="shared" si="98"/>
        <v/>
      </c>
      <c r="D909" s="17" t="str">
        <f t="shared" si="99"/>
        <v/>
      </c>
      <c r="E909" s="17" t="str">
        <f t="shared" si="100"/>
        <v/>
      </c>
      <c r="F909" s="17" t="str">
        <f t="shared" si="101"/>
        <v/>
      </c>
      <c r="G909" s="17" t="str">
        <f t="shared" si="102"/>
        <v>Asia</v>
      </c>
      <c r="H909" s="17" t="str">
        <f t="shared" si="103"/>
        <v/>
      </c>
      <c r="I909" s="35" t="str">
        <f t="shared" si="104"/>
        <v>Asia</v>
      </c>
      <c r="J909" t="str">
        <f>IF(ISNUMBER(MATCH(K909,K$1:K908,0)),"Double","1st See ")</f>
        <v>Double</v>
      </c>
      <c r="K909" t="s">
        <v>8</v>
      </c>
      <c r="R909" t="s">
        <v>15</v>
      </c>
      <c r="S909" s="52">
        <v>75000</v>
      </c>
      <c r="T909" s="49" t="s">
        <v>44</v>
      </c>
      <c r="U909" s="13" t="s">
        <v>279</v>
      </c>
      <c r="W909" s="60" t="str">
        <f>IF(ISNUMBER(MATCH(U909,U$1:U908,0)),"2","1")</f>
        <v>2</v>
      </c>
    </row>
    <row r="910" spans="2:23" x14ac:dyDescent="0.25">
      <c r="B910" s="18">
        <v>909</v>
      </c>
      <c r="C910" s="17" t="str">
        <f t="shared" si="98"/>
        <v>Europe</v>
      </c>
      <c r="D910" s="17" t="str">
        <f t="shared" si="99"/>
        <v/>
      </c>
      <c r="E910" s="17" t="str">
        <f t="shared" si="100"/>
        <v/>
      </c>
      <c r="F910" s="17" t="str">
        <f t="shared" si="101"/>
        <v/>
      </c>
      <c r="G910" s="17" t="str">
        <f t="shared" si="102"/>
        <v/>
      </c>
      <c r="H910" s="17" t="str">
        <f t="shared" si="103"/>
        <v/>
      </c>
      <c r="I910" s="35" t="str">
        <f t="shared" si="104"/>
        <v>Europe</v>
      </c>
      <c r="J910" t="str">
        <f>IF(ISNUMBER(MATCH(K910,K$1:K909,0)),"Double","1st See ")</f>
        <v xml:space="preserve">1st See </v>
      </c>
      <c r="K910" t="s">
        <v>1066</v>
      </c>
      <c r="R910" t="s">
        <v>15</v>
      </c>
      <c r="S910" s="52">
        <v>96000</v>
      </c>
      <c r="T910" s="49" t="s">
        <v>20</v>
      </c>
      <c r="U910" s="13" t="s">
        <v>20</v>
      </c>
      <c r="W910" s="60" t="str">
        <f>IF(ISNUMBER(MATCH(U910,U$1:U909,0)),"2","1")</f>
        <v>2</v>
      </c>
    </row>
    <row r="911" spans="2:23" x14ac:dyDescent="0.25">
      <c r="B911" s="18">
        <v>910</v>
      </c>
      <c r="C911" s="17" t="str">
        <f t="shared" si="98"/>
        <v/>
      </c>
      <c r="D911" s="17" t="str">
        <f t="shared" si="99"/>
        <v>North America</v>
      </c>
      <c r="E911" s="17" t="str">
        <f t="shared" si="100"/>
        <v/>
      </c>
      <c r="F911" s="17" t="str">
        <f t="shared" si="101"/>
        <v/>
      </c>
      <c r="G911" s="17" t="str">
        <f t="shared" si="102"/>
        <v/>
      </c>
      <c r="H911" s="17" t="str">
        <f t="shared" si="103"/>
        <v/>
      </c>
      <c r="I911" s="35" t="str">
        <f t="shared" si="104"/>
        <v>North America</v>
      </c>
      <c r="J911" t="str">
        <f>IF(ISNUMBER(MATCH(K911,K$1:K910,0)),"Double","1st See ")</f>
        <v>Double</v>
      </c>
      <c r="K911" t="s">
        <v>15</v>
      </c>
      <c r="R911" t="s">
        <v>15</v>
      </c>
      <c r="S911" s="52">
        <v>75000</v>
      </c>
      <c r="T911" s="49" t="s">
        <v>53</v>
      </c>
      <c r="U911" s="13" t="s">
        <v>4001</v>
      </c>
      <c r="W911" s="60" t="str">
        <f>IF(ISNUMBER(MATCH(U911,U$1:U910,0)),"2","1")</f>
        <v>2</v>
      </c>
    </row>
    <row r="912" spans="2:23" x14ac:dyDescent="0.25">
      <c r="B912" s="18">
        <v>911</v>
      </c>
      <c r="C912" s="17" t="str">
        <f t="shared" si="98"/>
        <v/>
      </c>
      <c r="D912" s="17" t="str">
        <f t="shared" si="99"/>
        <v/>
      </c>
      <c r="E912" s="17" t="str">
        <f t="shared" si="100"/>
        <v/>
      </c>
      <c r="F912" s="17" t="str">
        <f t="shared" si="101"/>
        <v/>
      </c>
      <c r="G912" s="17" t="str">
        <f t="shared" si="102"/>
        <v>Asia</v>
      </c>
      <c r="H912" s="17" t="str">
        <f t="shared" si="103"/>
        <v/>
      </c>
      <c r="I912" s="35" t="str">
        <f t="shared" si="104"/>
        <v>Asia</v>
      </c>
      <c r="J912" t="str">
        <f>IF(ISNUMBER(MATCH(K912,K$1:K911,0)),"Double","1st See ")</f>
        <v>Double</v>
      </c>
      <c r="K912" t="s">
        <v>8</v>
      </c>
      <c r="R912" t="s">
        <v>15</v>
      </c>
      <c r="S912" s="52">
        <v>40000</v>
      </c>
      <c r="T912" s="49" t="s">
        <v>55</v>
      </c>
      <c r="U912" s="13" t="s">
        <v>52</v>
      </c>
      <c r="W912" s="60" t="str">
        <f>IF(ISNUMBER(MATCH(U912,U$1:U911,0)),"2","1")</f>
        <v>2</v>
      </c>
    </row>
    <row r="913" spans="2:23" x14ac:dyDescent="0.25">
      <c r="B913" s="18">
        <v>912</v>
      </c>
      <c r="C913" s="17" t="str">
        <f t="shared" si="98"/>
        <v>Europe</v>
      </c>
      <c r="D913" s="17" t="str">
        <f t="shared" si="99"/>
        <v/>
      </c>
      <c r="E913" s="17" t="str">
        <f t="shared" si="100"/>
        <v/>
      </c>
      <c r="F913" s="17" t="str">
        <f t="shared" si="101"/>
        <v/>
      </c>
      <c r="G913" s="17" t="str">
        <f t="shared" si="102"/>
        <v/>
      </c>
      <c r="H913" s="17" t="str">
        <f t="shared" si="103"/>
        <v/>
      </c>
      <c r="I913" s="35" t="str">
        <f t="shared" si="104"/>
        <v>Europe</v>
      </c>
      <c r="J913" t="str">
        <f>IF(ISNUMBER(MATCH(K913,K$1:K912,0)),"Double","1st See ")</f>
        <v>Double</v>
      </c>
      <c r="K913" t="s">
        <v>71</v>
      </c>
      <c r="R913" t="s">
        <v>15</v>
      </c>
      <c r="S913" s="52">
        <v>60000</v>
      </c>
      <c r="T913" s="49" t="s">
        <v>57</v>
      </c>
      <c r="U913" s="13" t="s">
        <v>20</v>
      </c>
      <c r="W913" s="60" t="str">
        <f>IF(ISNUMBER(MATCH(U913,U$1:U912,0)),"2","1")</f>
        <v>2</v>
      </c>
    </row>
    <row r="914" spans="2:23" x14ac:dyDescent="0.25">
      <c r="B914" s="18">
        <v>913</v>
      </c>
      <c r="C914" s="17" t="str">
        <f t="shared" si="98"/>
        <v/>
      </c>
      <c r="D914" s="17" t="str">
        <f t="shared" si="99"/>
        <v/>
      </c>
      <c r="E914" s="17" t="str">
        <f t="shared" si="100"/>
        <v/>
      </c>
      <c r="F914" s="17" t="str">
        <f t="shared" si="101"/>
        <v/>
      </c>
      <c r="G914" s="17" t="str">
        <f t="shared" si="102"/>
        <v>Asia</v>
      </c>
      <c r="H914" s="17" t="str">
        <f t="shared" si="103"/>
        <v/>
      </c>
      <c r="I914" s="35" t="str">
        <f t="shared" si="104"/>
        <v>Asia</v>
      </c>
      <c r="J914" t="str">
        <f>IF(ISNUMBER(MATCH(K914,K$1:K913,0)),"Double","1st See ")</f>
        <v>Double</v>
      </c>
      <c r="K914" t="s">
        <v>133</v>
      </c>
      <c r="R914" t="s">
        <v>15</v>
      </c>
      <c r="S914" s="52">
        <v>150000</v>
      </c>
      <c r="T914" s="49" t="s">
        <v>77</v>
      </c>
      <c r="U914" s="13" t="s">
        <v>52</v>
      </c>
      <c r="W914" s="60" t="str">
        <f>IF(ISNUMBER(MATCH(U914,U$1:U913,0)),"2","1")</f>
        <v>2</v>
      </c>
    </row>
    <row r="915" spans="2:23" x14ac:dyDescent="0.25">
      <c r="B915" s="18">
        <v>914</v>
      </c>
      <c r="C915" s="17" t="str">
        <f t="shared" si="98"/>
        <v/>
      </c>
      <c r="D915" s="17" t="str">
        <f t="shared" si="99"/>
        <v/>
      </c>
      <c r="E915" s="17" t="str">
        <f t="shared" si="100"/>
        <v>South America</v>
      </c>
      <c r="F915" s="17" t="str">
        <f t="shared" si="101"/>
        <v/>
      </c>
      <c r="G915" s="17" t="str">
        <f t="shared" si="102"/>
        <v/>
      </c>
      <c r="H915" s="17" t="str">
        <f t="shared" si="103"/>
        <v/>
      </c>
      <c r="I915" s="35" t="str">
        <f t="shared" si="104"/>
        <v>South America</v>
      </c>
      <c r="J915" t="str">
        <f>IF(ISNUMBER(MATCH(K915,K$1:K914,0)),"Double","1st See ")</f>
        <v>Double</v>
      </c>
      <c r="K915" t="s">
        <v>143</v>
      </c>
      <c r="R915" t="s">
        <v>15</v>
      </c>
      <c r="S915" s="52">
        <v>69000</v>
      </c>
      <c r="T915" s="49" t="s">
        <v>78</v>
      </c>
      <c r="U915" s="13" t="s">
        <v>279</v>
      </c>
      <c r="W915" s="60" t="str">
        <f>IF(ISNUMBER(MATCH(U915,U$1:U914,0)),"2","1")</f>
        <v>2</v>
      </c>
    </row>
    <row r="916" spans="2:23" x14ac:dyDescent="0.25">
      <c r="B916" s="18">
        <v>915</v>
      </c>
      <c r="C916" s="17" t="str">
        <f t="shared" si="98"/>
        <v/>
      </c>
      <c r="D916" s="17" t="str">
        <f t="shared" si="99"/>
        <v/>
      </c>
      <c r="E916" s="17" t="str">
        <f t="shared" si="100"/>
        <v/>
      </c>
      <c r="F916" s="17" t="str">
        <f t="shared" si="101"/>
        <v/>
      </c>
      <c r="G916" s="17" t="str">
        <f t="shared" si="102"/>
        <v>Asia</v>
      </c>
      <c r="H916" s="17" t="str">
        <f t="shared" si="103"/>
        <v/>
      </c>
      <c r="I916" s="35" t="str">
        <f t="shared" si="104"/>
        <v>Asia</v>
      </c>
      <c r="J916" t="str">
        <f>IF(ISNUMBER(MATCH(K916,K$1:K915,0)),"Double","1st See ")</f>
        <v>Double</v>
      </c>
      <c r="K916" t="s">
        <v>171</v>
      </c>
      <c r="R916" t="s">
        <v>15</v>
      </c>
      <c r="S916" s="52">
        <v>30000</v>
      </c>
      <c r="T916" s="49" t="s">
        <v>79</v>
      </c>
      <c r="U916" s="13" t="s">
        <v>356</v>
      </c>
      <c r="W916" s="60" t="str">
        <f>IF(ISNUMBER(MATCH(U916,U$1:U915,0)),"2","1")</f>
        <v>2</v>
      </c>
    </row>
    <row r="917" spans="2:23" x14ac:dyDescent="0.25">
      <c r="B917" s="18">
        <v>916</v>
      </c>
      <c r="C917" s="17" t="str">
        <f t="shared" si="98"/>
        <v/>
      </c>
      <c r="D917" s="17" t="str">
        <f t="shared" si="99"/>
        <v/>
      </c>
      <c r="E917" s="17" t="str">
        <f t="shared" si="100"/>
        <v/>
      </c>
      <c r="F917" s="17" t="str">
        <f t="shared" si="101"/>
        <v/>
      </c>
      <c r="G917" s="17" t="str">
        <f t="shared" si="102"/>
        <v>Asia</v>
      </c>
      <c r="H917" s="17" t="str">
        <f t="shared" si="103"/>
        <v/>
      </c>
      <c r="I917" s="35" t="str">
        <f t="shared" si="104"/>
        <v>Asia</v>
      </c>
      <c r="J917" t="str">
        <f>IF(ISNUMBER(MATCH(K917,K$1:K916,0)),"Double","1st See ")</f>
        <v>Double</v>
      </c>
      <c r="K917" t="s">
        <v>8</v>
      </c>
      <c r="R917" t="s">
        <v>15</v>
      </c>
      <c r="S917" s="52">
        <v>58000</v>
      </c>
      <c r="T917" s="49" t="s">
        <v>89</v>
      </c>
      <c r="U917" s="13" t="s">
        <v>310</v>
      </c>
      <c r="W917" s="60" t="str">
        <f>IF(ISNUMBER(MATCH(U917,U$1:U916,0)),"2","1")</f>
        <v>2</v>
      </c>
    </row>
    <row r="918" spans="2:23" x14ac:dyDescent="0.25">
      <c r="B918" s="18">
        <v>917</v>
      </c>
      <c r="C918" s="17" t="str">
        <f t="shared" si="98"/>
        <v/>
      </c>
      <c r="D918" s="17" t="str">
        <f t="shared" si="99"/>
        <v/>
      </c>
      <c r="E918" s="17" t="str">
        <f t="shared" si="100"/>
        <v/>
      </c>
      <c r="F918" s="17" t="str">
        <f t="shared" si="101"/>
        <v/>
      </c>
      <c r="G918" s="17" t="str">
        <f t="shared" si="102"/>
        <v>Asia</v>
      </c>
      <c r="H918" s="17" t="str">
        <f t="shared" si="103"/>
        <v/>
      </c>
      <c r="I918" s="35" t="str">
        <f t="shared" si="104"/>
        <v>Asia</v>
      </c>
      <c r="J918" t="str">
        <f>IF(ISNUMBER(MATCH(K918,K$1:K917,0)),"Double","1st See ")</f>
        <v>Double</v>
      </c>
      <c r="K918" t="s">
        <v>8</v>
      </c>
      <c r="R918" t="s">
        <v>15</v>
      </c>
      <c r="S918" s="52">
        <v>90000</v>
      </c>
      <c r="T918" s="49" t="s">
        <v>90</v>
      </c>
      <c r="U918" s="13" t="s">
        <v>4000</v>
      </c>
      <c r="W918" s="60" t="str">
        <f>IF(ISNUMBER(MATCH(U918,U$1:U917,0)),"2","1")</f>
        <v>2</v>
      </c>
    </row>
    <row r="919" spans="2:23" x14ac:dyDescent="0.25">
      <c r="B919" s="18">
        <v>918</v>
      </c>
      <c r="C919" s="17" t="str">
        <f t="shared" si="98"/>
        <v>Europe</v>
      </c>
      <c r="D919" s="17" t="str">
        <f t="shared" si="99"/>
        <v/>
      </c>
      <c r="E919" s="17" t="str">
        <f t="shared" si="100"/>
        <v/>
      </c>
      <c r="F919" s="17" t="str">
        <f t="shared" si="101"/>
        <v/>
      </c>
      <c r="G919" s="17" t="str">
        <f t="shared" si="102"/>
        <v/>
      </c>
      <c r="H919" s="17" t="str">
        <f t="shared" si="103"/>
        <v/>
      </c>
      <c r="I919" s="35" t="str">
        <f t="shared" si="104"/>
        <v>Europe</v>
      </c>
      <c r="J919" t="str">
        <f>IF(ISNUMBER(MATCH(K919,K$1:K918,0)),"Double","1st See ")</f>
        <v xml:space="preserve">1st See </v>
      </c>
      <c r="K919" t="s">
        <v>1074</v>
      </c>
      <c r="R919" t="s">
        <v>15</v>
      </c>
      <c r="S919" s="52">
        <v>12000</v>
      </c>
      <c r="T919" s="49" t="s">
        <v>93</v>
      </c>
      <c r="U919" s="13" t="s">
        <v>356</v>
      </c>
      <c r="W919" s="60" t="str">
        <f>IF(ISNUMBER(MATCH(U919,U$1:U918,0)),"2","1")</f>
        <v>2</v>
      </c>
    </row>
    <row r="920" spans="2:23" x14ac:dyDescent="0.25">
      <c r="B920" s="18">
        <v>919</v>
      </c>
      <c r="C920" s="17" t="str">
        <f t="shared" si="98"/>
        <v/>
      </c>
      <c r="D920" s="17" t="str">
        <f t="shared" si="99"/>
        <v/>
      </c>
      <c r="E920" s="17" t="str">
        <f t="shared" si="100"/>
        <v/>
      </c>
      <c r="F920" s="17" t="str">
        <f t="shared" si="101"/>
        <v/>
      </c>
      <c r="G920" s="17" t="str">
        <f t="shared" si="102"/>
        <v>Asia</v>
      </c>
      <c r="H920" s="17" t="str">
        <f t="shared" si="103"/>
        <v/>
      </c>
      <c r="I920" s="35" t="str">
        <f t="shared" si="104"/>
        <v>Asia</v>
      </c>
      <c r="J920" t="str">
        <f>IF(ISNUMBER(MATCH(K920,K$1:K919,0)),"Double","1st See ")</f>
        <v>Double</v>
      </c>
      <c r="K920" t="s">
        <v>17</v>
      </c>
      <c r="R920" t="s">
        <v>15</v>
      </c>
      <c r="S920" s="52">
        <v>57000</v>
      </c>
      <c r="T920" s="49" t="s">
        <v>99</v>
      </c>
      <c r="U920" s="13" t="s">
        <v>310</v>
      </c>
      <c r="W920" s="60" t="str">
        <f>IF(ISNUMBER(MATCH(U920,U$1:U919,0)),"2","1")</f>
        <v>2</v>
      </c>
    </row>
    <row r="921" spans="2:23" x14ac:dyDescent="0.25">
      <c r="B921" s="18">
        <v>920</v>
      </c>
      <c r="C921" s="17" t="str">
        <f t="shared" si="98"/>
        <v/>
      </c>
      <c r="D921" s="17" t="str">
        <f t="shared" si="99"/>
        <v/>
      </c>
      <c r="E921" s="17" t="str">
        <f t="shared" si="100"/>
        <v/>
      </c>
      <c r="F921" s="17" t="str">
        <f t="shared" si="101"/>
        <v/>
      </c>
      <c r="G921" s="17" t="str">
        <f t="shared" si="102"/>
        <v>Asia</v>
      </c>
      <c r="H921" s="17" t="str">
        <f t="shared" si="103"/>
        <v/>
      </c>
      <c r="I921" s="35" t="str">
        <f t="shared" si="104"/>
        <v>Asia</v>
      </c>
      <c r="J921" t="str">
        <f>IF(ISNUMBER(MATCH(K921,K$1:K920,0)),"Double","1st See ")</f>
        <v>Double</v>
      </c>
      <c r="K921" t="s">
        <v>347</v>
      </c>
      <c r="R921" t="s">
        <v>15</v>
      </c>
      <c r="S921" s="52">
        <v>62000</v>
      </c>
      <c r="T921" s="49" t="s">
        <v>20</v>
      </c>
      <c r="U921" s="13" t="s">
        <v>20</v>
      </c>
      <c r="W921" s="60" t="str">
        <f>IF(ISNUMBER(MATCH(U921,U$1:U920,0)),"2","1")</f>
        <v>2</v>
      </c>
    </row>
    <row r="922" spans="2:23" x14ac:dyDescent="0.25">
      <c r="B922" s="18">
        <v>921</v>
      </c>
      <c r="C922" s="17" t="str">
        <f t="shared" si="98"/>
        <v/>
      </c>
      <c r="D922" s="17" t="str">
        <f t="shared" si="99"/>
        <v/>
      </c>
      <c r="E922" s="17" t="str">
        <f t="shared" si="100"/>
        <v/>
      </c>
      <c r="F922" s="17" t="str">
        <f t="shared" si="101"/>
        <v/>
      </c>
      <c r="G922" s="17" t="str">
        <f t="shared" si="102"/>
        <v>Asia</v>
      </c>
      <c r="H922" s="17" t="str">
        <f t="shared" si="103"/>
        <v/>
      </c>
      <c r="I922" s="35" t="str">
        <f t="shared" si="104"/>
        <v>Asia</v>
      </c>
      <c r="J922" t="str">
        <f>IF(ISNUMBER(MATCH(K922,K$1:K921,0)),"Double","1st See ")</f>
        <v>Double</v>
      </c>
      <c r="K922" t="s">
        <v>1078</v>
      </c>
      <c r="R922" t="s">
        <v>15</v>
      </c>
      <c r="S922" s="52">
        <v>38000</v>
      </c>
      <c r="T922" s="49" t="s">
        <v>72</v>
      </c>
      <c r="U922" s="13" t="s">
        <v>20</v>
      </c>
      <c r="W922" s="60" t="str">
        <f>IF(ISNUMBER(MATCH(U922,U$1:U921,0)),"2","1")</f>
        <v>2</v>
      </c>
    </row>
    <row r="923" spans="2:23" x14ac:dyDescent="0.25">
      <c r="B923" s="18">
        <v>922</v>
      </c>
      <c r="C923" s="17" t="str">
        <f t="shared" si="98"/>
        <v/>
      </c>
      <c r="D923" s="17" t="str">
        <f t="shared" si="99"/>
        <v/>
      </c>
      <c r="E923" s="17" t="str">
        <f t="shared" si="100"/>
        <v/>
      </c>
      <c r="F923" s="17" t="str">
        <f t="shared" si="101"/>
        <v/>
      </c>
      <c r="G923" s="17" t="str">
        <f t="shared" si="102"/>
        <v>Asia</v>
      </c>
      <c r="H923" s="17" t="str">
        <f t="shared" si="103"/>
        <v/>
      </c>
      <c r="I923" s="35" t="str">
        <f t="shared" si="104"/>
        <v>Asia</v>
      </c>
      <c r="J923" t="str">
        <f>IF(ISNUMBER(MATCH(K923,K$1:K922,0)),"Double","1st See ")</f>
        <v>Double</v>
      </c>
      <c r="K923" t="s">
        <v>8</v>
      </c>
      <c r="R923" t="s">
        <v>15</v>
      </c>
      <c r="S923" s="52">
        <v>41000</v>
      </c>
      <c r="T923" s="49" t="s">
        <v>67</v>
      </c>
      <c r="U923" s="13" t="s">
        <v>67</v>
      </c>
      <c r="W923" s="60" t="str">
        <f>IF(ISNUMBER(MATCH(U923,U$1:U922,0)),"2","1")</f>
        <v>2</v>
      </c>
    </row>
    <row r="924" spans="2:23" x14ac:dyDescent="0.25">
      <c r="B924" s="18">
        <v>923</v>
      </c>
      <c r="C924" s="17" t="str">
        <f t="shared" si="98"/>
        <v>Europe</v>
      </c>
      <c r="D924" s="17" t="str">
        <f t="shared" si="99"/>
        <v/>
      </c>
      <c r="E924" s="17" t="str">
        <f t="shared" si="100"/>
        <v/>
      </c>
      <c r="F924" s="17" t="str">
        <f t="shared" si="101"/>
        <v/>
      </c>
      <c r="G924" s="17" t="str">
        <f t="shared" si="102"/>
        <v/>
      </c>
      <c r="H924" s="17" t="str">
        <f t="shared" si="103"/>
        <v/>
      </c>
      <c r="I924" s="35" t="str">
        <f t="shared" si="104"/>
        <v>Europe</v>
      </c>
      <c r="J924" t="str">
        <f>IF(ISNUMBER(MATCH(K924,K$1:K923,0)),"Double","1st See ")</f>
        <v>Double</v>
      </c>
      <c r="K924" t="s">
        <v>106</v>
      </c>
      <c r="R924" t="s">
        <v>15</v>
      </c>
      <c r="S924" s="52">
        <v>68000</v>
      </c>
      <c r="T924" s="49" t="s">
        <v>107</v>
      </c>
      <c r="U924" s="13" t="s">
        <v>20</v>
      </c>
      <c r="W924" s="60" t="str">
        <f>IF(ISNUMBER(MATCH(U924,U$1:U923,0)),"2","1")</f>
        <v>2</v>
      </c>
    </row>
    <row r="925" spans="2:23" x14ac:dyDescent="0.25">
      <c r="B925" s="18">
        <v>924</v>
      </c>
      <c r="C925" s="17" t="str">
        <f t="shared" si="98"/>
        <v/>
      </c>
      <c r="D925" s="17" t="str">
        <f t="shared" si="99"/>
        <v>North America</v>
      </c>
      <c r="E925" s="17" t="str">
        <f t="shared" si="100"/>
        <v/>
      </c>
      <c r="F925" s="17" t="str">
        <f t="shared" si="101"/>
        <v/>
      </c>
      <c r="G925" s="17" t="str">
        <f t="shared" si="102"/>
        <v/>
      </c>
      <c r="H925" s="17" t="str">
        <f t="shared" si="103"/>
        <v/>
      </c>
      <c r="I925" s="35" t="str">
        <f t="shared" si="104"/>
        <v>North America</v>
      </c>
      <c r="J925" t="str">
        <f>IF(ISNUMBER(MATCH(K925,K$1:K924,0)),"Double","1st See ")</f>
        <v>Double</v>
      </c>
      <c r="K925" t="s">
        <v>15</v>
      </c>
      <c r="R925" t="s">
        <v>15</v>
      </c>
      <c r="S925" s="52">
        <v>85000</v>
      </c>
      <c r="T925" s="49" t="s">
        <v>52</v>
      </c>
      <c r="U925" s="13" t="s">
        <v>52</v>
      </c>
      <c r="W925" s="60" t="str">
        <f>IF(ISNUMBER(MATCH(U925,U$1:U924,0)),"2","1")</f>
        <v>2</v>
      </c>
    </row>
    <row r="926" spans="2:23" x14ac:dyDescent="0.25">
      <c r="B926" s="18">
        <v>925</v>
      </c>
      <c r="C926" s="17" t="str">
        <f t="shared" si="98"/>
        <v/>
      </c>
      <c r="D926" s="17" t="str">
        <f t="shared" si="99"/>
        <v/>
      </c>
      <c r="E926" s="17" t="str">
        <f t="shared" si="100"/>
        <v/>
      </c>
      <c r="F926" s="17" t="str">
        <f t="shared" si="101"/>
        <v/>
      </c>
      <c r="G926" s="17" t="str">
        <f t="shared" si="102"/>
        <v>Asia</v>
      </c>
      <c r="H926" s="17" t="str">
        <f t="shared" si="103"/>
        <v/>
      </c>
      <c r="I926" s="35" t="str">
        <f t="shared" si="104"/>
        <v>Asia</v>
      </c>
      <c r="J926" t="str">
        <f>IF(ISNUMBER(MATCH(K926,K$1:K925,0)),"Double","1st See ")</f>
        <v>Double</v>
      </c>
      <c r="K926" t="s">
        <v>8</v>
      </c>
      <c r="R926" t="s">
        <v>15</v>
      </c>
      <c r="S926" s="52">
        <v>85087</v>
      </c>
      <c r="T926" s="49" t="s">
        <v>117</v>
      </c>
      <c r="U926" s="13" t="s">
        <v>20</v>
      </c>
      <c r="W926" s="60" t="str">
        <f>IF(ISNUMBER(MATCH(U926,U$1:U925,0)),"2","1")</f>
        <v>2</v>
      </c>
    </row>
    <row r="927" spans="2:23" x14ac:dyDescent="0.25">
      <c r="B927" s="18">
        <v>926</v>
      </c>
      <c r="C927" s="17" t="str">
        <f t="shared" si="98"/>
        <v/>
      </c>
      <c r="D927" s="17" t="str">
        <f t="shared" si="99"/>
        <v/>
      </c>
      <c r="E927" s="17" t="str">
        <f t="shared" si="100"/>
        <v/>
      </c>
      <c r="F927" s="17" t="str">
        <f t="shared" si="101"/>
        <v/>
      </c>
      <c r="G927" s="17" t="str">
        <f t="shared" si="102"/>
        <v>Asia</v>
      </c>
      <c r="H927" s="17" t="str">
        <f t="shared" si="103"/>
        <v/>
      </c>
      <c r="I927" s="35" t="str">
        <f t="shared" si="104"/>
        <v>Asia</v>
      </c>
      <c r="J927" t="str">
        <f>IF(ISNUMBER(MATCH(K927,K$1:K926,0)),"Double","1st See ")</f>
        <v>Double</v>
      </c>
      <c r="K927" t="s">
        <v>8</v>
      </c>
      <c r="R927" t="s">
        <v>15</v>
      </c>
      <c r="S927" s="52">
        <v>50000</v>
      </c>
      <c r="T927" s="49" t="s">
        <v>118</v>
      </c>
      <c r="U927" s="13" t="s">
        <v>20</v>
      </c>
      <c r="W927" s="60" t="str">
        <f>IF(ISNUMBER(MATCH(U927,U$1:U926,0)),"2","1")</f>
        <v>2</v>
      </c>
    </row>
    <row r="928" spans="2:23" x14ac:dyDescent="0.25">
      <c r="B928" s="18">
        <v>927</v>
      </c>
      <c r="C928" s="17" t="str">
        <f t="shared" si="98"/>
        <v/>
      </c>
      <c r="D928" s="17" t="str">
        <f t="shared" si="99"/>
        <v/>
      </c>
      <c r="E928" s="17" t="str">
        <f t="shared" si="100"/>
        <v/>
      </c>
      <c r="F928" s="17" t="str">
        <f t="shared" si="101"/>
        <v/>
      </c>
      <c r="G928" s="17" t="str">
        <f t="shared" si="102"/>
        <v>Asia</v>
      </c>
      <c r="H928" s="17" t="str">
        <f t="shared" si="103"/>
        <v/>
      </c>
      <c r="I928" s="35" t="str">
        <f t="shared" si="104"/>
        <v>Asia</v>
      </c>
      <c r="J928" t="str">
        <f>IF(ISNUMBER(MATCH(K928,K$1:K927,0)),"Double","1st See ")</f>
        <v>Double</v>
      </c>
      <c r="K928" t="s">
        <v>8</v>
      </c>
      <c r="R928" t="s">
        <v>15</v>
      </c>
      <c r="S928" s="52">
        <v>57000</v>
      </c>
      <c r="T928" s="49" t="s">
        <v>121</v>
      </c>
      <c r="U928" s="13" t="s">
        <v>20</v>
      </c>
      <c r="W928" s="60" t="str">
        <f>IF(ISNUMBER(MATCH(U928,U$1:U927,0)),"2","1")</f>
        <v>2</v>
      </c>
    </row>
    <row r="929" spans="2:23" x14ac:dyDescent="0.25">
      <c r="B929" s="18">
        <v>928</v>
      </c>
      <c r="C929" s="17" t="str">
        <f t="shared" si="98"/>
        <v/>
      </c>
      <c r="D929" s="17" t="str">
        <f t="shared" si="99"/>
        <v/>
      </c>
      <c r="E929" s="17" t="str">
        <f t="shared" si="100"/>
        <v/>
      </c>
      <c r="F929" s="17" t="str">
        <f t="shared" si="101"/>
        <v>Africa</v>
      </c>
      <c r="G929" s="17" t="str">
        <f t="shared" si="102"/>
        <v/>
      </c>
      <c r="H929" s="17" t="str">
        <f t="shared" si="103"/>
        <v/>
      </c>
      <c r="I929" s="35" t="str">
        <f t="shared" si="104"/>
        <v>Africa</v>
      </c>
      <c r="J929" t="str">
        <f>IF(ISNUMBER(MATCH(K929,K$1:K928,0)),"Double","1st See ")</f>
        <v xml:space="preserve">1st See </v>
      </c>
      <c r="K929" t="s">
        <v>1086</v>
      </c>
      <c r="R929" t="s">
        <v>15</v>
      </c>
      <c r="S929" s="52">
        <v>75000</v>
      </c>
      <c r="T929" s="49" t="s">
        <v>122</v>
      </c>
      <c r="U929" s="13" t="s">
        <v>52</v>
      </c>
      <c r="W929" s="60" t="str">
        <f>IF(ISNUMBER(MATCH(U929,U$1:U928,0)),"2","1")</f>
        <v>2</v>
      </c>
    </row>
    <row r="930" spans="2:23" x14ac:dyDescent="0.25">
      <c r="B930" s="18">
        <v>929</v>
      </c>
      <c r="C930" s="17" t="str">
        <f t="shared" si="98"/>
        <v>Europe</v>
      </c>
      <c r="D930" s="17" t="str">
        <f t="shared" si="99"/>
        <v/>
      </c>
      <c r="E930" s="17" t="str">
        <f t="shared" si="100"/>
        <v/>
      </c>
      <c r="F930" s="17" t="str">
        <f t="shared" si="101"/>
        <v/>
      </c>
      <c r="G930" s="17" t="str">
        <f t="shared" si="102"/>
        <v/>
      </c>
      <c r="H930" s="17" t="str">
        <f t="shared" si="103"/>
        <v/>
      </c>
      <c r="I930" s="35" t="str">
        <f t="shared" si="104"/>
        <v>Europe</v>
      </c>
      <c r="J930" t="str">
        <f>IF(ISNUMBER(MATCH(K930,K$1:K929,0)),"Double","1st See ")</f>
        <v>Double</v>
      </c>
      <c r="K930" t="s">
        <v>24</v>
      </c>
      <c r="R930" t="s">
        <v>15</v>
      </c>
      <c r="S930" s="52">
        <v>15000</v>
      </c>
      <c r="T930" s="49" t="s">
        <v>128</v>
      </c>
      <c r="U930" s="13" t="s">
        <v>356</v>
      </c>
      <c r="W930" s="60" t="str">
        <f>IF(ISNUMBER(MATCH(U930,U$1:U929,0)),"2","1")</f>
        <v>2</v>
      </c>
    </row>
    <row r="931" spans="2:23" x14ac:dyDescent="0.25">
      <c r="B931" s="18">
        <v>930</v>
      </c>
      <c r="C931" s="17" t="str">
        <f t="shared" si="98"/>
        <v/>
      </c>
      <c r="D931" s="17" t="str">
        <f t="shared" si="99"/>
        <v/>
      </c>
      <c r="E931" s="17" t="str">
        <f t="shared" si="100"/>
        <v/>
      </c>
      <c r="F931" s="17" t="str">
        <f t="shared" si="101"/>
        <v/>
      </c>
      <c r="G931" s="17" t="str">
        <f t="shared" si="102"/>
        <v>Asia</v>
      </c>
      <c r="H931" s="17" t="str">
        <f t="shared" si="103"/>
        <v/>
      </c>
      <c r="I931" s="35" t="str">
        <f t="shared" si="104"/>
        <v>Asia</v>
      </c>
      <c r="J931" t="str">
        <f>IF(ISNUMBER(MATCH(K931,K$1:K930,0)),"Double","1st See ")</f>
        <v>Double</v>
      </c>
      <c r="K931" t="s">
        <v>179</v>
      </c>
      <c r="R931" t="s">
        <v>15</v>
      </c>
      <c r="S931" s="52">
        <v>50000</v>
      </c>
      <c r="T931" s="49" t="s">
        <v>134</v>
      </c>
      <c r="U931" s="13" t="s">
        <v>52</v>
      </c>
      <c r="W931" s="60" t="str">
        <f>IF(ISNUMBER(MATCH(U931,U$1:U930,0)),"2","1")</f>
        <v>2</v>
      </c>
    </row>
    <row r="932" spans="2:23" x14ac:dyDescent="0.25">
      <c r="B932" s="18">
        <v>931</v>
      </c>
      <c r="C932" s="17" t="str">
        <f t="shared" si="98"/>
        <v/>
      </c>
      <c r="D932" s="17" t="str">
        <f t="shared" si="99"/>
        <v>North America</v>
      </c>
      <c r="E932" s="17" t="str">
        <f t="shared" si="100"/>
        <v/>
      </c>
      <c r="F932" s="17" t="str">
        <f t="shared" si="101"/>
        <v/>
      </c>
      <c r="G932" s="17" t="str">
        <f t="shared" si="102"/>
        <v/>
      </c>
      <c r="H932" s="17" t="str">
        <f t="shared" si="103"/>
        <v/>
      </c>
      <c r="I932" s="35" t="str">
        <f t="shared" si="104"/>
        <v>North America</v>
      </c>
      <c r="J932" t="str">
        <f>IF(ISNUMBER(MATCH(K932,K$1:K931,0)),"Double","1st See ")</f>
        <v>Double</v>
      </c>
      <c r="K932" t="s">
        <v>15</v>
      </c>
      <c r="R932" t="s">
        <v>15</v>
      </c>
      <c r="S932" s="52">
        <v>150000</v>
      </c>
      <c r="T932" s="49" t="s">
        <v>139</v>
      </c>
      <c r="U932" s="13" t="s">
        <v>4001</v>
      </c>
      <c r="W932" s="60" t="str">
        <f>IF(ISNUMBER(MATCH(U932,U$1:U931,0)),"2","1")</f>
        <v>2</v>
      </c>
    </row>
    <row r="933" spans="2:23" x14ac:dyDescent="0.25">
      <c r="B933" s="18">
        <v>932</v>
      </c>
      <c r="C933" s="17" t="str">
        <f t="shared" si="98"/>
        <v/>
      </c>
      <c r="D933" s="17" t="str">
        <f t="shared" si="99"/>
        <v>North America</v>
      </c>
      <c r="E933" s="17" t="str">
        <f t="shared" si="100"/>
        <v/>
      </c>
      <c r="F933" s="17" t="str">
        <f t="shared" si="101"/>
        <v/>
      </c>
      <c r="G933" s="17" t="str">
        <f t="shared" si="102"/>
        <v/>
      </c>
      <c r="H933" s="17" t="str">
        <f t="shared" si="103"/>
        <v/>
      </c>
      <c r="I933" s="35" t="str">
        <f t="shared" si="104"/>
        <v>North America</v>
      </c>
      <c r="J933" t="str">
        <f>IF(ISNUMBER(MATCH(K933,K$1:K932,0)),"Double","1st See ")</f>
        <v>Double</v>
      </c>
      <c r="K933" t="s">
        <v>15</v>
      </c>
      <c r="R933" t="s">
        <v>15</v>
      </c>
      <c r="S933" s="52">
        <v>120000</v>
      </c>
      <c r="T933" s="49" t="s">
        <v>140</v>
      </c>
      <c r="U933" s="13" t="s">
        <v>52</v>
      </c>
      <c r="W933" s="60" t="str">
        <f>IF(ISNUMBER(MATCH(U933,U$1:U932,0)),"2","1")</f>
        <v>2</v>
      </c>
    </row>
    <row r="934" spans="2:23" x14ac:dyDescent="0.25">
      <c r="B934" s="18">
        <v>933</v>
      </c>
      <c r="C934" s="17" t="str">
        <f t="shared" si="98"/>
        <v>Europe</v>
      </c>
      <c r="D934" s="17" t="str">
        <f t="shared" si="99"/>
        <v/>
      </c>
      <c r="E934" s="17" t="str">
        <f t="shared" si="100"/>
        <v/>
      </c>
      <c r="F934" s="17" t="str">
        <f t="shared" si="101"/>
        <v/>
      </c>
      <c r="G934" s="17" t="str">
        <f t="shared" si="102"/>
        <v/>
      </c>
      <c r="H934" s="17" t="str">
        <f t="shared" si="103"/>
        <v/>
      </c>
      <c r="I934" s="35" t="str">
        <f t="shared" si="104"/>
        <v>Europe</v>
      </c>
      <c r="J934" t="str">
        <f>IF(ISNUMBER(MATCH(K934,K$1:K933,0)),"Double","1st See ")</f>
        <v>Double</v>
      </c>
      <c r="K934" t="s">
        <v>628</v>
      </c>
      <c r="R934" t="s">
        <v>15</v>
      </c>
      <c r="S934" s="52">
        <v>110000</v>
      </c>
      <c r="T934" s="49" t="s">
        <v>144</v>
      </c>
      <c r="U934" s="13" t="s">
        <v>279</v>
      </c>
      <c r="W934" s="60" t="str">
        <f>IF(ISNUMBER(MATCH(U934,U$1:U933,0)),"2","1")</f>
        <v>2</v>
      </c>
    </row>
    <row r="935" spans="2:23" x14ac:dyDescent="0.25">
      <c r="B935" s="18">
        <v>934</v>
      </c>
      <c r="C935" s="17" t="str">
        <f t="shared" si="98"/>
        <v>Europe</v>
      </c>
      <c r="D935" s="17" t="str">
        <f t="shared" si="99"/>
        <v/>
      </c>
      <c r="E935" s="17" t="str">
        <f t="shared" si="100"/>
        <v/>
      </c>
      <c r="F935" s="17" t="str">
        <f t="shared" si="101"/>
        <v/>
      </c>
      <c r="G935" s="17" t="str">
        <f t="shared" si="102"/>
        <v/>
      </c>
      <c r="H935" s="17" t="str">
        <f t="shared" si="103"/>
        <v/>
      </c>
      <c r="I935" s="35" t="str">
        <f t="shared" si="104"/>
        <v>Europe</v>
      </c>
      <c r="J935" t="str">
        <f>IF(ISNUMBER(MATCH(K935,K$1:K934,0)),"Double","1st See ")</f>
        <v>Double</v>
      </c>
      <c r="K935" t="s">
        <v>628</v>
      </c>
      <c r="R935" t="s">
        <v>15</v>
      </c>
      <c r="S935" s="52">
        <v>40000</v>
      </c>
      <c r="T935" s="49" t="s">
        <v>147</v>
      </c>
      <c r="U935" s="13" t="s">
        <v>20</v>
      </c>
      <c r="W935" s="60" t="str">
        <f>IF(ISNUMBER(MATCH(U935,U$1:U934,0)),"2","1")</f>
        <v>2</v>
      </c>
    </row>
    <row r="936" spans="2:23" x14ac:dyDescent="0.25">
      <c r="B936" s="18">
        <v>935</v>
      </c>
      <c r="C936" s="17" t="str">
        <f t="shared" si="98"/>
        <v/>
      </c>
      <c r="D936" s="17" t="str">
        <f t="shared" si="99"/>
        <v/>
      </c>
      <c r="E936" s="17" t="str">
        <f t="shared" si="100"/>
        <v/>
      </c>
      <c r="F936" s="17" t="str">
        <f t="shared" si="101"/>
        <v>Africa</v>
      </c>
      <c r="G936" s="17" t="str">
        <f t="shared" si="102"/>
        <v/>
      </c>
      <c r="H936" s="17" t="str">
        <f t="shared" si="103"/>
        <v/>
      </c>
      <c r="I936" s="35" t="str">
        <f t="shared" si="104"/>
        <v>Africa</v>
      </c>
      <c r="J936" t="str">
        <f>IF(ISNUMBER(MATCH(K936,K$1:K935,0)),"Double","1st See ")</f>
        <v>Double</v>
      </c>
      <c r="K936" t="s">
        <v>870</v>
      </c>
      <c r="R936" t="s">
        <v>15</v>
      </c>
      <c r="S936" s="52">
        <v>125000</v>
      </c>
      <c r="T936" s="49" t="s">
        <v>149</v>
      </c>
      <c r="U936" s="13" t="s">
        <v>4001</v>
      </c>
      <c r="W936" s="60" t="str">
        <f>IF(ISNUMBER(MATCH(U936,U$1:U935,0)),"2","1")</f>
        <v>2</v>
      </c>
    </row>
    <row r="937" spans="2:23" x14ac:dyDescent="0.25">
      <c r="B937" s="18">
        <v>936</v>
      </c>
      <c r="C937" s="17" t="str">
        <f t="shared" si="98"/>
        <v/>
      </c>
      <c r="D937" s="17" t="str">
        <f t="shared" si="99"/>
        <v/>
      </c>
      <c r="E937" s="17" t="str">
        <f t="shared" si="100"/>
        <v/>
      </c>
      <c r="F937" s="17" t="str">
        <f t="shared" si="101"/>
        <v/>
      </c>
      <c r="G937" s="17" t="str">
        <f t="shared" si="102"/>
        <v>Asia</v>
      </c>
      <c r="H937" s="17" t="str">
        <f t="shared" si="103"/>
        <v/>
      </c>
      <c r="I937" s="35" t="str">
        <f t="shared" si="104"/>
        <v>Asia</v>
      </c>
      <c r="J937" t="str">
        <f>IF(ISNUMBER(MATCH(K937,K$1:K936,0)),"Double","1st See ")</f>
        <v>Double</v>
      </c>
      <c r="K937" t="s">
        <v>8</v>
      </c>
      <c r="R937" t="s">
        <v>15</v>
      </c>
      <c r="S937" s="52">
        <v>36000</v>
      </c>
      <c r="T937" s="49" t="s">
        <v>150</v>
      </c>
      <c r="U937" s="13" t="s">
        <v>52</v>
      </c>
      <c r="W937" s="60" t="str">
        <f>IF(ISNUMBER(MATCH(U937,U$1:U936,0)),"2","1")</f>
        <v>2</v>
      </c>
    </row>
    <row r="938" spans="2:23" x14ac:dyDescent="0.25">
      <c r="B938" s="18">
        <v>937</v>
      </c>
      <c r="C938" s="17" t="str">
        <f t="shared" si="98"/>
        <v>Europe</v>
      </c>
      <c r="D938" s="17" t="str">
        <f t="shared" si="99"/>
        <v/>
      </c>
      <c r="E938" s="17" t="str">
        <f t="shared" si="100"/>
        <v/>
      </c>
      <c r="F938" s="17" t="str">
        <f t="shared" si="101"/>
        <v/>
      </c>
      <c r="G938" s="17" t="str">
        <f t="shared" si="102"/>
        <v/>
      </c>
      <c r="H938" s="17" t="str">
        <f t="shared" si="103"/>
        <v/>
      </c>
      <c r="I938" s="35" t="str">
        <f t="shared" si="104"/>
        <v>Europe</v>
      </c>
      <c r="J938" t="str">
        <f>IF(ISNUMBER(MATCH(K938,K$1:K937,0)),"Double","1st See ")</f>
        <v>Double</v>
      </c>
      <c r="K938" t="s">
        <v>106</v>
      </c>
      <c r="R938" t="s">
        <v>15</v>
      </c>
      <c r="S938" s="52">
        <v>75000</v>
      </c>
      <c r="T938" s="49" t="s">
        <v>153</v>
      </c>
      <c r="U938" s="13" t="s">
        <v>20</v>
      </c>
      <c r="W938" s="60" t="str">
        <f>IF(ISNUMBER(MATCH(U938,U$1:U937,0)),"2","1")</f>
        <v>2</v>
      </c>
    </row>
    <row r="939" spans="2:23" x14ac:dyDescent="0.25">
      <c r="B939" s="18">
        <v>938</v>
      </c>
      <c r="C939" s="17" t="str">
        <f t="shared" si="98"/>
        <v/>
      </c>
      <c r="D939" s="17" t="str">
        <f t="shared" si="99"/>
        <v/>
      </c>
      <c r="E939" s="17" t="str">
        <f t="shared" si="100"/>
        <v/>
      </c>
      <c r="F939" s="17" t="str">
        <f t="shared" si="101"/>
        <v/>
      </c>
      <c r="G939" s="17" t="str">
        <f t="shared" si="102"/>
        <v/>
      </c>
      <c r="H939" s="17" t="str">
        <f t="shared" si="103"/>
        <v>Oceania</v>
      </c>
      <c r="I939" s="35" t="str">
        <f t="shared" si="104"/>
        <v>Oceania</v>
      </c>
      <c r="J939" t="str">
        <f>IF(ISNUMBER(MATCH(K939,K$1:K938,0)),"Double","1st See ")</f>
        <v>Double</v>
      </c>
      <c r="K939" t="s">
        <v>672</v>
      </c>
      <c r="R939" t="s">
        <v>15</v>
      </c>
      <c r="S939" s="52">
        <v>95000</v>
      </c>
      <c r="T939" s="49" t="s">
        <v>29</v>
      </c>
      <c r="U939" s="13" t="s">
        <v>4001</v>
      </c>
      <c r="W939" s="60" t="str">
        <f>IF(ISNUMBER(MATCH(U939,U$1:U938,0)),"2","1")</f>
        <v>2</v>
      </c>
    </row>
    <row r="940" spans="2:23" x14ac:dyDescent="0.25">
      <c r="B940" s="18">
        <v>939</v>
      </c>
      <c r="C940" s="17" t="str">
        <f t="shared" si="98"/>
        <v/>
      </c>
      <c r="D940" s="17" t="str">
        <f t="shared" si="99"/>
        <v/>
      </c>
      <c r="E940" s="17" t="str">
        <f t="shared" si="100"/>
        <v/>
      </c>
      <c r="F940" s="17" t="str">
        <f t="shared" si="101"/>
        <v/>
      </c>
      <c r="G940" s="17" t="str">
        <f t="shared" si="102"/>
        <v/>
      </c>
      <c r="H940" s="17" t="str">
        <f t="shared" si="103"/>
        <v>Oceania</v>
      </c>
      <c r="I940" s="35" t="str">
        <f t="shared" si="104"/>
        <v>Oceania</v>
      </c>
      <c r="J940" t="str">
        <f>IF(ISNUMBER(MATCH(K940,K$1:K939,0)),"Double","1st See ")</f>
        <v>Double</v>
      </c>
      <c r="K940" t="s">
        <v>672</v>
      </c>
      <c r="R940" t="s">
        <v>15</v>
      </c>
      <c r="S940" s="52">
        <v>24000</v>
      </c>
      <c r="T940" s="49" t="s">
        <v>154</v>
      </c>
      <c r="U940" s="13" t="s">
        <v>52</v>
      </c>
      <c r="W940" s="60" t="str">
        <f>IF(ISNUMBER(MATCH(U940,U$1:U939,0)),"2","1")</f>
        <v>2</v>
      </c>
    </row>
    <row r="941" spans="2:23" x14ac:dyDescent="0.25">
      <c r="B941" s="18">
        <v>940</v>
      </c>
      <c r="C941" s="17" t="str">
        <f t="shared" si="98"/>
        <v>Europe</v>
      </c>
      <c r="D941" s="17" t="str">
        <f t="shared" si="99"/>
        <v/>
      </c>
      <c r="E941" s="17" t="str">
        <f t="shared" si="100"/>
        <v/>
      </c>
      <c r="F941" s="17" t="str">
        <f t="shared" si="101"/>
        <v/>
      </c>
      <c r="G941" s="17" t="str">
        <f t="shared" si="102"/>
        <v/>
      </c>
      <c r="H941" s="17" t="str">
        <f t="shared" si="103"/>
        <v/>
      </c>
      <c r="I941" s="35" t="str">
        <f t="shared" si="104"/>
        <v>Europe</v>
      </c>
      <c r="J941" t="str">
        <f>IF(ISNUMBER(MATCH(K941,K$1:K940,0)),"Double","1st See ")</f>
        <v>Double</v>
      </c>
      <c r="K941" t="s">
        <v>46</v>
      </c>
      <c r="R941" t="s">
        <v>15</v>
      </c>
      <c r="S941" s="52">
        <v>91000</v>
      </c>
      <c r="T941" s="49" t="s">
        <v>156</v>
      </c>
      <c r="U941" s="13" t="s">
        <v>52</v>
      </c>
      <c r="W941" s="60" t="str">
        <f>IF(ISNUMBER(MATCH(U941,U$1:U940,0)),"2","1")</f>
        <v>2</v>
      </c>
    </row>
    <row r="942" spans="2:23" x14ac:dyDescent="0.25">
      <c r="B942" s="18">
        <v>941</v>
      </c>
      <c r="C942" s="17" t="str">
        <f t="shared" si="98"/>
        <v/>
      </c>
      <c r="D942" s="17" t="str">
        <f t="shared" si="99"/>
        <v/>
      </c>
      <c r="E942" s="17" t="str">
        <f t="shared" si="100"/>
        <v/>
      </c>
      <c r="F942" s="17" t="str">
        <f t="shared" si="101"/>
        <v/>
      </c>
      <c r="G942" s="17" t="str">
        <f t="shared" si="102"/>
        <v/>
      </c>
      <c r="H942" s="17" t="str">
        <f t="shared" si="103"/>
        <v>Oceania</v>
      </c>
      <c r="I942" s="35" t="str">
        <f t="shared" si="104"/>
        <v>Oceania</v>
      </c>
      <c r="J942" t="str">
        <f>IF(ISNUMBER(MATCH(K942,K$1:K941,0)),"Double","1st See ")</f>
        <v>Double</v>
      </c>
      <c r="K942" t="s">
        <v>84</v>
      </c>
      <c r="R942" t="s">
        <v>15</v>
      </c>
      <c r="S942" s="52">
        <v>40000</v>
      </c>
      <c r="T942" s="49" t="s">
        <v>157</v>
      </c>
      <c r="U942" s="13" t="s">
        <v>20</v>
      </c>
      <c r="W942" s="60" t="str">
        <f>IF(ISNUMBER(MATCH(U942,U$1:U941,0)),"2","1")</f>
        <v>2</v>
      </c>
    </row>
    <row r="943" spans="2:23" x14ac:dyDescent="0.25">
      <c r="B943" s="18">
        <v>942</v>
      </c>
      <c r="C943" s="17" t="str">
        <f t="shared" si="98"/>
        <v/>
      </c>
      <c r="D943" s="17" t="str">
        <f t="shared" si="99"/>
        <v/>
      </c>
      <c r="E943" s="17" t="str">
        <f t="shared" si="100"/>
        <v/>
      </c>
      <c r="F943" s="17" t="str">
        <f t="shared" si="101"/>
        <v/>
      </c>
      <c r="G943" s="17" t="str">
        <f t="shared" si="102"/>
        <v/>
      </c>
      <c r="H943" s="17" t="str">
        <f t="shared" si="103"/>
        <v>Oceania</v>
      </c>
      <c r="I943" s="35" t="str">
        <f t="shared" si="104"/>
        <v>Oceania</v>
      </c>
      <c r="J943" t="str">
        <f>IF(ISNUMBER(MATCH(K943,K$1:K942,0)),"Double","1st See ")</f>
        <v>Double</v>
      </c>
      <c r="K943" t="s">
        <v>84</v>
      </c>
      <c r="R943" t="s">
        <v>15</v>
      </c>
      <c r="S943" s="52">
        <v>57000</v>
      </c>
      <c r="T943" s="49" t="s">
        <v>158</v>
      </c>
      <c r="U943" s="13" t="s">
        <v>52</v>
      </c>
      <c r="W943" s="60" t="str">
        <f>IF(ISNUMBER(MATCH(U943,U$1:U942,0)),"2","1")</f>
        <v>2</v>
      </c>
    </row>
    <row r="944" spans="2:23" x14ac:dyDescent="0.25">
      <c r="B944" s="18">
        <v>943</v>
      </c>
      <c r="C944" s="17" t="str">
        <f t="shared" si="98"/>
        <v/>
      </c>
      <c r="D944" s="17" t="str">
        <f t="shared" si="99"/>
        <v/>
      </c>
      <c r="E944" s="17" t="str">
        <f t="shared" si="100"/>
        <v/>
      </c>
      <c r="F944" s="17" t="str">
        <f t="shared" si="101"/>
        <v/>
      </c>
      <c r="G944" s="17" t="str">
        <f t="shared" si="102"/>
        <v/>
      </c>
      <c r="H944" s="17" t="str">
        <f t="shared" si="103"/>
        <v>Oceania</v>
      </c>
      <c r="I944" s="35" t="str">
        <f t="shared" si="104"/>
        <v>Oceania</v>
      </c>
      <c r="J944" t="str">
        <f>IF(ISNUMBER(MATCH(K944,K$1:K943,0)),"Double","1st See ")</f>
        <v>Double</v>
      </c>
      <c r="K944" t="s">
        <v>84</v>
      </c>
      <c r="R944" t="s">
        <v>15</v>
      </c>
      <c r="S944" s="52">
        <v>74000</v>
      </c>
      <c r="T944" s="49" t="s">
        <v>76</v>
      </c>
      <c r="U944" s="13" t="s">
        <v>356</v>
      </c>
      <c r="W944" s="60" t="str">
        <f>IF(ISNUMBER(MATCH(U944,U$1:U943,0)),"2","1")</f>
        <v>2</v>
      </c>
    </row>
    <row r="945" spans="2:23" x14ac:dyDescent="0.25">
      <c r="B945" s="18">
        <v>944</v>
      </c>
      <c r="C945" s="17" t="str">
        <f t="shared" si="98"/>
        <v/>
      </c>
      <c r="D945" s="17" t="str">
        <f t="shared" si="99"/>
        <v/>
      </c>
      <c r="E945" s="17" t="str">
        <f t="shared" si="100"/>
        <v/>
      </c>
      <c r="F945" s="17" t="str">
        <f t="shared" si="101"/>
        <v/>
      </c>
      <c r="G945" s="17" t="str">
        <f t="shared" si="102"/>
        <v>Asia</v>
      </c>
      <c r="H945" s="17" t="str">
        <f t="shared" si="103"/>
        <v/>
      </c>
      <c r="I945" s="35" t="str">
        <f t="shared" si="104"/>
        <v>Asia</v>
      </c>
      <c r="J945" t="str">
        <f>IF(ISNUMBER(MATCH(K945,K$1:K944,0)),"Double","1st See ")</f>
        <v>Double</v>
      </c>
      <c r="K945" t="s">
        <v>8</v>
      </c>
      <c r="R945" t="s">
        <v>15</v>
      </c>
      <c r="S945" s="52">
        <v>80000</v>
      </c>
      <c r="T945" s="49" t="s">
        <v>160</v>
      </c>
      <c r="U945" s="13" t="s">
        <v>20</v>
      </c>
      <c r="W945" s="60" t="str">
        <f>IF(ISNUMBER(MATCH(U945,U$1:U944,0)),"2","1")</f>
        <v>2</v>
      </c>
    </row>
    <row r="946" spans="2:23" x14ac:dyDescent="0.25">
      <c r="B946" s="18">
        <v>945</v>
      </c>
      <c r="C946" s="17" t="str">
        <f t="shared" si="98"/>
        <v/>
      </c>
      <c r="D946" s="17" t="str">
        <f t="shared" si="99"/>
        <v/>
      </c>
      <c r="E946" s="17" t="str">
        <f t="shared" si="100"/>
        <v/>
      </c>
      <c r="F946" s="17" t="str">
        <f t="shared" si="101"/>
        <v/>
      </c>
      <c r="G946" s="17" t="str">
        <f t="shared" si="102"/>
        <v/>
      </c>
      <c r="H946" s="17" t="str">
        <f t="shared" si="103"/>
        <v>Oceania</v>
      </c>
      <c r="I946" s="35" t="str">
        <f t="shared" si="104"/>
        <v>Oceania</v>
      </c>
      <c r="J946" t="str">
        <f>IF(ISNUMBER(MATCH(K946,K$1:K945,0)),"Double","1st See ")</f>
        <v>Double</v>
      </c>
      <c r="K946" t="s">
        <v>84</v>
      </c>
      <c r="R946" t="s">
        <v>15</v>
      </c>
      <c r="S946" s="52">
        <v>90000</v>
      </c>
      <c r="T946" s="49" t="s">
        <v>161</v>
      </c>
      <c r="U946" s="13" t="s">
        <v>67</v>
      </c>
      <c r="W946" s="60" t="str">
        <f>IF(ISNUMBER(MATCH(U946,U$1:U945,0)),"2","1")</f>
        <v>2</v>
      </c>
    </row>
    <row r="947" spans="2:23" x14ac:dyDescent="0.25">
      <c r="B947" s="18">
        <v>946</v>
      </c>
      <c r="C947" s="17" t="str">
        <f t="shared" si="98"/>
        <v/>
      </c>
      <c r="D947" s="17" t="str">
        <f t="shared" si="99"/>
        <v/>
      </c>
      <c r="E947" s="17" t="str">
        <f t="shared" si="100"/>
        <v/>
      </c>
      <c r="F947" s="17" t="str">
        <f t="shared" si="101"/>
        <v/>
      </c>
      <c r="G947" s="17" t="str">
        <f t="shared" si="102"/>
        <v/>
      </c>
      <c r="H947" s="17" t="str">
        <f t="shared" si="103"/>
        <v>Oceania</v>
      </c>
      <c r="I947" s="35" t="str">
        <f t="shared" si="104"/>
        <v>Oceania</v>
      </c>
      <c r="J947" t="str">
        <f>IF(ISNUMBER(MATCH(K947,K$1:K946,0)),"Double","1st See ")</f>
        <v>Double</v>
      </c>
      <c r="K947" t="s">
        <v>84</v>
      </c>
      <c r="R947" t="s">
        <v>15</v>
      </c>
      <c r="S947" s="52">
        <v>52000</v>
      </c>
      <c r="T947" s="49" t="s">
        <v>164</v>
      </c>
      <c r="U947" s="13" t="s">
        <v>52</v>
      </c>
      <c r="W947" s="60" t="str">
        <f>IF(ISNUMBER(MATCH(U947,U$1:U946,0)),"2","1")</f>
        <v>2</v>
      </c>
    </row>
    <row r="948" spans="2:23" x14ac:dyDescent="0.25">
      <c r="B948" s="18">
        <v>947</v>
      </c>
      <c r="C948" s="17" t="str">
        <f t="shared" si="98"/>
        <v/>
      </c>
      <c r="D948" s="17" t="str">
        <f t="shared" si="99"/>
        <v>North America</v>
      </c>
      <c r="E948" s="17" t="str">
        <f t="shared" si="100"/>
        <v/>
      </c>
      <c r="F948" s="17" t="str">
        <f t="shared" si="101"/>
        <v/>
      </c>
      <c r="G948" s="17" t="str">
        <f t="shared" si="102"/>
        <v/>
      </c>
      <c r="H948" s="17" t="str">
        <f t="shared" si="103"/>
        <v/>
      </c>
      <c r="I948" s="35" t="str">
        <f t="shared" si="104"/>
        <v>North America</v>
      </c>
      <c r="J948" t="str">
        <f>IF(ISNUMBER(MATCH(K948,K$1:K947,0)),"Double","1st See ")</f>
        <v>Double</v>
      </c>
      <c r="K948" t="s">
        <v>15</v>
      </c>
      <c r="R948" t="s">
        <v>15</v>
      </c>
      <c r="S948" s="52">
        <v>36000</v>
      </c>
      <c r="T948" s="49" t="s">
        <v>20</v>
      </c>
      <c r="U948" s="13" t="s">
        <v>20</v>
      </c>
      <c r="W948" s="60" t="str">
        <f>IF(ISNUMBER(MATCH(U948,U$1:U947,0)),"2","1")</f>
        <v>2</v>
      </c>
    </row>
    <row r="949" spans="2:23" x14ac:dyDescent="0.25">
      <c r="B949" s="18">
        <v>948</v>
      </c>
      <c r="C949" s="17" t="str">
        <f t="shared" si="98"/>
        <v/>
      </c>
      <c r="D949" s="17" t="str">
        <f t="shared" si="99"/>
        <v/>
      </c>
      <c r="E949" s="17" t="str">
        <f t="shared" si="100"/>
        <v/>
      </c>
      <c r="F949" s="17" t="str">
        <f t="shared" si="101"/>
        <v/>
      </c>
      <c r="G949" s="17" t="str">
        <f t="shared" si="102"/>
        <v/>
      </c>
      <c r="H949" s="17" t="str">
        <f t="shared" si="103"/>
        <v>Oceania</v>
      </c>
      <c r="I949" s="35" t="str">
        <f t="shared" si="104"/>
        <v>Oceania</v>
      </c>
      <c r="J949" t="str">
        <f>IF(ISNUMBER(MATCH(K949,K$1:K948,0)),"Double","1st See ")</f>
        <v>Double</v>
      </c>
      <c r="K949" t="s">
        <v>84</v>
      </c>
      <c r="R949" t="s">
        <v>15</v>
      </c>
      <c r="S949" s="52">
        <v>57400</v>
      </c>
      <c r="T949" s="49" t="s">
        <v>167</v>
      </c>
      <c r="U949" s="13" t="s">
        <v>20</v>
      </c>
      <c r="W949" s="60" t="str">
        <f>IF(ISNUMBER(MATCH(U949,U$1:U948,0)),"2","1")</f>
        <v>2</v>
      </c>
    </row>
    <row r="950" spans="2:23" x14ac:dyDescent="0.25">
      <c r="B950" s="18">
        <v>949</v>
      </c>
      <c r="C950" s="17" t="str">
        <f t="shared" si="98"/>
        <v/>
      </c>
      <c r="D950" s="17" t="str">
        <f t="shared" si="99"/>
        <v/>
      </c>
      <c r="E950" s="17" t="str">
        <f t="shared" si="100"/>
        <v/>
      </c>
      <c r="F950" s="17" t="str">
        <f t="shared" si="101"/>
        <v/>
      </c>
      <c r="G950" s="17" t="str">
        <f t="shared" si="102"/>
        <v/>
      </c>
      <c r="H950" s="17" t="str">
        <f t="shared" si="103"/>
        <v>Oceania</v>
      </c>
      <c r="I950" s="35" t="str">
        <f t="shared" si="104"/>
        <v>Oceania</v>
      </c>
      <c r="J950" t="str">
        <f>IF(ISNUMBER(MATCH(K950,K$1:K949,0)),"Double","1st See ")</f>
        <v>Double</v>
      </c>
      <c r="K950" t="s">
        <v>84</v>
      </c>
      <c r="R950" t="s">
        <v>15</v>
      </c>
      <c r="S950" s="52">
        <v>66000</v>
      </c>
      <c r="T950" s="49" t="s">
        <v>20</v>
      </c>
      <c r="U950" s="13" t="s">
        <v>20</v>
      </c>
      <c r="W950" s="60" t="str">
        <f>IF(ISNUMBER(MATCH(U950,U$1:U949,0)),"2","1")</f>
        <v>2</v>
      </c>
    </row>
    <row r="951" spans="2:23" x14ac:dyDescent="0.25">
      <c r="B951" s="18">
        <v>950</v>
      </c>
      <c r="C951" s="17" t="str">
        <f t="shared" si="98"/>
        <v/>
      </c>
      <c r="D951" s="17" t="str">
        <f t="shared" si="99"/>
        <v/>
      </c>
      <c r="E951" s="17" t="str">
        <f t="shared" si="100"/>
        <v/>
      </c>
      <c r="F951" s="17" t="str">
        <f t="shared" si="101"/>
        <v/>
      </c>
      <c r="G951" s="17" t="str">
        <f t="shared" si="102"/>
        <v/>
      </c>
      <c r="H951" s="17" t="str">
        <f t="shared" si="103"/>
        <v>Oceania</v>
      </c>
      <c r="I951" s="35" t="str">
        <f t="shared" si="104"/>
        <v>Oceania</v>
      </c>
      <c r="J951" t="str">
        <f>IF(ISNUMBER(MATCH(K951,K$1:K950,0)),"Double","1st See ")</f>
        <v>Double</v>
      </c>
      <c r="K951" t="s">
        <v>672</v>
      </c>
      <c r="R951" t="s">
        <v>15</v>
      </c>
      <c r="S951" s="52">
        <v>85000</v>
      </c>
      <c r="T951" s="49" t="s">
        <v>173</v>
      </c>
      <c r="U951" s="13" t="s">
        <v>20</v>
      </c>
      <c r="W951" s="60" t="str">
        <f>IF(ISNUMBER(MATCH(U951,U$1:U950,0)),"2","1")</f>
        <v>2</v>
      </c>
    </row>
    <row r="952" spans="2:23" x14ac:dyDescent="0.25">
      <c r="B952" s="18">
        <v>951</v>
      </c>
      <c r="C952" s="17" t="str">
        <f t="shared" si="98"/>
        <v/>
      </c>
      <c r="D952" s="17" t="str">
        <f t="shared" si="99"/>
        <v/>
      </c>
      <c r="E952" s="17" t="str">
        <f t="shared" si="100"/>
        <v/>
      </c>
      <c r="F952" s="17" t="str">
        <f t="shared" si="101"/>
        <v/>
      </c>
      <c r="G952" s="17" t="str">
        <f t="shared" si="102"/>
        <v/>
      </c>
      <c r="H952" s="17" t="str">
        <f t="shared" si="103"/>
        <v>Oceania</v>
      </c>
      <c r="I952" s="35" t="str">
        <f t="shared" si="104"/>
        <v>Oceania</v>
      </c>
      <c r="J952" t="str">
        <f>IF(ISNUMBER(MATCH(K952,K$1:K951,0)),"Double","1st See ")</f>
        <v>Double</v>
      </c>
      <c r="K952" t="s">
        <v>84</v>
      </c>
      <c r="R952" t="s">
        <v>15</v>
      </c>
      <c r="S952" s="52">
        <v>50000</v>
      </c>
      <c r="T952" s="49" t="s">
        <v>174</v>
      </c>
      <c r="U952" s="13" t="s">
        <v>67</v>
      </c>
      <c r="W952" s="60" t="str">
        <f>IF(ISNUMBER(MATCH(U952,U$1:U951,0)),"2","1")</f>
        <v>2</v>
      </c>
    </row>
    <row r="953" spans="2:23" x14ac:dyDescent="0.25">
      <c r="B953" s="18">
        <v>952</v>
      </c>
      <c r="C953" s="17" t="str">
        <f t="shared" si="98"/>
        <v/>
      </c>
      <c r="D953" s="17" t="str">
        <f t="shared" si="99"/>
        <v/>
      </c>
      <c r="E953" s="17" t="str">
        <f t="shared" si="100"/>
        <v/>
      </c>
      <c r="F953" s="17" t="str">
        <f t="shared" si="101"/>
        <v/>
      </c>
      <c r="G953" s="17" t="str">
        <f t="shared" si="102"/>
        <v/>
      </c>
      <c r="H953" s="17" t="str">
        <f t="shared" si="103"/>
        <v>Oceania</v>
      </c>
      <c r="I953" s="35" t="str">
        <f t="shared" si="104"/>
        <v>Oceania</v>
      </c>
      <c r="J953" t="str">
        <f>IF(ISNUMBER(MATCH(K953,K$1:K952,0)),"Double","1st See ")</f>
        <v>Double</v>
      </c>
      <c r="K953" t="s">
        <v>84</v>
      </c>
      <c r="R953" t="s">
        <v>15</v>
      </c>
      <c r="S953" s="52">
        <v>58000</v>
      </c>
      <c r="T953" s="49" t="s">
        <v>176</v>
      </c>
      <c r="U953" s="13" t="s">
        <v>52</v>
      </c>
      <c r="W953" s="60" t="str">
        <f>IF(ISNUMBER(MATCH(U953,U$1:U952,0)),"2","1")</f>
        <v>2</v>
      </c>
    </row>
    <row r="954" spans="2:23" x14ac:dyDescent="0.25">
      <c r="B954" s="18">
        <v>953</v>
      </c>
      <c r="C954" s="17" t="str">
        <f t="shared" si="98"/>
        <v/>
      </c>
      <c r="D954" s="17" t="str">
        <f t="shared" si="99"/>
        <v/>
      </c>
      <c r="E954" s="17" t="str">
        <f t="shared" si="100"/>
        <v/>
      </c>
      <c r="F954" s="17" t="str">
        <f t="shared" si="101"/>
        <v/>
      </c>
      <c r="G954" s="17" t="str">
        <f t="shared" si="102"/>
        <v/>
      </c>
      <c r="H954" s="17" t="str">
        <f t="shared" si="103"/>
        <v>Oceania</v>
      </c>
      <c r="I954" s="35" t="str">
        <f t="shared" si="104"/>
        <v>Oceania</v>
      </c>
      <c r="J954" t="str">
        <f>IF(ISNUMBER(MATCH(K954,K$1:K953,0)),"Double","1st See ")</f>
        <v>Double</v>
      </c>
      <c r="K954" t="s">
        <v>84</v>
      </c>
      <c r="R954" t="s">
        <v>15</v>
      </c>
      <c r="S954" s="52">
        <v>37900</v>
      </c>
      <c r="T954" s="49" t="s">
        <v>177</v>
      </c>
      <c r="U954" s="13" t="s">
        <v>310</v>
      </c>
      <c r="W954" s="60" t="str">
        <f>IF(ISNUMBER(MATCH(U954,U$1:U953,0)),"2","1")</f>
        <v>2</v>
      </c>
    </row>
    <row r="955" spans="2:23" x14ac:dyDescent="0.25">
      <c r="B955" s="18">
        <v>954</v>
      </c>
      <c r="C955" s="17" t="str">
        <f t="shared" si="98"/>
        <v/>
      </c>
      <c r="D955" s="17" t="str">
        <f t="shared" si="99"/>
        <v/>
      </c>
      <c r="E955" s="17" t="str">
        <f t="shared" si="100"/>
        <v/>
      </c>
      <c r="F955" s="17" t="str">
        <f t="shared" si="101"/>
        <v/>
      </c>
      <c r="G955" s="17" t="str">
        <f t="shared" si="102"/>
        <v/>
      </c>
      <c r="H955" s="17" t="str">
        <f t="shared" si="103"/>
        <v>Oceania</v>
      </c>
      <c r="I955" s="35" t="str">
        <f t="shared" si="104"/>
        <v>Oceania</v>
      </c>
      <c r="J955" t="str">
        <f>IF(ISNUMBER(MATCH(K955,K$1:K954,0)),"Double","1st See ")</f>
        <v>Double</v>
      </c>
      <c r="K955" t="s">
        <v>84</v>
      </c>
      <c r="R955" t="s">
        <v>15</v>
      </c>
      <c r="S955" s="52">
        <v>67000</v>
      </c>
      <c r="T955" s="49" t="s">
        <v>180</v>
      </c>
      <c r="U955" s="13" t="s">
        <v>20</v>
      </c>
      <c r="W955" s="60" t="str">
        <f>IF(ISNUMBER(MATCH(U955,U$1:U954,0)),"2","1")</f>
        <v>2</v>
      </c>
    </row>
    <row r="956" spans="2:23" x14ac:dyDescent="0.25">
      <c r="B956" s="18">
        <v>955</v>
      </c>
      <c r="C956" s="17" t="str">
        <f t="shared" si="98"/>
        <v/>
      </c>
      <c r="D956" s="17" t="str">
        <f t="shared" si="99"/>
        <v/>
      </c>
      <c r="E956" s="17" t="str">
        <f t="shared" si="100"/>
        <v/>
      </c>
      <c r="F956" s="17" t="str">
        <f t="shared" si="101"/>
        <v/>
      </c>
      <c r="G956" s="17" t="str">
        <f t="shared" si="102"/>
        <v/>
      </c>
      <c r="H956" s="17" t="str">
        <f t="shared" si="103"/>
        <v>Oceania</v>
      </c>
      <c r="I956" s="35" t="str">
        <f t="shared" si="104"/>
        <v>Oceania</v>
      </c>
      <c r="J956" t="str">
        <f>IF(ISNUMBER(MATCH(K956,K$1:K955,0)),"Double","1st See ")</f>
        <v>Double</v>
      </c>
      <c r="K956" t="s">
        <v>84</v>
      </c>
      <c r="R956" t="s">
        <v>15</v>
      </c>
      <c r="S956" s="52">
        <v>56160</v>
      </c>
      <c r="T956" s="49" t="s">
        <v>182</v>
      </c>
      <c r="U956" s="13" t="s">
        <v>20</v>
      </c>
      <c r="W956" s="60" t="str">
        <f>IF(ISNUMBER(MATCH(U956,U$1:U955,0)),"2","1")</f>
        <v>2</v>
      </c>
    </row>
    <row r="957" spans="2:23" x14ac:dyDescent="0.25">
      <c r="B957" s="18">
        <v>956</v>
      </c>
      <c r="C957" s="17" t="str">
        <f t="shared" si="98"/>
        <v/>
      </c>
      <c r="D957" s="17" t="str">
        <f t="shared" si="99"/>
        <v/>
      </c>
      <c r="E957" s="17" t="str">
        <f t="shared" si="100"/>
        <v/>
      </c>
      <c r="F957" s="17" t="str">
        <f t="shared" si="101"/>
        <v/>
      </c>
      <c r="G957" s="17" t="str">
        <f t="shared" si="102"/>
        <v/>
      </c>
      <c r="H957" s="17" t="str">
        <f t="shared" si="103"/>
        <v>Oceania</v>
      </c>
      <c r="I957" s="35" t="str">
        <f t="shared" si="104"/>
        <v>Oceania</v>
      </c>
      <c r="J957" t="str">
        <f>IF(ISNUMBER(MATCH(K957,K$1:K956,0)),"Double","1st See ")</f>
        <v>Double</v>
      </c>
      <c r="K957" t="s">
        <v>84</v>
      </c>
      <c r="R957" t="s">
        <v>15</v>
      </c>
      <c r="S957" s="52">
        <v>52000</v>
      </c>
      <c r="T957" s="49" t="s">
        <v>185</v>
      </c>
      <c r="U957" s="13" t="s">
        <v>20</v>
      </c>
      <c r="W957" s="60" t="str">
        <f>IF(ISNUMBER(MATCH(U957,U$1:U956,0)),"2","1")</f>
        <v>2</v>
      </c>
    </row>
    <row r="958" spans="2:23" x14ac:dyDescent="0.25">
      <c r="B958" s="18">
        <v>957</v>
      </c>
      <c r="C958" s="17" t="str">
        <f t="shared" si="98"/>
        <v/>
      </c>
      <c r="D958" s="17" t="str">
        <f t="shared" si="99"/>
        <v/>
      </c>
      <c r="E958" s="17" t="str">
        <f t="shared" si="100"/>
        <v/>
      </c>
      <c r="F958" s="17" t="str">
        <f t="shared" si="101"/>
        <v/>
      </c>
      <c r="G958" s="17" t="str">
        <f t="shared" si="102"/>
        <v/>
      </c>
      <c r="H958" s="17" t="str">
        <f t="shared" si="103"/>
        <v>Oceania</v>
      </c>
      <c r="I958" s="35" t="str">
        <f t="shared" si="104"/>
        <v>Oceania</v>
      </c>
      <c r="J958" t="str">
        <f>IF(ISNUMBER(MATCH(K958,K$1:K957,0)),"Double","1st See ")</f>
        <v>Double</v>
      </c>
      <c r="K958" t="s">
        <v>84</v>
      </c>
      <c r="R958" t="s">
        <v>15</v>
      </c>
      <c r="S958" s="52">
        <v>70000</v>
      </c>
      <c r="T958" s="49" t="s">
        <v>188</v>
      </c>
      <c r="U958" s="13" t="s">
        <v>310</v>
      </c>
      <c r="W958" s="60" t="str">
        <f>IF(ISNUMBER(MATCH(U958,U$1:U957,0)),"2","1")</f>
        <v>2</v>
      </c>
    </row>
    <row r="959" spans="2:23" x14ac:dyDescent="0.25">
      <c r="B959" s="18">
        <v>958</v>
      </c>
      <c r="C959" s="17" t="str">
        <f t="shared" si="98"/>
        <v/>
      </c>
      <c r="D959" s="17" t="str">
        <f t="shared" si="99"/>
        <v>North America</v>
      </c>
      <c r="E959" s="17" t="str">
        <f t="shared" si="100"/>
        <v/>
      </c>
      <c r="F959" s="17" t="str">
        <f t="shared" si="101"/>
        <v/>
      </c>
      <c r="G959" s="17" t="str">
        <f t="shared" si="102"/>
        <v/>
      </c>
      <c r="H959" s="17" t="str">
        <f t="shared" si="103"/>
        <v/>
      </c>
      <c r="I959" s="35" t="str">
        <f t="shared" si="104"/>
        <v>North America</v>
      </c>
      <c r="J959" t="str">
        <f>IF(ISNUMBER(MATCH(K959,K$1:K958,0)),"Double","1st See ")</f>
        <v>Double</v>
      </c>
      <c r="K959" t="s">
        <v>15</v>
      </c>
      <c r="R959" t="s">
        <v>15</v>
      </c>
      <c r="S959" s="52">
        <v>50000</v>
      </c>
      <c r="T959" s="49" t="s">
        <v>189</v>
      </c>
      <c r="U959" s="13" t="s">
        <v>67</v>
      </c>
      <c r="W959" s="60" t="str">
        <f>IF(ISNUMBER(MATCH(U959,U$1:U958,0)),"2","1")</f>
        <v>2</v>
      </c>
    </row>
    <row r="960" spans="2:23" x14ac:dyDescent="0.25">
      <c r="B960" s="18">
        <v>959</v>
      </c>
      <c r="C960" s="17" t="str">
        <f t="shared" si="98"/>
        <v/>
      </c>
      <c r="D960" s="17" t="str">
        <f t="shared" si="99"/>
        <v/>
      </c>
      <c r="E960" s="17" t="str">
        <f t="shared" si="100"/>
        <v/>
      </c>
      <c r="F960" s="17" t="str">
        <f t="shared" si="101"/>
        <v/>
      </c>
      <c r="G960" s="17" t="str">
        <f t="shared" si="102"/>
        <v/>
      </c>
      <c r="H960" s="17" t="str">
        <f t="shared" si="103"/>
        <v>Oceania</v>
      </c>
      <c r="I960" s="35" t="str">
        <f t="shared" si="104"/>
        <v>Oceania</v>
      </c>
      <c r="J960" t="str">
        <f>IF(ISNUMBER(MATCH(K960,K$1:K959,0)),"Double","1st See ")</f>
        <v>Double</v>
      </c>
      <c r="K960" t="s">
        <v>84</v>
      </c>
      <c r="R960" t="s">
        <v>15</v>
      </c>
      <c r="S960" s="52">
        <v>80000</v>
      </c>
      <c r="T960" s="49" t="s">
        <v>14</v>
      </c>
      <c r="U960" s="13" t="s">
        <v>20</v>
      </c>
      <c r="W960" s="60" t="str">
        <f>IF(ISNUMBER(MATCH(U960,U$1:U959,0)),"2","1")</f>
        <v>2</v>
      </c>
    </row>
    <row r="961" spans="2:23" x14ac:dyDescent="0.25">
      <c r="B961" s="18">
        <v>960</v>
      </c>
      <c r="C961" s="17" t="str">
        <f t="shared" si="98"/>
        <v/>
      </c>
      <c r="D961" s="17" t="str">
        <f t="shared" si="99"/>
        <v/>
      </c>
      <c r="E961" s="17" t="str">
        <f t="shared" si="100"/>
        <v/>
      </c>
      <c r="F961" s="17" t="str">
        <f t="shared" si="101"/>
        <v/>
      </c>
      <c r="G961" s="17" t="str">
        <f t="shared" si="102"/>
        <v/>
      </c>
      <c r="H961" s="17" t="str">
        <f t="shared" si="103"/>
        <v>Oceania</v>
      </c>
      <c r="I961" s="35" t="str">
        <f t="shared" si="104"/>
        <v>Oceania</v>
      </c>
      <c r="J961" t="str">
        <f>IF(ISNUMBER(MATCH(K961,K$1:K960,0)),"Double","1st See ")</f>
        <v>Double</v>
      </c>
      <c r="K961" t="s">
        <v>84</v>
      </c>
      <c r="R961" t="s">
        <v>15</v>
      </c>
      <c r="S961" s="52">
        <v>128000</v>
      </c>
      <c r="T961" s="49" t="s">
        <v>191</v>
      </c>
      <c r="U961" s="13" t="s">
        <v>52</v>
      </c>
      <c r="W961" s="60" t="str">
        <f>IF(ISNUMBER(MATCH(U961,U$1:U960,0)),"2","1")</f>
        <v>2</v>
      </c>
    </row>
    <row r="962" spans="2:23" x14ac:dyDescent="0.25">
      <c r="B962" s="18">
        <v>961</v>
      </c>
      <c r="C962" s="17" t="str">
        <f t="shared" ref="C962:C1025" si="105">IF(ISNUMBER(MATCH($K962,L$2:L$65,0)),"Europe","")</f>
        <v/>
      </c>
      <c r="D962" s="17" t="str">
        <f t="shared" ref="D962:D1025" si="106">IF(ISNUMBER(MATCH($K962,M$2:M$65,0)),"North America","")</f>
        <v/>
      </c>
      <c r="E962" s="17" t="str">
        <f t="shared" ref="E962:E1025" si="107">IF(ISNUMBER(MATCH($K962,N$2:N$65,0)),"South America","")</f>
        <v/>
      </c>
      <c r="F962" s="17" t="str">
        <f t="shared" ref="F962:F1025" si="108">IF(ISNUMBER(MATCH($K962,O$2:O$63,0)),"Africa","")</f>
        <v/>
      </c>
      <c r="G962" s="17" t="str">
        <f t="shared" ref="G962:G1025" si="109">IF(ISNUMBER(MATCH($K962,P$2:P$65,0)),"Asia","")</f>
        <v/>
      </c>
      <c r="H962" s="17" t="str">
        <f t="shared" ref="H962:H1025" si="110">IF(ISNUMBER(MATCH($K962,Q$2:Q$65,0)),"Oceania","")</f>
        <v>Oceania</v>
      </c>
      <c r="I962" s="35" t="str">
        <f t="shared" si="104"/>
        <v>Oceania</v>
      </c>
      <c r="J962" t="str">
        <f>IF(ISNUMBER(MATCH(K962,K$1:K961,0)),"Double","1st See ")</f>
        <v>Double</v>
      </c>
      <c r="K962" t="s">
        <v>84</v>
      </c>
      <c r="R962" t="s">
        <v>15</v>
      </c>
      <c r="S962" s="52">
        <v>44000</v>
      </c>
      <c r="T962" s="49" t="s">
        <v>193</v>
      </c>
      <c r="U962" s="13" t="s">
        <v>52</v>
      </c>
      <c r="W962" s="60" t="str">
        <f>IF(ISNUMBER(MATCH(U962,U$1:U961,0)),"2","1")</f>
        <v>2</v>
      </c>
    </row>
    <row r="963" spans="2:23" x14ac:dyDescent="0.25">
      <c r="B963" s="18">
        <v>962</v>
      </c>
      <c r="C963" s="17" t="str">
        <f t="shared" si="105"/>
        <v/>
      </c>
      <c r="D963" s="17" t="str">
        <f t="shared" si="106"/>
        <v/>
      </c>
      <c r="E963" s="17" t="str">
        <f t="shared" si="107"/>
        <v/>
      </c>
      <c r="F963" s="17" t="str">
        <f t="shared" si="108"/>
        <v/>
      </c>
      <c r="G963" s="17" t="str">
        <f t="shared" si="109"/>
        <v/>
      </c>
      <c r="H963" s="17" t="str">
        <f t="shared" si="110"/>
        <v>Oceania</v>
      </c>
      <c r="I963" s="35" t="str">
        <f t="shared" ref="I963:I1026" si="111">CONCATENATE(C963,D963,E963,F963,G963,H963)</f>
        <v>Oceania</v>
      </c>
      <c r="J963" t="str">
        <f>IF(ISNUMBER(MATCH(K963,K$1:K962,0)),"Double","1st See ")</f>
        <v>Double</v>
      </c>
      <c r="K963" t="s">
        <v>84</v>
      </c>
      <c r="R963" t="s">
        <v>15</v>
      </c>
      <c r="S963" s="52">
        <v>65000</v>
      </c>
      <c r="T963" s="49" t="s">
        <v>194</v>
      </c>
      <c r="U963" s="13" t="s">
        <v>310</v>
      </c>
      <c r="W963" s="60" t="str">
        <f>IF(ISNUMBER(MATCH(U963,U$1:U962,0)),"2","1")</f>
        <v>2</v>
      </c>
    </row>
    <row r="964" spans="2:23" x14ac:dyDescent="0.25">
      <c r="B964" s="18">
        <v>963</v>
      </c>
      <c r="C964" s="17" t="str">
        <f t="shared" si="105"/>
        <v/>
      </c>
      <c r="D964" s="17" t="str">
        <f t="shared" si="106"/>
        <v/>
      </c>
      <c r="E964" s="17" t="str">
        <f t="shared" si="107"/>
        <v/>
      </c>
      <c r="F964" s="17" t="str">
        <f t="shared" si="108"/>
        <v/>
      </c>
      <c r="G964" s="17" t="str">
        <f t="shared" si="109"/>
        <v/>
      </c>
      <c r="H964" s="17" t="str">
        <f t="shared" si="110"/>
        <v>Oceania</v>
      </c>
      <c r="I964" s="35" t="str">
        <f t="shared" si="111"/>
        <v>Oceania</v>
      </c>
      <c r="J964" t="str">
        <f>IF(ISNUMBER(MATCH(K964,K$1:K963,0)),"Double","1st See ")</f>
        <v>Double</v>
      </c>
      <c r="K964" t="s">
        <v>84</v>
      </c>
      <c r="R964" t="s">
        <v>15</v>
      </c>
      <c r="S964" s="52">
        <v>45000</v>
      </c>
      <c r="T964" s="49" t="s">
        <v>199</v>
      </c>
      <c r="U964" s="13" t="s">
        <v>20</v>
      </c>
      <c r="W964" s="60" t="str">
        <f>IF(ISNUMBER(MATCH(U964,U$1:U963,0)),"2","1")</f>
        <v>2</v>
      </c>
    </row>
    <row r="965" spans="2:23" x14ac:dyDescent="0.25">
      <c r="B965" s="18">
        <v>964</v>
      </c>
      <c r="C965" s="17" t="str">
        <f t="shared" si="105"/>
        <v/>
      </c>
      <c r="D965" s="17" t="str">
        <f t="shared" si="106"/>
        <v/>
      </c>
      <c r="E965" s="17" t="str">
        <f t="shared" si="107"/>
        <v/>
      </c>
      <c r="F965" s="17" t="str">
        <f t="shared" si="108"/>
        <v/>
      </c>
      <c r="G965" s="17" t="str">
        <f t="shared" si="109"/>
        <v>Asia</v>
      </c>
      <c r="H965" s="17" t="str">
        <f t="shared" si="110"/>
        <v/>
      </c>
      <c r="I965" s="35" t="str">
        <f t="shared" si="111"/>
        <v>Asia</v>
      </c>
      <c r="J965" t="str">
        <f>IF(ISNUMBER(MATCH(K965,K$1:K964,0)),"Double","1st See ")</f>
        <v xml:space="preserve">1st See </v>
      </c>
      <c r="K965" t="s">
        <v>1131</v>
      </c>
      <c r="R965" t="s">
        <v>15</v>
      </c>
      <c r="S965" s="52">
        <v>54000</v>
      </c>
      <c r="T965" s="49" t="s">
        <v>200</v>
      </c>
      <c r="U965" s="13" t="s">
        <v>20</v>
      </c>
      <c r="W965" s="60" t="str">
        <f>IF(ISNUMBER(MATCH(U965,U$1:U964,0)),"2","1")</f>
        <v>2</v>
      </c>
    </row>
    <row r="966" spans="2:23" x14ac:dyDescent="0.25">
      <c r="B966" s="18">
        <v>965</v>
      </c>
      <c r="C966" s="17" t="str">
        <f t="shared" si="105"/>
        <v/>
      </c>
      <c r="D966" s="17" t="str">
        <f t="shared" si="106"/>
        <v/>
      </c>
      <c r="E966" s="17" t="str">
        <f t="shared" si="107"/>
        <v/>
      </c>
      <c r="F966" s="17" t="str">
        <f t="shared" si="108"/>
        <v/>
      </c>
      <c r="G966" s="17" t="str">
        <f t="shared" si="109"/>
        <v/>
      </c>
      <c r="H966" s="17" t="str">
        <f t="shared" si="110"/>
        <v>Oceania</v>
      </c>
      <c r="I966" s="35" t="str">
        <f t="shared" si="111"/>
        <v>Oceania</v>
      </c>
      <c r="J966" t="str">
        <f>IF(ISNUMBER(MATCH(K966,K$1:K965,0)),"Double","1st See ")</f>
        <v>Double</v>
      </c>
      <c r="K966" t="s">
        <v>84</v>
      </c>
      <c r="R966" t="s">
        <v>15</v>
      </c>
      <c r="S966" s="52">
        <v>71000</v>
      </c>
      <c r="T966" s="49" t="s">
        <v>202</v>
      </c>
      <c r="U966" s="13" t="s">
        <v>20</v>
      </c>
      <c r="W966" s="60" t="str">
        <f>IF(ISNUMBER(MATCH(U966,U$1:U965,0)),"2","1")</f>
        <v>2</v>
      </c>
    </row>
    <row r="967" spans="2:23" x14ac:dyDescent="0.25">
      <c r="B967" s="18">
        <v>966</v>
      </c>
      <c r="C967" s="17" t="str">
        <f t="shared" si="105"/>
        <v/>
      </c>
      <c r="D967" s="17" t="str">
        <f t="shared" si="106"/>
        <v/>
      </c>
      <c r="E967" s="17" t="str">
        <f t="shared" si="107"/>
        <v/>
      </c>
      <c r="F967" s="17" t="str">
        <f t="shared" si="108"/>
        <v/>
      </c>
      <c r="G967" s="17" t="str">
        <f t="shared" si="109"/>
        <v/>
      </c>
      <c r="H967" s="17" t="str">
        <f t="shared" si="110"/>
        <v>Oceania</v>
      </c>
      <c r="I967" s="35" t="str">
        <f t="shared" si="111"/>
        <v>Oceania</v>
      </c>
      <c r="J967" t="str">
        <f>IF(ISNUMBER(MATCH(K967,K$1:K966,0)),"Double","1st See ")</f>
        <v>Double</v>
      </c>
      <c r="K967" t="s">
        <v>84</v>
      </c>
      <c r="R967" t="s">
        <v>15</v>
      </c>
      <c r="S967" s="52">
        <v>40000</v>
      </c>
      <c r="T967" s="49" t="s">
        <v>207</v>
      </c>
      <c r="U967" s="13" t="s">
        <v>20</v>
      </c>
      <c r="W967" s="60" t="str">
        <f>IF(ISNUMBER(MATCH(U967,U$1:U966,0)),"2","1")</f>
        <v>2</v>
      </c>
    </row>
    <row r="968" spans="2:23" x14ac:dyDescent="0.25">
      <c r="B968" s="18">
        <v>967</v>
      </c>
      <c r="C968" s="17" t="str">
        <f t="shared" si="105"/>
        <v/>
      </c>
      <c r="D968" s="17" t="str">
        <f t="shared" si="106"/>
        <v>North America</v>
      </c>
      <c r="E968" s="17" t="str">
        <f t="shared" si="107"/>
        <v/>
      </c>
      <c r="F968" s="17" t="str">
        <f t="shared" si="108"/>
        <v/>
      </c>
      <c r="G968" s="17" t="str">
        <f t="shared" si="109"/>
        <v/>
      </c>
      <c r="H968" s="17" t="str">
        <f t="shared" si="110"/>
        <v/>
      </c>
      <c r="I968" s="35" t="str">
        <f t="shared" si="111"/>
        <v>North America</v>
      </c>
      <c r="J968" t="str">
        <f>IF(ISNUMBER(MATCH(K968,K$1:K967,0)),"Double","1st See ")</f>
        <v>Double</v>
      </c>
      <c r="K968" t="s">
        <v>15</v>
      </c>
      <c r="R968" t="s">
        <v>15</v>
      </c>
      <c r="S968" s="52">
        <v>53000</v>
      </c>
      <c r="T968" s="49" t="s">
        <v>153</v>
      </c>
      <c r="U968" s="13" t="s">
        <v>20</v>
      </c>
      <c r="W968" s="60" t="str">
        <f>IF(ISNUMBER(MATCH(U968,U$1:U967,0)),"2","1")</f>
        <v>2</v>
      </c>
    </row>
    <row r="969" spans="2:23" x14ac:dyDescent="0.25">
      <c r="B969" s="18">
        <v>968</v>
      </c>
      <c r="C969" s="17" t="str">
        <f t="shared" si="105"/>
        <v/>
      </c>
      <c r="D969" s="17" t="str">
        <f t="shared" si="106"/>
        <v/>
      </c>
      <c r="E969" s="17" t="str">
        <f t="shared" si="107"/>
        <v/>
      </c>
      <c r="F969" s="17" t="str">
        <f t="shared" si="108"/>
        <v/>
      </c>
      <c r="G969" s="17" t="str">
        <f t="shared" si="109"/>
        <v>Asia</v>
      </c>
      <c r="H969" s="17" t="str">
        <f t="shared" si="110"/>
        <v/>
      </c>
      <c r="I969" s="35" t="str">
        <f t="shared" si="111"/>
        <v>Asia</v>
      </c>
      <c r="J969" t="str">
        <f>IF(ISNUMBER(MATCH(K969,K$1:K968,0)),"Double","1st See ")</f>
        <v>Double</v>
      </c>
      <c r="K969" t="s">
        <v>690</v>
      </c>
      <c r="R969" t="s">
        <v>15</v>
      </c>
      <c r="S969" s="52">
        <v>104000</v>
      </c>
      <c r="T969" s="49" t="s">
        <v>212</v>
      </c>
      <c r="U969" s="13" t="s">
        <v>4001</v>
      </c>
      <c r="W969" s="60" t="str">
        <f>IF(ISNUMBER(MATCH(U969,U$1:U968,0)),"2","1")</f>
        <v>2</v>
      </c>
    </row>
    <row r="970" spans="2:23" x14ac:dyDescent="0.25">
      <c r="B970" s="18">
        <v>969</v>
      </c>
      <c r="C970" s="17" t="str">
        <f t="shared" si="105"/>
        <v/>
      </c>
      <c r="D970" s="17" t="str">
        <f t="shared" si="106"/>
        <v/>
      </c>
      <c r="E970" s="17" t="str">
        <f t="shared" si="107"/>
        <v/>
      </c>
      <c r="F970" s="17" t="str">
        <f t="shared" si="108"/>
        <v/>
      </c>
      <c r="G970" s="17" t="str">
        <f t="shared" si="109"/>
        <v/>
      </c>
      <c r="H970" s="17" t="str">
        <f t="shared" si="110"/>
        <v>Oceania</v>
      </c>
      <c r="I970" s="35" t="str">
        <f t="shared" si="111"/>
        <v>Oceania</v>
      </c>
      <c r="J970" t="str">
        <f>IF(ISNUMBER(MATCH(K970,K$1:K969,0)),"Double","1st See ")</f>
        <v>Double</v>
      </c>
      <c r="K970" t="s">
        <v>84</v>
      </c>
      <c r="R970" t="s">
        <v>15</v>
      </c>
      <c r="S970" s="52">
        <v>57000</v>
      </c>
      <c r="T970" s="49" t="s">
        <v>213</v>
      </c>
      <c r="U970" s="13" t="s">
        <v>279</v>
      </c>
      <c r="W970" s="60" t="str">
        <f>IF(ISNUMBER(MATCH(U970,U$1:U969,0)),"2","1")</f>
        <v>2</v>
      </c>
    </row>
    <row r="971" spans="2:23" x14ac:dyDescent="0.25">
      <c r="B971" s="18">
        <v>970</v>
      </c>
      <c r="C971" s="17" t="str">
        <f t="shared" si="105"/>
        <v/>
      </c>
      <c r="D971" s="17" t="str">
        <f t="shared" si="106"/>
        <v/>
      </c>
      <c r="E971" s="17" t="str">
        <f t="shared" si="107"/>
        <v/>
      </c>
      <c r="F971" s="17" t="str">
        <f t="shared" si="108"/>
        <v/>
      </c>
      <c r="G971" s="17" t="str">
        <f t="shared" si="109"/>
        <v/>
      </c>
      <c r="H971" s="17" t="str">
        <f t="shared" si="110"/>
        <v>Oceania</v>
      </c>
      <c r="I971" s="35" t="str">
        <f t="shared" si="111"/>
        <v>Oceania</v>
      </c>
      <c r="J971" t="str">
        <f>IF(ISNUMBER(MATCH(K971,K$1:K970,0)),"Double","1st See ")</f>
        <v>Double</v>
      </c>
      <c r="K971" t="s">
        <v>84</v>
      </c>
      <c r="R971" t="s">
        <v>15</v>
      </c>
      <c r="S971" s="52">
        <v>45000</v>
      </c>
      <c r="T971" s="49" t="s">
        <v>214</v>
      </c>
      <c r="U971" s="13" t="s">
        <v>20</v>
      </c>
      <c r="W971" s="60" t="str">
        <f>IF(ISNUMBER(MATCH(U971,U$1:U970,0)),"2","1")</f>
        <v>2</v>
      </c>
    </row>
    <row r="972" spans="2:23" x14ac:dyDescent="0.25">
      <c r="B972" s="18">
        <v>971</v>
      </c>
      <c r="C972" s="17" t="str">
        <f t="shared" si="105"/>
        <v/>
      </c>
      <c r="D972" s="17" t="str">
        <f t="shared" si="106"/>
        <v/>
      </c>
      <c r="E972" s="17" t="str">
        <f t="shared" si="107"/>
        <v/>
      </c>
      <c r="F972" s="17" t="str">
        <f t="shared" si="108"/>
        <v/>
      </c>
      <c r="G972" s="17" t="str">
        <f t="shared" si="109"/>
        <v/>
      </c>
      <c r="H972" s="17" t="str">
        <f t="shared" si="110"/>
        <v>Oceania</v>
      </c>
      <c r="I972" s="35" t="str">
        <f t="shared" si="111"/>
        <v>Oceania</v>
      </c>
      <c r="J972" t="str">
        <f>IF(ISNUMBER(MATCH(K972,K$1:K971,0)),"Double","1st See ")</f>
        <v>Double</v>
      </c>
      <c r="K972" t="s">
        <v>84</v>
      </c>
      <c r="R972" t="s">
        <v>15</v>
      </c>
      <c r="S972" s="52">
        <v>92000</v>
      </c>
      <c r="T972" s="49" t="s">
        <v>215</v>
      </c>
      <c r="U972" s="13" t="s">
        <v>20</v>
      </c>
      <c r="W972" s="60" t="str">
        <f>IF(ISNUMBER(MATCH(U972,U$1:U971,0)),"2","1")</f>
        <v>2</v>
      </c>
    </row>
    <row r="973" spans="2:23" x14ac:dyDescent="0.25">
      <c r="B973" s="18">
        <v>972</v>
      </c>
      <c r="C973" s="17" t="str">
        <f t="shared" si="105"/>
        <v/>
      </c>
      <c r="D973" s="17" t="str">
        <f t="shared" si="106"/>
        <v>North America</v>
      </c>
      <c r="E973" s="17" t="str">
        <f t="shared" si="107"/>
        <v/>
      </c>
      <c r="F973" s="17" t="str">
        <f t="shared" si="108"/>
        <v/>
      </c>
      <c r="G973" s="17" t="str">
        <f t="shared" si="109"/>
        <v/>
      </c>
      <c r="H973" s="17" t="str">
        <f t="shared" si="110"/>
        <v/>
      </c>
      <c r="I973" s="35" t="str">
        <f t="shared" si="111"/>
        <v>North America</v>
      </c>
      <c r="J973" t="str">
        <f>IF(ISNUMBER(MATCH(K973,K$1:K972,0)),"Double","1st See ")</f>
        <v>Double</v>
      </c>
      <c r="K973" t="s">
        <v>88</v>
      </c>
      <c r="R973" t="s">
        <v>15</v>
      </c>
      <c r="S973" s="52">
        <v>88000</v>
      </c>
      <c r="T973" s="49" t="s">
        <v>216</v>
      </c>
      <c r="U973" s="13" t="s">
        <v>52</v>
      </c>
      <c r="W973" s="60" t="str">
        <f>IF(ISNUMBER(MATCH(U973,U$1:U972,0)),"2","1")</f>
        <v>2</v>
      </c>
    </row>
    <row r="974" spans="2:23" x14ac:dyDescent="0.25">
      <c r="B974" s="18">
        <v>973</v>
      </c>
      <c r="C974" s="17" t="str">
        <f t="shared" si="105"/>
        <v/>
      </c>
      <c r="D974" s="17" t="str">
        <f t="shared" si="106"/>
        <v/>
      </c>
      <c r="E974" s="17" t="str">
        <f t="shared" si="107"/>
        <v/>
      </c>
      <c r="F974" s="17" t="str">
        <f t="shared" si="108"/>
        <v/>
      </c>
      <c r="G974" s="17" t="str">
        <f t="shared" si="109"/>
        <v>Asia</v>
      </c>
      <c r="H974" s="17" t="str">
        <f t="shared" si="110"/>
        <v/>
      </c>
      <c r="I974" s="35" t="str">
        <f t="shared" si="111"/>
        <v>Asia</v>
      </c>
      <c r="J974" t="str">
        <f>IF(ISNUMBER(MATCH(K974,K$1:K973,0)),"Double","1st See ")</f>
        <v xml:space="preserve">1st See </v>
      </c>
      <c r="K974" t="s">
        <v>1126</v>
      </c>
      <c r="R974" t="s">
        <v>15</v>
      </c>
      <c r="S974" s="52">
        <v>80000</v>
      </c>
      <c r="T974" s="49" t="s">
        <v>217</v>
      </c>
      <c r="U974" s="13" t="s">
        <v>20</v>
      </c>
      <c r="W974" s="60" t="str">
        <f>IF(ISNUMBER(MATCH(U974,U$1:U973,0)),"2","1")</f>
        <v>2</v>
      </c>
    </row>
    <row r="975" spans="2:23" x14ac:dyDescent="0.25">
      <c r="B975" s="18">
        <v>974</v>
      </c>
      <c r="C975" s="17" t="str">
        <f t="shared" si="105"/>
        <v/>
      </c>
      <c r="D975" s="17" t="str">
        <f t="shared" si="106"/>
        <v/>
      </c>
      <c r="E975" s="17" t="str">
        <f t="shared" si="107"/>
        <v/>
      </c>
      <c r="F975" s="17" t="str">
        <f t="shared" si="108"/>
        <v/>
      </c>
      <c r="G975" s="17" t="str">
        <f t="shared" si="109"/>
        <v>Asia</v>
      </c>
      <c r="H975" s="17" t="str">
        <f t="shared" si="110"/>
        <v/>
      </c>
      <c r="I975" s="35" t="str">
        <f t="shared" si="111"/>
        <v>Asia</v>
      </c>
      <c r="J975" t="str">
        <f>IF(ISNUMBER(MATCH(K975,K$1:K974,0)),"Double","1st See ")</f>
        <v>Double</v>
      </c>
      <c r="K975" t="s">
        <v>8</v>
      </c>
      <c r="R975" t="s">
        <v>15</v>
      </c>
      <c r="S975" s="52">
        <v>69000</v>
      </c>
      <c r="T975" s="49" t="s">
        <v>218</v>
      </c>
      <c r="U975" s="13" t="s">
        <v>356</v>
      </c>
      <c r="W975" s="60" t="str">
        <f>IF(ISNUMBER(MATCH(U975,U$1:U974,0)),"2","1")</f>
        <v>2</v>
      </c>
    </row>
    <row r="976" spans="2:23" x14ac:dyDescent="0.25">
      <c r="B976" s="18">
        <v>975</v>
      </c>
      <c r="C976" s="17" t="str">
        <f t="shared" si="105"/>
        <v/>
      </c>
      <c r="D976" s="17" t="str">
        <f t="shared" si="106"/>
        <v/>
      </c>
      <c r="E976" s="17" t="str">
        <f t="shared" si="107"/>
        <v/>
      </c>
      <c r="F976" s="17" t="str">
        <f t="shared" si="108"/>
        <v/>
      </c>
      <c r="G976" s="17" t="str">
        <f t="shared" si="109"/>
        <v>Asia</v>
      </c>
      <c r="H976" s="17" t="str">
        <f t="shared" si="110"/>
        <v/>
      </c>
      <c r="I976" s="35" t="str">
        <f t="shared" si="111"/>
        <v>Asia</v>
      </c>
      <c r="J976" t="str">
        <f>IF(ISNUMBER(MATCH(K976,K$1:K975,0)),"Double","1st See ")</f>
        <v>Double</v>
      </c>
      <c r="K976" t="s">
        <v>8</v>
      </c>
      <c r="R976" t="s">
        <v>15</v>
      </c>
      <c r="S976" s="52">
        <v>35000</v>
      </c>
      <c r="T976" s="49" t="s">
        <v>220</v>
      </c>
      <c r="U976" s="13" t="s">
        <v>52</v>
      </c>
      <c r="W976" s="60" t="str">
        <f>IF(ISNUMBER(MATCH(U976,U$1:U975,0)),"2","1")</f>
        <v>2</v>
      </c>
    </row>
    <row r="977" spans="2:23" x14ac:dyDescent="0.25">
      <c r="B977" s="18">
        <v>976</v>
      </c>
      <c r="C977" s="17" t="str">
        <f t="shared" si="105"/>
        <v/>
      </c>
      <c r="D977" s="17" t="str">
        <f t="shared" si="106"/>
        <v/>
      </c>
      <c r="E977" s="17" t="str">
        <f t="shared" si="107"/>
        <v/>
      </c>
      <c r="F977" s="17" t="str">
        <f t="shared" si="108"/>
        <v/>
      </c>
      <c r="G977" s="17" t="str">
        <f t="shared" si="109"/>
        <v>Asia</v>
      </c>
      <c r="H977" s="17" t="str">
        <f t="shared" si="110"/>
        <v/>
      </c>
      <c r="I977" s="35" t="str">
        <f t="shared" si="111"/>
        <v>Asia</v>
      </c>
      <c r="J977" t="str">
        <f>IF(ISNUMBER(MATCH(K977,K$1:K976,0)),"Double","1st See ")</f>
        <v>Double</v>
      </c>
      <c r="K977" t="s">
        <v>8</v>
      </c>
      <c r="R977" t="s">
        <v>15</v>
      </c>
      <c r="S977" s="52">
        <v>96000</v>
      </c>
      <c r="T977" s="49" t="s">
        <v>221</v>
      </c>
      <c r="U977" s="13" t="s">
        <v>20</v>
      </c>
      <c r="W977" s="60" t="str">
        <f>IF(ISNUMBER(MATCH(U977,U$1:U976,0)),"2","1")</f>
        <v>2</v>
      </c>
    </row>
    <row r="978" spans="2:23" x14ac:dyDescent="0.25">
      <c r="B978" s="18">
        <v>977</v>
      </c>
      <c r="C978" s="17" t="str">
        <f t="shared" si="105"/>
        <v/>
      </c>
      <c r="D978" s="17" t="str">
        <f t="shared" si="106"/>
        <v/>
      </c>
      <c r="E978" s="17" t="str">
        <f t="shared" si="107"/>
        <v/>
      </c>
      <c r="F978" s="17" t="str">
        <f t="shared" si="108"/>
        <v/>
      </c>
      <c r="G978" s="17" t="str">
        <f t="shared" si="109"/>
        <v>Asia</v>
      </c>
      <c r="H978" s="17" t="str">
        <f t="shared" si="110"/>
        <v/>
      </c>
      <c r="I978" s="35" t="str">
        <f t="shared" si="111"/>
        <v>Asia</v>
      </c>
      <c r="J978" t="str">
        <f>IF(ISNUMBER(MATCH(K978,K$1:K977,0)),"Double","1st See ")</f>
        <v>Double</v>
      </c>
      <c r="K978" t="s">
        <v>1131</v>
      </c>
      <c r="R978" t="s">
        <v>15</v>
      </c>
      <c r="S978" s="52">
        <v>65000</v>
      </c>
      <c r="T978" s="49" t="s">
        <v>222</v>
      </c>
      <c r="U978" s="13" t="s">
        <v>310</v>
      </c>
      <c r="W978" s="60" t="str">
        <f>IF(ISNUMBER(MATCH(U978,U$1:U977,0)),"2","1")</f>
        <v>2</v>
      </c>
    </row>
    <row r="979" spans="2:23" x14ac:dyDescent="0.25">
      <c r="B979" s="18">
        <v>978</v>
      </c>
      <c r="C979" s="17" t="str">
        <f t="shared" si="105"/>
        <v/>
      </c>
      <c r="D979" s="17" t="str">
        <f t="shared" si="106"/>
        <v/>
      </c>
      <c r="E979" s="17" t="str">
        <f t="shared" si="107"/>
        <v/>
      </c>
      <c r="F979" s="17" t="str">
        <f t="shared" si="108"/>
        <v/>
      </c>
      <c r="G979" s="17" t="str">
        <f t="shared" si="109"/>
        <v/>
      </c>
      <c r="H979" s="17" t="str">
        <f t="shared" si="110"/>
        <v>Oceania</v>
      </c>
      <c r="I979" s="35" t="str">
        <f t="shared" si="111"/>
        <v>Oceania</v>
      </c>
      <c r="J979" t="str">
        <f>IF(ISNUMBER(MATCH(K979,K$1:K978,0)),"Double","1st See ")</f>
        <v>Double</v>
      </c>
      <c r="K979" t="s">
        <v>672</v>
      </c>
      <c r="R979" t="s">
        <v>15</v>
      </c>
      <c r="S979" s="52">
        <v>37440</v>
      </c>
      <c r="T979" s="49" t="s">
        <v>121</v>
      </c>
      <c r="U979" s="13" t="s">
        <v>20</v>
      </c>
      <c r="W979" s="60" t="str">
        <f>IF(ISNUMBER(MATCH(U979,U$1:U978,0)),"2","1")</f>
        <v>2</v>
      </c>
    </row>
    <row r="980" spans="2:23" x14ac:dyDescent="0.25">
      <c r="B980" s="18">
        <v>979</v>
      </c>
      <c r="C980" s="17" t="str">
        <f t="shared" si="105"/>
        <v/>
      </c>
      <c r="D980" s="17" t="str">
        <f t="shared" si="106"/>
        <v/>
      </c>
      <c r="E980" s="17" t="str">
        <f t="shared" si="107"/>
        <v/>
      </c>
      <c r="F980" s="17" t="str">
        <f t="shared" si="108"/>
        <v/>
      </c>
      <c r="G980" s="17" t="str">
        <f t="shared" si="109"/>
        <v>Asia</v>
      </c>
      <c r="H980" s="17" t="str">
        <f t="shared" si="110"/>
        <v/>
      </c>
      <c r="I980" s="35" t="str">
        <f t="shared" si="111"/>
        <v>Asia</v>
      </c>
      <c r="J980" t="str">
        <f>IF(ISNUMBER(MATCH(K980,K$1:K979,0)),"Double","1st See ")</f>
        <v>Double</v>
      </c>
      <c r="K980" t="s">
        <v>8</v>
      </c>
      <c r="R980" t="s">
        <v>15</v>
      </c>
      <c r="S980" s="52">
        <v>90000</v>
      </c>
      <c r="T980" s="49" t="s">
        <v>225</v>
      </c>
      <c r="U980" s="13" t="s">
        <v>20</v>
      </c>
      <c r="W980" s="60" t="str">
        <f>IF(ISNUMBER(MATCH(U980,U$1:U979,0)),"2","1")</f>
        <v>2</v>
      </c>
    </row>
    <row r="981" spans="2:23" x14ac:dyDescent="0.25">
      <c r="B981" s="18">
        <v>980</v>
      </c>
      <c r="C981" s="17" t="str">
        <f t="shared" si="105"/>
        <v/>
      </c>
      <c r="D981" s="17" t="str">
        <f t="shared" si="106"/>
        <v/>
      </c>
      <c r="E981" s="17" t="str">
        <f t="shared" si="107"/>
        <v/>
      </c>
      <c r="F981" s="17" t="str">
        <f t="shared" si="108"/>
        <v/>
      </c>
      <c r="G981" s="17" t="str">
        <f t="shared" si="109"/>
        <v>Asia</v>
      </c>
      <c r="H981" s="17" t="str">
        <f t="shared" si="110"/>
        <v/>
      </c>
      <c r="I981" s="35" t="str">
        <f t="shared" si="111"/>
        <v>Asia</v>
      </c>
      <c r="J981" t="str">
        <f>IF(ISNUMBER(MATCH(K981,K$1:K980,0)),"Double","1st See ")</f>
        <v>Double</v>
      </c>
      <c r="K981" t="s">
        <v>8</v>
      </c>
      <c r="R981" t="s">
        <v>15</v>
      </c>
      <c r="S981" s="52">
        <v>66500</v>
      </c>
      <c r="T981" s="49" t="s">
        <v>226</v>
      </c>
      <c r="U981" s="13" t="s">
        <v>20</v>
      </c>
      <c r="W981" s="60" t="str">
        <f>IF(ISNUMBER(MATCH(U981,U$1:U980,0)),"2","1")</f>
        <v>2</v>
      </c>
    </row>
    <row r="982" spans="2:23" x14ac:dyDescent="0.25">
      <c r="B982" s="18">
        <v>981</v>
      </c>
      <c r="C982" s="17" t="str">
        <f t="shared" si="105"/>
        <v/>
      </c>
      <c r="D982" s="17" t="str">
        <f t="shared" si="106"/>
        <v/>
      </c>
      <c r="E982" s="17" t="str">
        <f t="shared" si="107"/>
        <v/>
      </c>
      <c r="F982" s="17" t="str">
        <f t="shared" si="108"/>
        <v/>
      </c>
      <c r="G982" s="17" t="str">
        <f t="shared" si="109"/>
        <v>Asia</v>
      </c>
      <c r="H982" s="17" t="str">
        <f t="shared" si="110"/>
        <v/>
      </c>
      <c r="I982" s="35" t="str">
        <f t="shared" si="111"/>
        <v>Asia</v>
      </c>
      <c r="J982" t="str">
        <f>IF(ISNUMBER(MATCH(K982,K$1:K981,0)),"Double","1st See ")</f>
        <v>Double</v>
      </c>
      <c r="K982" t="s">
        <v>8</v>
      </c>
      <c r="R982" t="s">
        <v>15</v>
      </c>
      <c r="S982" s="52">
        <v>100000</v>
      </c>
      <c r="T982" s="49" t="s">
        <v>227</v>
      </c>
      <c r="U982" s="13" t="s">
        <v>310</v>
      </c>
      <c r="W982" s="60" t="str">
        <f>IF(ISNUMBER(MATCH(U982,U$1:U981,0)),"2","1")</f>
        <v>2</v>
      </c>
    </row>
    <row r="983" spans="2:23" x14ac:dyDescent="0.25">
      <c r="B983" s="18">
        <v>982</v>
      </c>
      <c r="C983" s="17" t="str">
        <f t="shared" si="105"/>
        <v/>
      </c>
      <c r="D983" s="17" t="str">
        <f t="shared" si="106"/>
        <v>North America</v>
      </c>
      <c r="E983" s="17" t="str">
        <f t="shared" si="107"/>
        <v/>
      </c>
      <c r="F983" s="17" t="str">
        <f t="shared" si="108"/>
        <v/>
      </c>
      <c r="G983" s="17" t="str">
        <f t="shared" si="109"/>
        <v/>
      </c>
      <c r="H983" s="17" t="str">
        <f t="shared" si="110"/>
        <v/>
      </c>
      <c r="I983" s="35" t="str">
        <f t="shared" si="111"/>
        <v>North America</v>
      </c>
      <c r="J983" t="str">
        <f>IF(ISNUMBER(MATCH(K983,K$1:K982,0)),"Double","1st See ")</f>
        <v>Double</v>
      </c>
      <c r="K983" t="s">
        <v>15</v>
      </c>
      <c r="R983" t="s">
        <v>15</v>
      </c>
      <c r="S983" s="52">
        <v>75000</v>
      </c>
      <c r="T983" s="49" t="s">
        <v>231</v>
      </c>
      <c r="U983" s="13" t="s">
        <v>20</v>
      </c>
      <c r="W983" s="60" t="str">
        <f>IF(ISNUMBER(MATCH(U983,U$1:U982,0)),"2","1")</f>
        <v>2</v>
      </c>
    </row>
    <row r="984" spans="2:23" x14ac:dyDescent="0.25">
      <c r="B984" s="18">
        <v>983</v>
      </c>
      <c r="C984" s="17" t="str">
        <f t="shared" si="105"/>
        <v/>
      </c>
      <c r="D984" s="17" t="str">
        <f t="shared" si="106"/>
        <v/>
      </c>
      <c r="E984" s="17" t="str">
        <f t="shared" si="107"/>
        <v/>
      </c>
      <c r="F984" s="17" t="str">
        <f t="shared" si="108"/>
        <v/>
      </c>
      <c r="G984" s="17" t="str">
        <f t="shared" si="109"/>
        <v>Asia</v>
      </c>
      <c r="H984" s="17" t="str">
        <f t="shared" si="110"/>
        <v/>
      </c>
      <c r="I984" s="35" t="str">
        <f t="shared" si="111"/>
        <v>Asia</v>
      </c>
      <c r="J984" t="str">
        <f>IF(ISNUMBER(MATCH(K984,K$1:K983,0)),"Double","1st See ")</f>
        <v>Double</v>
      </c>
      <c r="K984" t="s">
        <v>8</v>
      </c>
      <c r="R984" t="s">
        <v>15</v>
      </c>
      <c r="S984" s="52">
        <v>55000</v>
      </c>
      <c r="T984" s="49" t="s">
        <v>233</v>
      </c>
      <c r="U984" s="13" t="s">
        <v>52</v>
      </c>
      <c r="W984" s="60" t="str">
        <f>IF(ISNUMBER(MATCH(U984,U$1:U983,0)),"2","1")</f>
        <v>2</v>
      </c>
    </row>
    <row r="985" spans="2:23" x14ac:dyDescent="0.25">
      <c r="B985" s="18">
        <v>984</v>
      </c>
      <c r="C985" s="17" t="str">
        <f t="shared" si="105"/>
        <v/>
      </c>
      <c r="D985" s="17" t="str">
        <f t="shared" si="106"/>
        <v/>
      </c>
      <c r="E985" s="17" t="str">
        <f t="shared" si="107"/>
        <v/>
      </c>
      <c r="F985" s="17" t="str">
        <f t="shared" si="108"/>
        <v/>
      </c>
      <c r="G985" s="17" t="str">
        <f t="shared" si="109"/>
        <v/>
      </c>
      <c r="H985" s="17" t="str">
        <f t="shared" si="110"/>
        <v>Oceania</v>
      </c>
      <c r="I985" s="35" t="str">
        <f t="shared" si="111"/>
        <v>Oceania</v>
      </c>
      <c r="J985" t="str">
        <f>IF(ISNUMBER(MATCH(K985,K$1:K984,0)),"Double","1st See ")</f>
        <v>Double</v>
      </c>
      <c r="K985" t="s">
        <v>84</v>
      </c>
      <c r="R985" t="s">
        <v>15</v>
      </c>
      <c r="S985" s="52">
        <v>60000</v>
      </c>
      <c r="T985" s="49" t="s">
        <v>234</v>
      </c>
      <c r="U985" s="13" t="s">
        <v>20</v>
      </c>
      <c r="W985" s="60" t="str">
        <f>IF(ISNUMBER(MATCH(U985,U$1:U984,0)),"2","1")</f>
        <v>2</v>
      </c>
    </row>
    <row r="986" spans="2:23" x14ac:dyDescent="0.25">
      <c r="B986" s="18">
        <v>985</v>
      </c>
      <c r="C986" s="17" t="str">
        <f t="shared" si="105"/>
        <v/>
      </c>
      <c r="D986" s="17" t="str">
        <f t="shared" si="106"/>
        <v/>
      </c>
      <c r="E986" s="17" t="str">
        <f t="shared" si="107"/>
        <v/>
      </c>
      <c r="F986" s="17" t="str">
        <f t="shared" si="108"/>
        <v/>
      </c>
      <c r="G986" s="17" t="str">
        <f t="shared" si="109"/>
        <v/>
      </c>
      <c r="H986" s="17" t="str">
        <f t="shared" si="110"/>
        <v>Oceania</v>
      </c>
      <c r="I986" s="35" t="str">
        <f t="shared" si="111"/>
        <v>Oceania</v>
      </c>
      <c r="J986" t="str">
        <f>IF(ISNUMBER(MATCH(K986,K$1:K985,0)),"Double","1st See ")</f>
        <v>Double</v>
      </c>
      <c r="K986" t="s">
        <v>84</v>
      </c>
      <c r="R986" t="s">
        <v>15</v>
      </c>
      <c r="S986" s="52">
        <v>22880</v>
      </c>
      <c r="T986" s="49" t="s">
        <v>238</v>
      </c>
      <c r="U986" s="13" t="s">
        <v>310</v>
      </c>
      <c r="W986" s="60" t="str">
        <f>IF(ISNUMBER(MATCH(U986,U$1:U985,0)),"2","1")</f>
        <v>2</v>
      </c>
    </row>
    <row r="987" spans="2:23" x14ac:dyDescent="0.25">
      <c r="B987" s="18">
        <v>986</v>
      </c>
      <c r="C987" s="17" t="str">
        <f t="shared" si="105"/>
        <v/>
      </c>
      <c r="D987" s="17" t="str">
        <f t="shared" si="106"/>
        <v/>
      </c>
      <c r="E987" s="17" t="str">
        <f t="shared" si="107"/>
        <v/>
      </c>
      <c r="F987" s="17" t="str">
        <f t="shared" si="108"/>
        <v/>
      </c>
      <c r="G987" s="17" t="str">
        <f t="shared" si="109"/>
        <v>Asia</v>
      </c>
      <c r="H987" s="17" t="str">
        <f t="shared" si="110"/>
        <v/>
      </c>
      <c r="I987" s="35" t="str">
        <f t="shared" si="111"/>
        <v>Asia</v>
      </c>
      <c r="J987" t="str">
        <f>IF(ISNUMBER(MATCH(K987,K$1:K986,0)),"Double","1st See ")</f>
        <v>Double</v>
      </c>
      <c r="K987" t="s">
        <v>8</v>
      </c>
      <c r="R987" t="s">
        <v>15</v>
      </c>
      <c r="S987" s="52">
        <v>80000</v>
      </c>
      <c r="T987" s="49" t="s">
        <v>239</v>
      </c>
      <c r="U987" s="13" t="s">
        <v>356</v>
      </c>
      <c r="W987" s="60" t="str">
        <f>IF(ISNUMBER(MATCH(U987,U$1:U986,0)),"2","1")</f>
        <v>2</v>
      </c>
    </row>
    <row r="988" spans="2:23" x14ac:dyDescent="0.25">
      <c r="B988" s="18">
        <v>987</v>
      </c>
      <c r="C988" s="17" t="str">
        <f t="shared" si="105"/>
        <v/>
      </c>
      <c r="D988" s="17" t="str">
        <f t="shared" si="106"/>
        <v/>
      </c>
      <c r="E988" s="17" t="str">
        <f t="shared" si="107"/>
        <v/>
      </c>
      <c r="F988" s="17" t="str">
        <f t="shared" si="108"/>
        <v/>
      </c>
      <c r="G988" s="17" t="str">
        <f t="shared" si="109"/>
        <v>Asia</v>
      </c>
      <c r="H988" s="17" t="str">
        <f t="shared" si="110"/>
        <v/>
      </c>
      <c r="I988" s="35" t="str">
        <f t="shared" si="111"/>
        <v>Asia</v>
      </c>
      <c r="J988" t="str">
        <f>IF(ISNUMBER(MATCH(K988,K$1:K987,0)),"Double","1st See ")</f>
        <v>Double</v>
      </c>
      <c r="K988" t="s">
        <v>8</v>
      </c>
      <c r="R988" t="s">
        <v>15</v>
      </c>
      <c r="S988" s="52">
        <v>46584</v>
      </c>
      <c r="T988" s="49" t="s">
        <v>244</v>
      </c>
      <c r="U988" s="13" t="s">
        <v>20</v>
      </c>
      <c r="W988" s="60" t="str">
        <f>IF(ISNUMBER(MATCH(U988,U$1:U987,0)),"2","1")</f>
        <v>2</v>
      </c>
    </row>
    <row r="989" spans="2:23" x14ac:dyDescent="0.25">
      <c r="B989" s="18">
        <v>988</v>
      </c>
      <c r="C989" s="17" t="str">
        <f t="shared" si="105"/>
        <v/>
      </c>
      <c r="D989" s="17" t="str">
        <f t="shared" si="106"/>
        <v/>
      </c>
      <c r="E989" s="17" t="str">
        <f t="shared" si="107"/>
        <v/>
      </c>
      <c r="F989" s="17" t="str">
        <f t="shared" si="108"/>
        <v/>
      </c>
      <c r="G989" s="17" t="str">
        <f t="shared" si="109"/>
        <v/>
      </c>
      <c r="H989" s="17" t="str">
        <f t="shared" si="110"/>
        <v>Oceania</v>
      </c>
      <c r="I989" s="35" t="str">
        <f t="shared" si="111"/>
        <v>Oceania</v>
      </c>
      <c r="J989" t="str">
        <f>IF(ISNUMBER(MATCH(K989,K$1:K988,0)),"Double","1st See ")</f>
        <v>Double</v>
      </c>
      <c r="K989" t="s">
        <v>84</v>
      </c>
      <c r="R989" t="s">
        <v>15</v>
      </c>
      <c r="S989" s="52">
        <v>67000</v>
      </c>
      <c r="T989" s="49" t="s">
        <v>245</v>
      </c>
      <c r="U989" s="13" t="s">
        <v>20</v>
      </c>
      <c r="W989" s="60" t="str">
        <f>IF(ISNUMBER(MATCH(U989,U$1:U988,0)),"2","1")</f>
        <v>2</v>
      </c>
    </row>
    <row r="990" spans="2:23" x14ac:dyDescent="0.25">
      <c r="B990" s="18">
        <v>989</v>
      </c>
      <c r="C990" s="17" t="str">
        <f t="shared" si="105"/>
        <v/>
      </c>
      <c r="D990" s="17" t="str">
        <f t="shared" si="106"/>
        <v/>
      </c>
      <c r="E990" s="17" t="str">
        <f t="shared" si="107"/>
        <v/>
      </c>
      <c r="F990" s="17" t="str">
        <f t="shared" si="108"/>
        <v/>
      </c>
      <c r="G990" s="17" t="str">
        <f t="shared" si="109"/>
        <v>Asia</v>
      </c>
      <c r="H990" s="17" t="str">
        <f t="shared" si="110"/>
        <v/>
      </c>
      <c r="I990" s="35" t="str">
        <f t="shared" si="111"/>
        <v>Asia</v>
      </c>
      <c r="J990" t="str">
        <f>IF(ISNUMBER(MATCH(K990,K$1:K989,0)),"Double","1st See ")</f>
        <v>Double</v>
      </c>
      <c r="K990" t="s">
        <v>8</v>
      </c>
      <c r="R990" t="s">
        <v>15</v>
      </c>
      <c r="S990" s="52">
        <v>92000</v>
      </c>
      <c r="T990" s="49" t="s">
        <v>248</v>
      </c>
      <c r="U990" s="13" t="s">
        <v>279</v>
      </c>
      <c r="W990" s="60" t="str">
        <f>IF(ISNUMBER(MATCH(U990,U$1:U989,0)),"2","1")</f>
        <v>2</v>
      </c>
    </row>
    <row r="991" spans="2:23" x14ac:dyDescent="0.25">
      <c r="B991" s="18">
        <v>990</v>
      </c>
      <c r="C991" s="17" t="str">
        <f t="shared" si="105"/>
        <v/>
      </c>
      <c r="D991" s="17" t="str">
        <f t="shared" si="106"/>
        <v/>
      </c>
      <c r="E991" s="17" t="str">
        <f t="shared" si="107"/>
        <v/>
      </c>
      <c r="F991" s="17" t="str">
        <f t="shared" si="108"/>
        <v/>
      </c>
      <c r="G991" s="17" t="str">
        <f t="shared" si="109"/>
        <v>Asia</v>
      </c>
      <c r="H991" s="17" t="str">
        <f t="shared" si="110"/>
        <v/>
      </c>
      <c r="I991" s="35" t="str">
        <f t="shared" si="111"/>
        <v>Asia</v>
      </c>
      <c r="J991" t="str">
        <f>IF(ISNUMBER(MATCH(K991,K$1:K990,0)),"Double","1st See ")</f>
        <v>Double</v>
      </c>
      <c r="K991" t="s">
        <v>716</v>
      </c>
      <c r="R991" t="s">
        <v>15</v>
      </c>
      <c r="S991" s="52">
        <v>75000</v>
      </c>
      <c r="T991" s="49" t="s">
        <v>249</v>
      </c>
      <c r="U991" s="13" t="s">
        <v>67</v>
      </c>
      <c r="W991" s="60" t="str">
        <f>IF(ISNUMBER(MATCH(U991,U$1:U990,0)),"2","1")</f>
        <v>2</v>
      </c>
    </row>
    <row r="992" spans="2:23" x14ac:dyDescent="0.25">
      <c r="B992" s="18">
        <v>991</v>
      </c>
      <c r="C992" s="17" t="str">
        <f t="shared" si="105"/>
        <v/>
      </c>
      <c r="D992" s="17" t="str">
        <f t="shared" si="106"/>
        <v/>
      </c>
      <c r="E992" s="17" t="str">
        <f t="shared" si="107"/>
        <v/>
      </c>
      <c r="F992" s="17" t="str">
        <f t="shared" si="108"/>
        <v/>
      </c>
      <c r="G992" s="17" t="str">
        <f t="shared" si="109"/>
        <v>Asia</v>
      </c>
      <c r="H992" s="17" t="str">
        <f t="shared" si="110"/>
        <v/>
      </c>
      <c r="I992" s="35" t="str">
        <f t="shared" si="111"/>
        <v>Asia</v>
      </c>
      <c r="J992" t="str">
        <f>IF(ISNUMBER(MATCH(K992,K$1:K991,0)),"Double","1st See ")</f>
        <v>Double</v>
      </c>
      <c r="K992" t="s">
        <v>8</v>
      </c>
      <c r="R992" t="s">
        <v>15</v>
      </c>
      <c r="S992" s="52">
        <v>40000</v>
      </c>
      <c r="T992" s="49" t="s">
        <v>251</v>
      </c>
      <c r="U992" s="13" t="s">
        <v>20</v>
      </c>
      <c r="W992" s="60" t="str">
        <f>IF(ISNUMBER(MATCH(U992,U$1:U991,0)),"2","1")</f>
        <v>2</v>
      </c>
    </row>
    <row r="993" spans="2:23" x14ac:dyDescent="0.25">
      <c r="B993" s="18">
        <v>992</v>
      </c>
      <c r="C993" s="17" t="str">
        <f t="shared" si="105"/>
        <v/>
      </c>
      <c r="D993" s="17" t="str">
        <f t="shared" si="106"/>
        <v/>
      </c>
      <c r="E993" s="17" t="str">
        <f t="shared" si="107"/>
        <v/>
      </c>
      <c r="F993" s="17" t="str">
        <f t="shared" si="108"/>
        <v/>
      </c>
      <c r="G993" s="17" t="str">
        <f t="shared" si="109"/>
        <v>Asia</v>
      </c>
      <c r="H993" s="17" t="str">
        <f t="shared" si="110"/>
        <v/>
      </c>
      <c r="I993" s="35" t="str">
        <f t="shared" si="111"/>
        <v>Asia</v>
      </c>
      <c r="J993" t="str">
        <f>IF(ISNUMBER(MATCH(K993,K$1:K992,0)),"Double","1st See ")</f>
        <v>Double</v>
      </c>
      <c r="K993" t="s">
        <v>8</v>
      </c>
      <c r="R993" t="s">
        <v>15</v>
      </c>
      <c r="S993" s="52">
        <v>111680</v>
      </c>
      <c r="T993" s="49" t="s">
        <v>252</v>
      </c>
      <c r="U993" s="13" t="s">
        <v>20</v>
      </c>
      <c r="W993" s="60" t="str">
        <f>IF(ISNUMBER(MATCH(U993,U$1:U992,0)),"2","1")</f>
        <v>2</v>
      </c>
    </row>
    <row r="994" spans="2:23" x14ac:dyDescent="0.25">
      <c r="B994" s="18">
        <v>993</v>
      </c>
      <c r="C994" s="17" t="str">
        <f t="shared" si="105"/>
        <v/>
      </c>
      <c r="D994" s="17" t="str">
        <f t="shared" si="106"/>
        <v/>
      </c>
      <c r="E994" s="17" t="str">
        <f t="shared" si="107"/>
        <v/>
      </c>
      <c r="F994" s="17" t="str">
        <f t="shared" si="108"/>
        <v>Africa</v>
      </c>
      <c r="G994" s="17" t="str">
        <f t="shared" si="109"/>
        <v/>
      </c>
      <c r="H994" s="17" t="str">
        <f t="shared" si="110"/>
        <v/>
      </c>
      <c r="I994" s="35" t="str">
        <f t="shared" si="111"/>
        <v>Africa</v>
      </c>
      <c r="J994" t="str">
        <f>IF(ISNUMBER(MATCH(K994,K$1:K993,0)),"Double","1st See ")</f>
        <v>Double</v>
      </c>
      <c r="K994" t="s">
        <v>48</v>
      </c>
      <c r="R994" t="s">
        <v>15</v>
      </c>
      <c r="S994" s="52">
        <v>70000</v>
      </c>
      <c r="T994" s="49" t="s">
        <v>254</v>
      </c>
      <c r="U994" s="13" t="s">
        <v>52</v>
      </c>
      <c r="W994" s="60" t="str">
        <f>IF(ISNUMBER(MATCH(U994,U$1:U993,0)),"2","1")</f>
        <v>2</v>
      </c>
    </row>
    <row r="995" spans="2:23" x14ac:dyDescent="0.25">
      <c r="B995" s="18">
        <v>994</v>
      </c>
      <c r="C995" s="17" t="str">
        <f t="shared" si="105"/>
        <v/>
      </c>
      <c r="D995" s="17" t="str">
        <f t="shared" si="106"/>
        <v/>
      </c>
      <c r="E995" s="17" t="str">
        <f t="shared" si="107"/>
        <v/>
      </c>
      <c r="F995" s="17" t="str">
        <f t="shared" si="108"/>
        <v/>
      </c>
      <c r="G995" s="17" t="str">
        <f t="shared" si="109"/>
        <v>Asia</v>
      </c>
      <c r="H995" s="17" t="str">
        <f t="shared" si="110"/>
        <v/>
      </c>
      <c r="I995" s="35" t="str">
        <f t="shared" si="111"/>
        <v>Asia</v>
      </c>
      <c r="J995" t="str">
        <f>IF(ISNUMBER(MATCH(K995,K$1:K994,0)),"Double","1st See ")</f>
        <v>Double</v>
      </c>
      <c r="K995" t="s">
        <v>8</v>
      </c>
      <c r="R995" t="s">
        <v>15</v>
      </c>
      <c r="S995" s="52">
        <v>40700</v>
      </c>
      <c r="T995" s="49" t="s">
        <v>255</v>
      </c>
      <c r="U995" s="13" t="s">
        <v>20</v>
      </c>
      <c r="W995" s="60" t="str">
        <f>IF(ISNUMBER(MATCH(U995,U$1:U994,0)),"2","1")</f>
        <v>2</v>
      </c>
    </row>
    <row r="996" spans="2:23" x14ac:dyDescent="0.25">
      <c r="B996" s="18">
        <v>995</v>
      </c>
      <c r="C996" s="17" t="str">
        <f t="shared" si="105"/>
        <v/>
      </c>
      <c r="D996" s="17" t="str">
        <f t="shared" si="106"/>
        <v/>
      </c>
      <c r="E996" s="17" t="str">
        <f t="shared" si="107"/>
        <v>South America</v>
      </c>
      <c r="F996" s="17" t="str">
        <f t="shared" si="108"/>
        <v/>
      </c>
      <c r="G996" s="17" t="str">
        <f t="shared" si="109"/>
        <v/>
      </c>
      <c r="H996" s="17" t="str">
        <f t="shared" si="110"/>
        <v/>
      </c>
      <c r="I996" s="35" t="str">
        <f t="shared" si="111"/>
        <v>South America</v>
      </c>
      <c r="J996" t="str">
        <f>IF(ISNUMBER(MATCH(K996,K$1:K995,0)),"Double","1st See ")</f>
        <v xml:space="preserve">1st See </v>
      </c>
      <c r="K996" t="s">
        <v>1156</v>
      </c>
      <c r="R996" t="s">
        <v>15</v>
      </c>
      <c r="S996" s="52">
        <v>40000</v>
      </c>
      <c r="T996" s="49" t="s">
        <v>256</v>
      </c>
      <c r="U996" s="13" t="s">
        <v>20</v>
      </c>
      <c r="W996" s="60" t="str">
        <f>IF(ISNUMBER(MATCH(U996,U$1:U995,0)),"2","1")</f>
        <v>2</v>
      </c>
    </row>
    <row r="997" spans="2:23" x14ac:dyDescent="0.25">
      <c r="B997" s="18">
        <v>996</v>
      </c>
      <c r="C997" s="17" t="str">
        <f t="shared" si="105"/>
        <v/>
      </c>
      <c r="D997" s="17" t="str">
        <f t="shared" si="106"/>
        <v/>
      </c>
      <c r="E997" s="17" t="str">
        <f t="shared" si="107"/>
        <v/>
      </c>
      <c r="F997" s="17" t="str">
        <f t="shared" si="108"/>
        <v/>
      </c>
      <c r="G997" s="17" t="str">
        <f t="shared" si="109"/>
        <v>Asia</v>
      </c>
      <c r="H997" s="17" t="str">
        <f t="shared" si="110"/>
        <v/>
      </c>
      <c r="I997" s="35" t="str">
        <f t="shared" si="111"/>
        <v>Asia</v>
      </c>
      <c r="J997" t="str">
        <f>IF(ISNUMBER(MATCH(K997,K$1:K996,0)),"Double","1st See ")</f>
        <v>Double</v>
      </c>
      <c r="K997" t="s">
        <v>8</v>
      </c>
      <c r="R997" t="s">
        <v>15</v>
      </c>
      <c r="S997" s="52">
        <v>60000</v>
      </c>
      <c r="T997" s="49" t="s">
        <v>257</v>
      </c>
      <c r="U997" s="13" t="s">
        <v>310</v>
      </c>
      <c r="W997" s="60" t="str">
        <f>IF(ISNUMBER(MATCH(U997,U$1:U996,0)),"2","1")</f>
        <v>2</v>
      </c>
    </row>
    <row r="998" spans="2:23" x14ac:dyDescent="0.25">
      <c r="B998" s="18">
        <v>997</v>
      </c>
      <c r="C998" s="17" t="str">
        <f t="shared" si="105"/>
        <v/>
      </c>
      <c r="D998" s="17" t="str">
        <f t="shared" si="106"/>
        <v/>
      </c>
      <c r="E998" s="17" t="str">
        <f t="shared" si="107"/>
        <v/>
      </c>
      <c r="F998" s="17" t="str">
        <f t="shared" si="108"/>
        <v/>
      </c>
      <c r="G998" s="17" t="str">
        <f t="shared" si="109"/>
        <v>Asia</v>
      </c>
      <c r="H998" s="17" t="str">
        <f t="shared" si="110"/>
        <v/>
      </c>
      <c r="I998" s="35" t="str">
        <f t="shared" si="111"/>
        <v>Asia</v>
      </c>
      <c r="J998" t="str">
        <f>IF(ISNUMBER(MATCH(K998,K$1:K997,0)),"Double","1st See ")</f>
        <v>Double</v>
      </c>
      <c r="K998" t="s">
        <v>171</v>
      </c>
      <c r="R998" t="s">
        <v>15</v>
      </c>
      <c r="S998" s="52">
        <v>80000</v>
      </c>
      <c r="T998" s="49" t="s">
        <v>260</v>
      </c>
      <c r="U998" s="13" t="s">
        <v>52</v>
      </c>
      <c r="W998" s="60" t="str">
        <f>IF(ISNUMBER(MATCH(U998,U$1:U997,0)),"2","1")</f>
        <v>2</v>
      </c>
    </row>
    <row r="999" spans="2:23" x14ac:dyDescent="0.25">
      <c r="B999" s="18">
        <v>998</v>
      </c>
      <c r="C999" s="17" t="str">
        <f t="shared" si="105"/>
        <v/>
      </c>
      <c r="D999" s="17" t="str">
        <f t="shared" si="106"/>
        <v/>
      </c>
      <c r="E999" s="17" t="str">
        <f t="shared" si="107"/>
        <v/>
      </c>
      <c r="F999" s="17" t="str">
        <f t="shared" si="108"/>
        <v/>
      </c>
      <c r="G999" s="17" t="str">
        <f t="shared" si="109"/>
        <v>Asia</v>
      </c>
      <c r="H999" s="17" t="str">
        <f t="shared" si="110"/>
        <v/>
      </c>
      <c r="I999" s="35" t="str">
        <f t="shared" si="111"/>
        <v>Asia</v>
      </c>
      <c r="J999" t="str">
        <f>IF(ISNUMBER(MATCH(K999,K$1:K998,0)),"Double","1st See ")</f>
        <v>Double</v>
      </c>
      <c r="K999" t="s">
        <v>8</v>
      </c>
      <c r="R999" t="s">
        <v>15</v>
      </c>
      <c r="S999" s="52">
        <v>28000</v>
      </c>
      <c r="T999" s="49" t="s">
        <v>263</v>
      </c>
      <c r="U999" s="13" t="s">
        <v>20</v>
      </c>
      <c r="W999" s="60" t="str">
        <f>IF(ISNUMBER(MATCH(U999,U$1:U998,0)),"2","1")</f>
        <v>2</v>
      </c>
    </row>
    <row r="1000" spans="2:23" x14ac:dyDescent="0.25">
      <c r="B1000" s="18">
        <v>999</v>
      </c>
      <c r="C1000" s="17" t="str">
        <f t="shared" si="105"/>
        <v/>
      </c>
      <c r="D1000" s="17" t="str">
        <f t="shared" si="106"/>
        <v/>
      </c>
      <c r="E1000" s="17" t="str">
        <f t="shared" si="107"/>
        <v/>
      </c>
      <c r="F1000" s="17" t="str">
        <f t="shared" si="108"/>
        <v/>
      </c>
      <c r="G1000" s="17" t="str">
        <f t="shared" si="109"/>
        <v>Asia</v>
      </c>
      <c r="H1000" s="17" t="str">
        <f t="shared" si="110"/>
        <v/>
      </c>
      <c r="I1000" s="35" t="str">
        <f t="shared" si="111"/>
        <v>Asia</v>
      </c>
      <c r="J1000" t="str">
        <f>IF(ISNUMBER(MATCH(K1000,K$1:K999,0)),"Double","1st See ")</f>
        <v>Double</v>
      </c>
      <c r="K1000" t="s">
        <v>8</v>
      </c>
      <c r="R1000" t="s">
        <v>15</v>
      </c>
      <c r="S1000" s="52">
        <v>60000</v>
      </c>
      <c r="T1000" s="49" t="s">
        <v>264</v>
      </c>
      <c r="U1000" s="13" t="s">
        <v>20</v>
      </c>
      <c r="W1000" s="60" t="str">
        <f>IF(ISNUMBER(MATCH(U1000,U$1:U999,0)),"2","1")</f>
        <v>2</v>
      </c>
    </row>
    <row r="1001" spans="2:23" x14ac:dyDescent="0.25">
      <c r="B1001" s="18">
        <v>1000</v>
      </c>
      <c r="C1001" s="17" t="str">
        <f t="shared" si="105"/>
        <v/>
      </c>
      <c r="D1001" s="17" t="str">
        <f t="shared" si="106"/>
        <v>North America</v>
      </c>
      <c r="E1001" s="17" t="str">
        <f t="shared" si="107"/>
        <v/>
      </c>
      <c r="F1001" s="17" t="str">
        <f t="shared" si="108"/>
        <v/>
      </c>
      <c r="G1001" s="17" t="str">
        <f t="shared" si="109"/>
        <v/>
      </c>
      <c r="H1001" s="17" t="str">
        <f t="shared" si="110"/>
        <v/>
      </c>
      <c r="I1001" s="35" t="str">
        <f t="shared" si="111"/>
        <v>North America</v>
      </c>
      <c r="J1001" t="str">
        <f>IF(ISNUMBER(MATCH(K1001,K$1:K1000,0)),"Double","1st See ")</f>
        <v>Double</v>
      </c>
      <c r="K1001" t="s">
        <v>15</v>
      </c>
      <c r="R1001" t="s">
        <v>15</v>
      </c>
      <c r="S1001" s="52">
        <v>96000</v>
      </c>
      <c r="T1001" s="49" t="s">
        <v>265</v>
      </c>
      <c r="U1001" s="13" t="s">
        <v>67</v>
      </c>
      <c r="W1001" s="60" t="str">
        <f>IF(ISNUMBER(MATCH(U1001,U$1:U1000,0)),"2","1")</f>
        <v>2</v>
      </c>
    </row>
    <row r="1002" spans="2:23" x14ac:dyDescent="0.25">
      <c r="B1002" s="18">
        <v>1001</v>
      </c>
      <c r="C1002" s="17" t="str">
        <f t="shared" si="105"/>
        <v/>
      </c>
      <c r="D1002" s="17" t="str">
        <f t="shared" si="106"/>
        <v/>
      </c>
      <c r="E1002" s="17" t="str">
        <f t="shared" si="107"/>
        <v/>
      </c>
      <c r="F1002" s="17" t="str">
        <f t="shared" si="108"/>
        <v/>
      </c>
      <c r="G1002" s="17" t="str">
        <f t="shared" si="109"/>
        <v>Asia</v>
      </c>
      <c r="H1002" s="17" t="str">
        <f t="shared" si="110"/>
        <v/>
      </c>
      <c r="I1002" s="35" t="str">
        <f t="shared" si="111"/>
        <v>Asia</v>
      </c>
      <c r="J1002" t="str">
        <f>IF(ISNUMBER(MATCH(K1002,K$1:K1001,0)),"Double","1st See ")</f>
        <v>Double</v>
      </c>
      <c r="K1002" t="s">
        <v>17</v>
      </c>
      <c r="R1002" t="s">
        <v>15</v>
      </c>
      <c r="S1002" s="52">
        <v>67000</v>
      </c>
      <c r="T1002" s="49" t="s">
        <v>14</v>
      </c>
      <c r="U1002" s="13" t="s">
        <v>20</v>
      </c>
      <c r="W1002" s="60" t="str">
        <f>IF(ISNUMBER(MATCH(U1002,U$1:U1001,0)),"2","1")</f>
        <v>2</v>
      </c>
    </row>
    <row r="1003" spans="2:23" x14ac:dyDescent="0.25">
      <c r="B1003" s="18">
        <v>1002</v>
      </c>
      <c r="C1003" s="17" t="str">
        <f t="shared" si="105"/>
        <v/>
      </c>
      <c r="D1003" s="17" t="str">
        <f t="shared" si="106"/>
        <v/>
      </c>
      <c r="E1003" s="17" t="str">
        <f t="shared" si="107"/>
        <v/>
      </c>
      <c r="F1003" s="17" t="str">
        <f t="shared" si="108"/>
        <v/>
      </c>
      <c r="G1003" s="17" t="str">
        <f t="shared" si="109"/>
        <v>Asia</v>
      </c>
      <c r="H1003" s="17" t="str">
        <f t="shared" si="110"/>
        <v/>
      </c>
      <c r="I1003" s="35" t="str">
        <f t="shared" si="111"/>
        <v>Asia</v>
      </c>
      <c r="J1003" t="str">
        <f>IF(ISNUMBER(MATCH(K1003,K$1:K1002,0)),"Double","1st See ")</f>
        <v>Double</v>
      </c>
      <c r="K1003" t="s">
        <v>8</v>
      </c>
      <c r="R1003" t="s">
        <v>15</v>
      </c>
      <c r="S1003" s="52">
        <v>70000</v>
      </c>
      <c r="T1003" s="49" t="s">
        <v>266</v>
      </c>
      <c r="U1003" s="13" t="s">
        <v>20</v>
      </c>
      <c r="W1003" s="60" t="str">
        <f>IF(ISNUMBER(MATCH(U1003,U$1:U1002,0)),"2","1")</f>
        <v>2</v>
      </c>
    </row>
    <row r="1004" spans="2:23" x14ac:dyDescent="0.25">
      <c r="B1004" s="18">
        <v>1003</v>
      </c>
      <c r="C1004" s="17" t="str">
        <f t="shared" si="105"/>
        <v/>
      </c>
      <c r="D1004" s="17" t="str">
        <f t="shared" si="106"/>
        <v/>
      </c>
      <c r="E1004" s="17" t="str">
        <f t="shared" si="107"/>
        <v/>
      </c>
      <c r="F1004" s="17" t="str">
        <f t="shared" si="108"/>
        <v/>
      </c>
      <c r="G1004" s="17" t="str">
        <f t="shared" si="109"/>
        <v>Asia</v>
      </c>
      <c r="H1004" s="17" t="str">
        <f t="shared" si="110"/>
        <v/>
      </c>
      <c r="I1004" s="35" t="str">
        <f t="shared" si="111"/>
        <v>Asia</v>
      </c>
      <c r="J1004" t="str">
        <f>IF(ISNUMBER(MATCH(K1004,K$1:K1003,0)),"Double","1st See ")</f>
        <v>Double</v>
      </c>
      <c r="K1004" t="s">
        <v>17</v>
      </c>
      <c r="R1004" t="s">
        <v>15</v>
      </c>
      <c r="S1004" s="52">
        <v>99000</v>
      </c>
      <c r="T1004" s="49" t="s">
        <v>269</v>
      </c>
      <c r="U1004" s="13" t="s">
        <v>488</v>
      </c>
      <c r="W1004" s="60" t="str">
        <f>IF(ISNUMBER(MATCH(U1004,U$1:U1003,0)),"2","1")</f>
        <v>2</v>
      </c>
    </row>
    <row r="1005" spans="2:23" x14ac:dyDescent="0.25">
      <c r="B1005" s="18">
        <v>1004</v>
      </c>
      <c r="C1005" s="17" t="str">
        <f t="shared" si="105"/>
        <v/>
      </c>
      <c r="D1005" s="17" t="str">
        <f t="shared" si="106"/>
        <v/>
      </c>
      <c r="E1005" s="17" t="str">
        <f t="shared" si="107"/>
        <v/>
      </c>
      <c r="F1005" s="17" t="str">
        <f t="shared" si="108"/>
        <v/>
      </c>
      <c r="G1005" s="17" t="str">
        <f t="shared" si="109"/>
        <v>Asia</v>
      </c>
      <c r="H1005" s="17" t="str">
        <f t="shared" si="110"/>
        <v/>
      </c>
      <c r="I1005" s="35" t="str">
        <f t="shared" si="111"/>
        <v>Asia</v>
      </c>
      <c r="J1005" t="str">
        <f>IF(ISNUMBER(MATCH(K1005,K$1:K1004,0)),"Double","1st See ")</f>
        <v>Double</v>
      </c>
      <c r="K1005" t="s">
        <v>8</v>
      </c>
      <c r="R1005" t="s">
        <v>15</v>
      </c>
      <c r="S1005" s="52">
        <v>90000</v>
      </c>
      <c r="T1005" s="49" t="s">
        <v>201</v>
      </c>
      <c r="U1005" s="13" t="s">
        <v>52</v>
      </c>
      <c r="W1005" s="60" t="str">
        <f>IF(ISNUMBER(MATCH(U1005,U$1:U1004,0)),"2","1")</f>
        <v>2</v>
      </c>
    </row>
    <row r="1006" spans="2:23" x14ac:dyDescent="0.25">
      <c r="B1006" s="18">
        <v>1005</v>
      </c>
      <c r="C1006" s="17" t="str">
        <f t="shared" si="105"/>
        <v/>
      </c>
      <c r="D1006" s="17" t="str">
        <f t="shared" si="106"/>
        <v/>
      </c>
      <c r="E1006" s="17" t="str">
        <f t="shared" si="107"/>
        <v/>
      </c>
      <c r="F1006" s="17" t="str">
        <f t="shared" si="108"/>
        <v/>
      </c>
      <c r="G1006" s="17" t="str">
        <f t="shared" si="109"/>
        <v>Asia</v>
      </c>
      <c r="H1006" s="17" t="str">
        <f t="shared" si="110"/>
        <v/>
      </c>
      <c r="I1006" s="35" t="str">
        <f t="shared" si="111"/>
        <v>Asia</v>
      </c>
      <c r="J1006" t="str">
        <f>IF(ISNUMBER(MATCH(K1006,K$1:K1005,0)),"Double","1st See ")</f>
        <v>Double</v>
      </c>
      <c r="K1006" t="s">
        <v>171</v>
      </c>
      <c r="R1006" t="s">
        <v>15</v>
      </c>
      <c r="S1006" s="52">
        <v>51000</v>
      </c>
      <c r="T1006" s="49" t="s">
        <v>275</v>
      </c>
      <c r="U1006" s="13" t="s">
        <v>52</v>
      </c>
      <c r="W1006" s="60" t="str">
        <f>IF(ISNUMBER(MATCH(U1006,U$1:U1005,0)),"2","1")</f>
        <v>2</v>
      </c>
    </row>
    <row r="1007" spans="2:23" x14ac:dyDescent="0.25">
      <c r="B1007" s="18">
        <v>1006</v>
      </c>
      <c r="C1007" s="17" t="str">
        <f t="shared" si="105"/>
        <v/>
      </c>
      <c r="D1007" s="17" t="str">
        <f t="shared" si="106"/>
        <v/>
      </c>
      <c r="E1007" s="17" t="str">
        <f t="shared" si="107"/>
        <v/>
      </c>
      <c r="F1007" s="17" t="str">
        <f t="shared" si="108"/>
        <v/>
      </c>
      <c r="G1007" s="17" t="str">
        <f t="shared" si="109"/>
        <v>Asia</v>
      </c>
      <c r="H1007" s="17" t="str">
        <f t="shared" si="110"/>
        <v/>
      </c>
      <c r="I1007" s="35" t="str">
        <f t="shared" si="111"/>
        <v>Asia</v>
      </c>
      <c r="J1007" t="str">
        <f>IF(ISNUMBER(MATCH(K1007,K$1:K1006,0)),"Double","1st See ")</f>
        <v>Double</v>
      </c>
      <c r="K1007" t="s">
        <v>8</v>
      </c>
      <c r="R1007" t="s">
        <v>15</v>
      </c>
      <c r="S1007" s="52">
        <v>100000</v>
      </c>
      <c r="T1007" s="49" t="s">
        <v>276</v>
      </c>
      <c r="U1007" s="13" t="s">
        <v>52</v>
      </c>
      <c r="W1007" s="60" t="str">
        <f>IF(ISNUMBER(MATCH(U1007,U$1:U1006,0)),"2","1")</f>
        <v>2</v>
      </c>
    </row>
    <row r="1008" spans="2:23" x14ac:dyDescent="0.25">
      <c r="B1008" s="18">
        <v>1007</v>
      </c>
      <c r="C1008" s="17" t="str">
        <f t="shared" si="105"/>
        <v/>
      </c>
      <c r="D1008" s="17" t="str">
        <f t="shared" si="106"/>
        <v/>
      </c>
      <c r="E1008" s="17" t="str">
        <f t="shared" si="107"/>
        <v/>
      </c>
      <c r="F1008" s="17" t="str">
        <f t="shared" si="108"/>
        <v/>
      </c>
      <c r="G1008" s="17" t="str">
        <f t="shared" si="109"/>
        <v>Asia</v>
      </c>
      <c r="H1008" s="17" t="str">
        <f t="shared" si="110"/>
        <v/>
      </c>
      <c r="I1008" s="35" t="str">
        <f t="shared" si="111"/>
        <v>Asia</v>
      </c>
      <c r="J1008" t="str">
        <f>IF(ISNUMBER(MATCH(K1008,K$1:K1007,0)),"Double","1st See ")</f>
        <v>Double</v>
      </c>
      <c r="K1008" t="s">
        <v>8</v>
      </c>
      <c r="R1008" t="s">
        <v>15</v>
      </c>
      <c r="S1008" s="52">
        <v>108160</v>
      </c>
      <c r="T1008" s="49" t="s">
        <v>282</v>
      </c>
      <c r="U1008" s="13" t="s">
        <v>20</v>
      </c>
      <c r="W1008" s="60" t="str">
        <f>IF(ISNUMBER(MATCH(U1008,U$1:U1007,0)),"2","1")</f>
        <v>2</v>
      </c>
    </row>
    <row r="1009" spans="2:23" x14ac:dyDescent="0.25">
      <c r="B1009" s="18">
        <v>1008</v>
      </c>
      <c r="C1009" s="17" t="str">
        <f t="shared" si="105"/>
        <v/>
      </c>
      <c r="D1009" s="17" t="str">
        <f t="shared" si="106"/>
        <v/>
      </c>
      <c r="E1009" s="17" t="str">
        <f t="shared" si="107"/>
        <v/>
      </c>
      <c r="F1009" s="17" t="str">
        <f t="shared" si="108"/>
        <v/>
      </c>
      <c r="G1009" s="17" t="str">
        <f t="shared" si="109"/>
        <v>Asia</v>
      </c>
      <c r="H1009" s="17" t="str">
        <f t="shared" si="110"/>
        <v/>
      </c>
      <c r="I1009" s="35" t="str">
        <f t="shared" si="111"/>
        <v>Asia</v>
      </c>
      <c r="J1009" t="str">
        <f>IF(ISNUMBER(MATCH(K1009,K$1:K1008,0)),"Double","1st See ")</f>
        <v>Double</v>
      </c>
      <c r="K1009" t="s">
        <v>8</v>
      </c>
      <c r="R1009" t="s">
        <v>15</v>
      </c>
      <c r="S1009" s="52">
        <v>50000</v>
      </c>
      <c r="T1009" s="49" t="s">
        <v>283</v>
      </c>
      <c r="U1009" s="13" t="s">
        <v>52</v>
      </c>
      <c r="W1009" s="60" t="str">
        <f>IF(ISNUMBER(MATCH(U1009,U$1:U1008,0)),"2","1")</f>
        <v>2</v>
      </c>
    </row>
    <row r="1010" spans="2:23" x14ac:dyDescent="0.25">
      <c r="B1010" s="18">
        <v>1009</v>
      </c>
      <c r="C1010" s="17" t="str">
        <f t="shared" si="105"/>
        <v/>
      </c>
      <c r="D1010" s="17" t="str">
        <f t="shared" si="106"/>
        <v/>
      </c>
      <c r="E1010" s="17" t="str">
        <f t="shared" si="107"/>
        <v/>
      </c>
      <c r="F1010" s="17" t="str">
        <f t="shared" si="108"/>
        <v/>
      </c>
      <c r="G1010" s="17" t="str">
        <f t="shared" si="109"/>
        <v>Asia</v>
      </c>
      <c r="H1010" s="17" t="str">
        <f t="shared" si="110"/>
        <v/>
      </c>
      <c r="I1010" s="35" t="str">
        <f t="shared" si="111"/>
        <v>Asia</v>
      </c>
      <c r="J1010" t="str">
        <f>IF(ISNUMBER(MATCH(K1010,K$1:K1009,0)),"Double","1st See ")</f>
        <v>Double</v>
      </c>
      <c r="K1010" t="s">
        <v>17</v>
      </c>
      <c r="R1010" t="s">
        <v>15</v>
      </c>
      <c r="S1010" s="52">
        <v>400000</v>
      </c>
      <c r="T1010" s="49" t="s">
        <v>284</v>
      </c>
      <c r="U1010" s="13" t="s">
        <v>52</v>
      </c>
      <c r="W1010" s="60" t="str">
        <f>IF(ISNUMBER(MATCH(U1010,U$1:U1009,0)),"2","1")</f>
        <v>2</v>
      </c>
    </row>
    <row r="1011" spans="2:23" x14ac:dyDescent="0.25">
      <c r="B1011" s="18">
        <v>1010</v>
      </c>
      <c r="C1011" s="17" t="str">
        <f t="shared" si="105"/>
        <v/>
      </c>
      <c r="D1011" s="17" t="str">
        <f t="shared" si="106"/>
        <v/>
      </c>
      <c r="E1011" s="17" t="str">
        <f t="shared" si="107"/>
        <v/>
      </c>
      <c r="F1011" s="17" t="str">
        <f t="shared" si="108"/>
        <v/>
      </c>
      <c r="G1011" s="17" t="str">
        <f t="shared" si="109"/>
        <v>Asia</v>
      </c>
      <c r="H1011" s="17" t="str">
        <f t="shared" si="110"/>
        <v/>
      </c>
      <c r="I1011" s="35" t="str">
        <f t="shared" si="111"/>
        <v>Asia</v>
      </c>
      <c r="J1011" t="str">
        <f>IF(ISNUMBER(MATCH(K1011,K$1:K1010,0)),"Double","1st See ")</f>
        <v>Double</v>
      </c>
      <c r="K1011" t="s">
        <v>8</v>
      </c>
      <c r="R1011" t="s">
        <v>15</v>
      </c>
      <c r="S1011" s="52">
        <v>43000</v>
      </c>
      <c r="T1011" s="49" t="s">
        <v>285</v>
      </c>
      <c r="U1011" s="13" t="s">
        <v>20</v>
      </c>
      <c r="W1011" s="60" t="str">
        <f>IF(ISNUMBER(MATCH(U1011,U$1:U1010,0)),"2","1")</f>
        <v>2</v>
      </c>
    </row>
    <row r="1012" spans="2:23" x14ac:dyDescent="0.25">
      <c r="B1012" s="18">
        <v>1011</v>
      </c>
      <c r="C1012" s="17" t="str">
        <f t="shared" si="105"/>
        <v/>
      </c>
      <c r="D1012" s="17" t="str">
        <f t="shared" si="106"/>
        <v/>
      </c>
      <c r="E1012" s="17" t="str">
        <f t="shared" si="107"/>
        <v/>
      </c>
      <c r="F1012" s="17" t="str">
        <f t="shared" si="108"/>
        <v/>
      </c>
      <c r="G1012" s="17" t="str">
        <f t="shared" si="109"/>
        <v>Asia</v>
      </c>
      <c r="H1012" s="17" t="str">
        <f t="shared" si="110"/>
        <v/>
      </c>
      <c r="I1012" s="35" t="str">
        <f t="shared" si="111"/>
        <v>Asia</v>
      </c>
      <c r="J1012" t="str">
        <f>IF(ISNUMBER(MATCH(K1012,K$1:K1011,0)),"Double","1st See ")</f>
        <v>Double</v>
      </c>
      <c r="K1012" t="s">
        <v>8</v>
      </c>
      <c r="R1012" t="s">
        <v>15</v>
      </c>
      <c r="S1012" s="52">
        <v>41000</v>
      </c>
      <c r="T1012" s="49" t="s">
        <v>286</v>
      </c>
      <c r="U1012" s="13" t="s">
        <v>52</v>
      </c>
      <c r="W1012" s="60" t="str">
        <f>IF(ISNUMBER(MATCH(U1012,U$1:U1011,0)),"2","1")</f>
        <v>2</v>
      </c>
    </row>
    <row r="1013" spans="2:23" x14ac:dyDescent="0.25">
      <c r="B1013" s="18">
        <v>1012</v>
      </c>
      <c r="C1013" s="17" t="str">
        <f t="shared" si="105"/>
        <v/>
      </c>
      <c r="D1013" s="17" t="str">
        <f t="shared" si="106"/>
        <v/>
      </c>
      <c r="E1013" s="17" t="str">
        <f t="shared" si="107"/>
        <v/>
      </c>
      <c r="F1013" s="17" t="str">
        <f t="shared" si="108"/>
        <v/>
      </c>
      <c r="G1013" s="17" t="str">
        <f t="shared" si="109"/>
        <v>Asia</v>
      </c>
      <c r="H1013" s="17" t="str">
        <f t="shared" si="110"/>
        <v/>
      </c>
      <c r="I1013" s="35" t="str">
        <f t="shared" si="111"/>
        <v>Asia</v>
      </c>
      <c r="J1013" t="str">
        <f>IF(ISNUMBER(MATCH(K1013,K$1:K1012,0)),"Double","1st See ")</f>
        <v>Double</v>
      </c>
      <c r="K1013" t="s">
        <v>1176</v>
      </c>
      <c r="R1013" t="s">
        <v>15</v>
      </c>
      <c r="S1013" s="52">
        <v>100000</v>
      </c>
      <c r="T1013" s="49" t="s">
        <v>287</v>
      </c>
      <c r="U1013" s="13" t="s">
        <v>4001</v>
      </c>
      <c r="W1013" s="60" t="str">
        <f>IF(ISNUMBER(MATCH(U1013,U$1:U1012,0)),"2","1")</f>
        <v>2</v>
      </c>
    </row>
    <row r="1014" spans="2:23" x14ac:dyDescent="0.25">
      <c r="B1014" s="18">
        <v>1013</v>
      </c>
      <c r="C1014" s="17" t="str">
        <f t="shared" si="105"/>
        <v/>
      </c>
      <c r="D1014" s="17" t="str">
        <f t="shared" si="106"/>
        <v/>
      </c>
      <c r="E1014" s="17" t="str">
        <f t="shared" si="107"/>
        <v/>
      </c>
      <c r="F1014" s="17" t="str">
        <f t="shared" si="108"/>
        <v/>
      </c>
      <c r="G1014" s="17" t="str">
        <f t="shared" si="109"/>
        <v>Asia</v>
      </c>
      <c r="H1014" s="17" t="str">
        <f t="shared" si="110"/>
        <v/>
      </c>
      <c r="I1014" s="35" t="str">
        <f t="shared" si="111"/>
        <v>Asia</v>
      </c>
      <c r="J1014" t="str">
        <f>IF(ISNUMBER(MATCH(K1014,K$1:K1013,0)),"Double","1st See ")</f>
        <v>Double</v>
      </c>
      <c r="K1014" t="s">
        <v>8</v>
      </c>
      <c r="R1014" t="s">
        <v>15</v>
      </c>
      <c r="S1014" s="52">
        <v>42140</v>
      </c>
      <c r="T1014" s="49" t="s">
        <v>288</v>
      </c>
      <c r="U1014" s="13" t="s">
        <v>20</v>
      </c>
      <c r="W1014" s="60" t="str">
        <f>IF(ISNUMBER(MATCH(U1014,U$1:U1013,0)),"2","1")</f>
        <v>2</v>
      </c>
    </row>
    <row r="1015" spans="2:23" x14ac:dyDescent="0.25">
      <c r="B1015" s="18">
        <v>1014</v>
      </c>
      <c r="C1015" s="17" t="str">
        <f t="shared" si="105"/>
        <v/>
      </c>
      <c r="D1015" s="17" t="str">
        <f t="shared" si="106"/>
        <v/>
      </c>
      <c r="E1015" s="17" t="str">
        <f t="shared" si="107"/>
        <v/>
      </c>
      <c r="F1015" s="17" t="str">
        <f t="shared" si="108"/>
        <v/>
      </c>
      <c r="G1015" s="17" t="str">
        <f t="shared" si="109"/>
        <v>Asia</v>
      </c>
      <c r="H1015" s="17" t="str">
        <f t="shared" si="110"/>
        <v/>
      </c>
      <c r="I1015" s="35" t="str">
        <f t="shared" si="111"/>
        <v>Asia</v>
      </c>
      <c r="J1015" t="str">
        <f>IF(ISNUMBER(MATCH(K1015,K$1:K1014,0)),"Double","1st See ")</f>
        <v>Double</v>
      </c>
      <c r="K1015" t="s">
        <v>8</v>
      </c>
      <c r="R1015" t="s">
        <v>15</v>
      </c>
      <c r="S1015" s="52">
        <v>80000</v>
      </c>
      <c r="T1015" s="49" t="s">
        <v>135</v>
      </c>
      <c r="U1015" s="13" t="s">
        <v>20</v>
      </c>
      <c r="W1015" s="60" t="str">
        <f>IF(ISNUMBER(MATCH(U1015,U$1:U1014,0)),"2","1")</f>
        <v>2</v>
      </c>
    </row>
    <row r="1016" spans="2:23" x14ac:dyDescent="0.25">
      <c r="B1016" s="18">
        <v>1015</v>
      </c>
      <c r="C1016" s="17" t="str">
        <f t="shared" si="105"/>
        <v/>
      </c>
      <c r="D1016" s="17" t="str">
        <f t="shared" si="106"/>
        <v/>
      </c>
      <c r="E1016" s="17" t="str">
        <f t="shared" si="107"/>
        <v/>
      </c>
      <c r="F1016" s="17" t="str">
        <f t="shared" si="108"/>
        <v/>
      </c>
      <c r="G1016" s="17" t="str">
        <f t="shared" si="109"/>
        <v/>
      </c>
      <c r="H1016" s="17" t="str">
        <f t="shared" si="110"/>
        <v>Oceania</v>
      </c>
      <c r="I1016" s="35" t="str">
        <f t="shared" si="111"/>
        <v>Oceania</v>
      </c>
      <c r="J1016" t="str">
        <f>IF(ISNUMBER(MATCH(K1016,K$1:K1015,0)),"Double","1st See ")</f>
        <v>Double</v>
      </c>
      <c r="K1016" t="s">
        <v>672</v>
      </c>
      <c r="R1016" t="s">
        <v>15</v>
      </c>
      <c r="S1016" s="52">
        <v>41600</v>
      </c>
      <c r="T1016" s="49" t="s">
        <v>201</v>
      </c>
      <c r="U1016" s="13" t="s">
        <v>52</v>
      </c>
      <c r="W1016" s="60" t="str">
        <f>IF(ISNUMBER(MATCH(U1016,U$1:U1015,0)),"2","1")</f>
        <v>2</v>
      </c>
    </row>
    <row r="1017" spans="2:23" x14ac:dyDescent="0.25">
      <c r="B1017" s="18">
        <v>1016</v>
      </c>
      <c r="C1017" s="17" t="str">
        <f t="shared" si="105"/>
        <v/>
      </c>
      <c r="D1017" s="17" t="str">
        <f t="shared" si="106"/>
        <v/>
      </c>
      <c r="E1017" s="17" t="str">
        <f t="shared" si="107"/>
        <v/>
      </c>
      <c r="F1017" s="17" t="str">
        <f t="shared" si="108"/>
        <v/>
      </c>
      <c r="G1017" s="17" t="str">
        <f t="shared" si="109"/>
        <v>Asia</v>
      </c>
      <c r="H1017" s="17" t="str">
        <f t="shared" si="110"/>
        <v/>
      </c>
      <c r="I1017" s="35" t="str">
        <f t="shared" si="111"/>
        <v>Asia</v>
      </c>
      <c r="J1017" t="str">
        <f>IF(ISNUMBER(MATCH(K1017,K$1:K1016,0)),"Double","1st See ")</f>
        <v>Double</v>
      </c>
      <c r="K1017" t="s">
        <v>8</v>
      </c>
      <c r="R1017" t="s">
        <v>15</v>
      </c>
      <c r="S1017" s="52">
        <v>45000</v>
      </c>
      <c r="T1017" s="49" t="s">
        <v>290</v>
      </c>
      <c r="U1017" s="13" t="s">
        <v>310</v>
      </c>
      <c r="W1017" s="60" t="str">
        <f>IF(ISNUMBER(MATCH(U1017,U$1:U1016,0)),"2","1")</f>
        <v>2</v>
      </c>
    </row>
    <row r="1018" spans="2:23" x14ac:dyDescent="0.25">
      <c r="B1018" s="18">
        <v>1017</v>
      </c>
      <c r="C1018" s="17" t="str">
        <f t="shared" si="105"/>
        <v/>
      </c>
      <c r="D1018" s="17" t="str">
        <f t="shared" si="106"/>
        <v/>
      </c>
      <c r="E1018" s="17" t="str">
        <f t="shared" si="107"/>
        <v/>
      </c>
      <c r="F1018" s="17" t="str">
        <f t="shared" si="108"/>
        <v/>
      </c>
      <c r="G1018" s="17" t="str">
        <f t="shared" si="109"/>
        <v>Asia</v>
      </c>
      <c r="H1018" s="17" t="str">
        <f t="shared" si="110"/>
        <v/>
      </c>
      <c r="I1018" s="35" t="str">
        <f t="shared" si="111"/>
        <v>Asia</v>
      </c>
      <c r="J1018" t="str">
        <f>IF(ISNUMBER(MATCH(K1018,K$1:K1017,0)),"Double","1st See ")</f>
        <v>Double</v>
      </c>
      <c r="K1018" t="s">
        <v>8</v>
      </c>
      <c r="R1018" t="s">
        <v>15</v>
      </c>
      <c r="S1018" s="52">
        <v>72500</v>
      </c>
      <c r="T1018" s="49" t="s">
        <v>296</v>
      </c>
      <c r="U1018" s="13" t="s">
        <v>488</v>
      </c>
      <c r="W1018" s="60" t="str">
        <f>IF(ISNUMBER(MATCH(U1018,U$1:U1017,0)),"2","1")</f>
        <v>2</v>
      </c>
    </row>
    <row r="1019" spans="2:23" x14ac:dyDescent="0.25">
      <c r="B1019" s="18">
        <v>1018</v>
      </c>
      <c r="C1019" s="17" t="str">
        <f t="shared" si="105"/>
        <v>Europe</v>
      </c>
      <c r="D1019" s="17" t="str">
        <f t="shared" si="106"/>
        <v/>
      </c>
      <c r="E1019" s="17" t="str">
        <f t="shared" si="107"/>
        <v/>
      </c>
      <c r="F1019" s="17" t="str">
        <f t="shared" si="108"/>
        <v/>
      </c>
      <c r="G1019" s="17" t="str">
        <f t="shared" si="109"/>
        <v/>
      </c>
      <c r="H1019" s="17" t="str">
        <f t="shared" si="110"/>
        <v/>
      </c>
      <c r="I1019" s="35" t="str">
        <f t="shared" si="111"/>
        <v>Europe</v>
      </c>
      <c r="J1019" t="str">
        <f>IF(ISNUMBER(MATCH(K1019,K$1:K1018,0)),"Double","1st See ")</f>
        <v>Double</v>
      </c>
      <c r="K1019" t="s">
        <v>515</v>
      </c>
      <c r="R1019" t="s">
        <v>15</v>
      </c>
      <c r="S1019" s="52">
        <v>80000</v>
      </c>
      <c r="T1019" s="49" t="s">
        <v>72</v>
      </c>
      <c r="U1019" s="13" t="s">
        <v>20</v>
      </c>
      <c r="W1019" s="60" t="str">
        <f>IF(ISNUMBER(MATCH(U1019,U$1:U1018,0)),"2","1")</f>
        <v>2</v>
      </c>
    </row>
    <row r="1020" spans="2:23" x14ac:dyDescent="0.25">
      <c r="B1020" s="18">
        <v>1019</v>
      </c>
      <c r="C1020" s="17" t="str">
        <f t="shared" si="105"/>
        <v/>
      </c>
      <c r="D1020" s="17" t="str">
        <f t="shared" si="106"/>
        <v/>
      </c>
      <c r="E1020" s="17" t="str">
        <f t="shared" si="107"/>
        <v/>
      </c>
      <c r="F1020" s="17" t="str">
        <f t="shared" si="108"/>
        <v/>
      </c>
      <c r="G1020" s="17" t="str">
        <f t="shared" si="109"/>
        <v>Asia</v>
      </c>
      <c r="H1020" s="17" t="str">
        <f t="shared" si="110"/>
        <v/>
      </c>
      <c r="I1020" s="35" t="str">
        <f t="shared" si="111"/>
        <v>Asia</v>
      </c>
      <c r="J1020" t="str">
        <f>IF(ISNUMBER(MATCH(K1020,K$1:K1019,0)),"Double","1st See ")</f>
        <v>Double</v>
      </c>
      <c r="K1020" t="s">
        <v>8</v>
      </c>
      <c r="R1020" t="s">
        <v>15</v>
      </c>
      <c r="S1020" s="52">
        <v>50000</v>
      </c>
      <c r="T1020" s="49" t="s">
        <v>201</v>
      </c>
      <c r="U1020" s="13" t="s">
        <v>52</v>
      </c>
      <c r="W1020" s="60" t="str">
        <f>IF(ISNUMBER(MATCH(U1020,U$1:U1019,0)),"2","1")</f>
        <v>2</v>
      </c>
    </row>
    <row r="1021" spans="2:23" x14ac:dyDescent="0.25">
      <c r="B1021" s="18">
        <v>1020</v>
      </c>
      <c r="C1021" s="17" t="str">
        <f t="shared" si="105"/>
        <v/>
      </c>
      <c r="D1021" s="17" t="str">
        <f t="shared" si="106"/>
        <v/>
      </c>
      <c r="E1021" s="17" t="str">
        <f t="shared" si="107"/>
        <v/>
      </c>
      <c r="F1021" s="17" t="str">
        <f t="shared" si="108"/>
        <v/>
      </c>
      <c r="G1021" s="17" t="str">
        <f t="shared" si="109"/>
        <v>Asia</v>
      </c>
      <c r="H1021" s="17" t="str">
        <f t="shared" si="110"/>
        <v/>
      </c>
      <c r="I1021" s="35" t="str">
        <f t="shared" si="111"/>
        <v>Asia</v>
      </c>
      <c r="J1021" t="str">
        <f>IF(ISNUMBER(MATCH(K1021,K$1:K1020,0)),"Double","1st See ")</f>
        <v>Double</v>
      </c>
      <c r="K1021" t="s">
        <v>8</v>
      </c>
      <c r="R1021" t="s">
        <v>15</v>
      </c>
      <c r="S1021" s="52">
        <v>65000</v>
      </c>
      <c r="T1021" s="49" t="s">
        <v>304</v>
      </c>
      <c r="U1021" s="13" t="s">
        <v>67</v>
      </c>
      <c r="W1021" s="60" t="str">
        <f>IF(ISNUMBER(MATCH(U1021,U$1:U1020,0)),"2","1")</f>
        <v>2</v>
      </c>
    </row>
    <row r="1022" spans="2:23" x14ac:dyDescent="0.25">
      <c r="B1022" s="18">
        <v>1021</v>
      </c>
      <c r="C1022" s="17" t="str">
        <f t="shared" si="105"/>
        <v/>
      </c>
      <c r="D1022" s="17" t="str">
        <f t="shared" si="106"/>
        <v/>
      </c>
      <c r="E1022" s="17" t="str">
        <f t="shared" si="107"/>
        <v/>
      </c>
      <c r="F1022" s="17" t="str">
        <f t="shared" si="108"/>
        <v/>
      </c>
      <c r="G1022" s="17" t="str">
        <f t="shared" si="109"/>
        <v>Asia</v>
      </c>
      <c r="H1022" s="17" t="str">
        <f t="shared" si="110"/>
        <v/>
      </c>
      <c r="I1022" s="35" t="str">
        <f t="shared" si="111"/>
        <v>Asia</v>
      </c>
      <c r="J1022" t="str">
        <f>IF(ISNUMBER(MATCH(K1022,K$1:K1021,0)),"Double","1st See ")</f>
        <v>Double</v>
      </c>
      <c r="K1022" t="s">
        <v>8</v>
      </c>
      <c r="R1022" t="s">
        <v>15</v>
      </c>
      <c r="S1022" s="52">
        <v>114000</v>
      </c>
      <c r="T1022" s="49" t="s">
        <v>139</v>
      </c>
      <c r="U1022" s="13" t="s">
        <v>4001</v>
      </c>
      <c r="W1022" s="60" t="str">
        <f>IF(ISNUMBER(MATCH(U1022,U$1:U1021,0)),"2","1")</f>
        <v>2</v>
      </c>
    </row>
    <row r="1023" spans="2:23" x14ac:dyDescent="0.25">
      <c r="B1023" s="18">
        <v>1022</v>
      </c>
      <c r="C1023" s="17" t="str">
        <f t="shared" si="105"/>
        <v/>
      </c>
      <c r="D1023" s="17" t="str">
        <f t="shared" si="106"/>
        <v/>
      </c>
      <c r="E1023" s="17" t="str">
        <f t="shared" si="107"/>
        <v/>
      </c>
      <c r="F1023" s="17" t="str">
        <f t="shared" si="108"/>
        <v/>
      </c>
      <c r="G1023" s="17" t="str">
        <f t="shared" si="109"/>
        <v>Asia</v>
      </c>
      <c r="H1023" s="17" t="str">
        <f t="shared" si="110"/>
        <v/>
      </c>
      <c r="I1023" s="35" t="str">
        <f t="shared" si="111"/>
        <v>Asia</v>
      </c>
      <c r="J1023" t="str">
        <f>IF(ISNUMBER(MATCH(K1023,K$1:K1022,0)),"Double","1st See ")</f>
        <v>Double</v>
      </c>
      <c r="K1023" t="s">
        <v>8</v>
      </c>
      <c r="R1023" t="s">
        <v>15</v>
      </c>
      <c r="S1023" s="52">
        <v>95000</v>
      </c>
      <c r="T1023" s="49" t="s">
        <v>305</v>
      </c>
      <c r="U1023" s="13" t="s">
        <v>4001</v>
      </c>
      <c r="W1023" s="60" t="str">
        <f>IF(ISNUMBER(MATCH(U1023,U$1:U1022,0)),"2","1")</f>
        <v>2</v>
      </c>
    </row>
    <row r="1024" spans="2:23" x14ac:dyDescent="0.25">
      <c r="B1024" s="18">
        <v>1023</v>
      </c>
      <c r="C1024" s="17" t="str">
        <f t="shared" si="105"/>
        <v/>
      </c>
      <c r="D1024" s="17" t="str">
        <f t="shared" si="106"/>
        <v/>
      </c>
      <c r="E1024" s="17" t="str">
        <f t="shared" si="107"/>
        <v/>
      </c>
      <c r="F1024" s="17" t="str">
        <f t="shared" si="108"/>
        <v/>
      </c>
      <c r="G1024" s="17" t="str">
        <f t="shared" si="109"/>
        <v>Asia</v>
      </c>
      <c r="H1024" s="17" t="str">
        <f t="shared" si="110"/>
        <v/>
      </c>
      <c r="I1024" s="35" t="str">
        <f t="shared" si="111"/>
        <v>Asia</v>
      </c>
      <c r="J1024" t="str">
        <f>IF(ISNUMBER(MATCH(K1024,K$1:K1023,0)),"Double","1st See ")</f>
        <v>Double</v>
      </c>
      <c r="K1024" t="s">
        <v>8</v>
      </c>
      <c r="R1024" t="s">
        <v>15</v>
      </c>
      <c r="S1024" s="52">
        <v>52500</v>
      </c>
      <c r="T1024" s="49" t="s">
        <v>307</v>
      </c>
      <c r="U1024" s="13" t="s">
        <v>20</v>
      </c>
      <c r="W1024" s="60" t="str">
        <f>IF(ISNUMBER(MATCH(U1024,U$1:U1023,0)),"2","1")</f>
        <v>2</v>
      </c>
    </row>
    <row r="1025" spans="2:23" x14ac:dyDescent="0.25">
      <c r="B1025" s="18">
        <v>1024</v>
      </c>
      <c r="C1025" s="17" t="str">
        <f t="shared" si="105"/>
        <v/>
      </c>
      <c r="D1025" s="17" t="str">
        <f t="shared" si="106"/>
        <v/>
      </c>
      <c r="E1025" s="17" t="str">
        <f t="shared" si="107"/>
        <v/>
      </c>
      <c r="F1025" s="17" t="str">
        <f t="shared" si="108"/>
        <v/>
      </c>
      <c r="G1025" s="17" t="str">
        <f t="shared" si="109"/>
        <v>Asia</v>
      </c>
      <c r="H1025" s="17" t="str">
        <f t="shared" si="110"/>
        <v/>
      </c>
      <c r="I1025" s="35" t="str">
        <f t="shared" si="111"/>
        <v>Asia</v>
      </c>
      <c r="J1025" t="str">
        <f>IF(ISNUMBER(MATCH(K1025,K$1:K1024,0)),"Double","1st See ")</f>
        <v>Double</v>
      </c>
      <c r="K1025" t="s">
        <v>8</v>
      </c>
      <c r="R1025" t="s">
        <v>15</v>
      </c>
      <c r="S1025" s="52">
        <v>60000</v>
      </c>
      <c r="T1025" s="49" t="s">
        <v>309</v>
      </c>
      <c r="U1025" s="13" t="s">
        <v>20</v>
      </c>
      <c r="W1025" s="60" t="str">
        <f>IF(ISNUMBER(MATCH(U1025,U$1:U1024,0)),"2","1")</f>
        <v>2</v>
      </c>
    </row>
    <row r="1026" spans="2:23" x14ac:dyDescent="0.25">
      <c r="B1026" s="18">
        <v>1025</v>
      </c>
      <c r="C1026" s="17" t="str">
        <f t="shared" ref="C1026:C1089" si="112">IF(ISNUMBER(MATCH($K1026,L$2:L$65,0)),"Europe","")</f>
        <v/>
      </c>
      <c r="D1026" s="17" t="str">
        <f t="shared" ref="D1026:D1089" si="113">IF(ISNUMBER(MATCH($K1026,M$2:M$65,0)),"North America","")</f>
        <v/>
      </c>
      <c r="E1026" s="17" t="str">
        <f t="shared" ref="E1026:E1089" si="114">IF(ISNUMBER(MATCH($K1026,N$2:N$65,0)),"South America","")</f>
        <v/>
      </c>
      <c r="F1026" s="17" t="str">
        <f t="shared" ref="F1026:F1089" si="115">IF(ISNUMBER(MATCH($K1026,O$2:O$63,0)),"Africa","")</f>
        <v/>
      </c>
      <c r="G1026" s="17" t="str">
        <f t="shared" ref="G1026:G1089" si="116">IF(ISNUMBER(MATCH($K1026,P$2:P$65,0)),"Asia","")</f>
        <v>Asia</v>
      </c>
      <c r="H1026" s="17" t="str">
        <f t="shared" ref="H1026:H1089" si="117">IF(ISNUMBER(MATCH($K1026,Q$2:Q$65,0)),"Oceania","")</f>
        <v/>
      </c>
      <c r="I1026" s="35" t="str">
        <f t="shared" si="111"/>
        <v>Asia</v>
      </c>
      <c r="J1026" t="str">
        <f>IF(ISNUMBER(MATCH(K1026,K$1:K1025,0)),"Double","1st See ")</f>
        <v>Double</v>
      </c>
      <c r="K1026" t="s">
        <v>17</v>
      </c>
      <c r="R1026" t="s">
        <v>15</v>
      </c>
      <c r="S1026" s="52">
        <v>65250</v>
      </c>
      <c r="T1026" s="49" t="s">
        <v>310</v>
      </c>
      <c r="U1026" s="13" t="s">
        <v>310</v>
      </c>
      <c r="W1026" s="60" t="str">
        <f>IF(ISNUMBER(MATCH(U1026,U$1:U1025,0)),"2","1")</f>
        <v>2</v>
      </c>
    </row>
    <row r="1027" spans="2:23" x14ac:dyDescent="0.25">
      <c r="B1027" s="18">
        <v>1026</v>
      </c>
      <c r="C1027" s="17" t="str">
        <f t="shared" si="112"/>
        <v/>
      </c>
      <c r="D1027" s="17" t="str">
        <f t="shared" si="113"/>
        <v/>
      </c>
      <c r="E1027" s="17" t="str">
        <f t="shared" si="114"/>
        <v/>
      </c>
      <c r="F1027" s="17" t="str">
        <f t="shared" si="115"/>
        <v/>
      </c>
      <c r="G1027" s="17" t="str">
        <f t="shared" si="116"/>
        <v>Asia</v>
      </c>
      <c r="H1027" s="17" t="str">
        <f t="shared" si="117"/>
        <v/>
      </c>
      <c r="I1027" s="35" t="str">
        <f t="shared" ref="I1027:I1090" si="118">CONCATENATE(C1027,D1027,E1027,F1027,G1027,H1027)</f>
        <v>Asia</v>
      </c>
      <c r="J1027" t="str">
        <f>IF(ISNUMBER(MATCH(K1027,K$1:K1026,0)),"Double","1st See ")</f>
        <v>Double</v>
      </c>
      <c r="K1027" t="s">
        <v>416</v>
      </c>
      <c r="R1027" t="s">
        <v>15</v>
      </c>
      <c r="S1027" s="52">
        <v>73000</v>
      </c>
      <c r="T1027" s="49" t="s">
        <v>14</v>
      </c>
      <c r="U1027" s="13" t="s">
        <v>20</v>
      </c>
      <c r="W1027" s="60" t="str">
        <f>IF(ISNUMBER(MATCH(U1027,U$1:U1026,0)),"2","1")</f>
        <v>2</v>
      </c>
    </row>
    <row r="1028" spans="2:23" x14ac:dyDescent="0.25">
      <c r="B1028" s="18">
        <v>1027</v>
      </c>
      <c r="C1028" s="17" t="str">
        <f t="shared" si="112"/>
        <v/>
      </c>
      <c r="D1028" s="17" t="str">
        <f t="shared" si="113"/>
        <v/>
      </c>
      <c r="E1028" s="17" t="str">
        <f t="shared" si="114"/>
        <v/>
      </c>
      <c r="F1028" s="17" t="str">
        <f t="shared" si="115"/>
        <v/>
      </c>
      <c r="G1028" s="17" t="str">
        <f t="shared" si="116"/>
        <v>Asia</v>
      </c>
      <c r="H1028" s="17" t="str">
        <f t="shared" si="117"/>
        <v/>
      </c>
      <c r="I1028" s="35" t="str">
        <f t="shared" si="118"/>
        <v>Asia</v>
      </c>
      <c r="J1028" t="str">
        <f>IF(ISNUMBER(MATCH(K1028,K$1:K1027,0)),"Double","1st See ")</f>
        <v>Double</v>
      </c>
      <c r="K1028" t="s">
        <v>1078</v>
      </c>
      <c r="R1028" t="s">
        <v>15</v>
      </c>
      <c r="S1028" s="52">
        <v>50000</v>
      </c>
      <c r="T1028" s="49" t="s">
        <v>214</v>
      </c>
      <c r="U1028" s="13" t="s">
        <v>20</v>
      </c>
      <c r="W1028" s="60" t="str">
        <f>IF(ISNUMBER(MATCH(U1028,U$1:U1027,0)),"2","1")</f>
        <v>2</v>
      </c>
    </row>
    <row r="1029" spans="2:23" x14ac:dyDescent="0.25">
      <c r="B1029" s="18">
        <v>1028</v>
      </c>
      <c r="C1029" s="17" t="str">
        <f t="shared" si="112"/>
        <v>Europe</v>
      </c>
      <c r="D1029" s="17" t="str">
        <f t="shared" si="113"/>
        <v/>
      </c>
      <c r="E1029" s="17" t="str">
        <f t="shared" si="114"/>
        <v/>
      </c>
      <c r="F1029" s="17" t="str">
        <f t="shared" si="115"/>
        <v/>
      </c>
      <c r="G1029" s="17" t="str">
        <f t="shared" si="116"/>
        <v/>
      </c>
      <c r="H1029" s="17" t="str">
        <f t="shared" si="117"/>
        <v/>
      </c>
      <c r="I1029" s="35" t="str">
        <f t="shared" si="118"/>
        <v>Europe</v>
      </c>
      <c r="J1029" t="str">
        <f>IF(ISNUMBER(MATCH(K1029,K$1:K1028,0)),"Double","1st See ")</f>
        <v>Double</v>
      </c>
      <c r="K1029" t="s">
        <v>608</v>
      </c>
      <c r="R1029" t="s">
        <v>15</v>
      </c>
      <c r="S1029" s="52">
        <v>79000</v>
      </c>
      <c r="T1029" s="49" t="s">
        <v>315</v>
      </c>
      <c r="U1029" s="13" t="s">
        <v>310</v>
      </c>
      <c r="W1029" s="60" t="str">
        <f>IF(ISNUMBER(MATCH(U1029,U$1:U1028,0)),"2","1")</f>
        <v>2</v>
      </c>
    </row>
    <row r="1030" spans="2:23" x14ac:dyDescent="0.25">
      <c r="B1030" s="18">
        <v>1029</v>
      </c>
      <c r="C1030" s="17" t="str">
        <f t="shared" si="112"/>
        <v/>
      </c>
      <c r="D1030" s="17" t="str">
        <f t="shared" si="113"/>
        <v/>
      </c>
      <c r="E1030" s="17" t="str">
        <f t="shared" si="114"/>
        <v/>
      </c>
      <c r="F1030" s="17" t="str">
        <f t="shared" si="115"/>
        <v/>
      </c>
      <c r="G1030" s="17" t="str">
        <f t="shared" si="116"/>
        <v>Asia</v>
      </c>
      <c r="H1030" s="17" t="str">
        <f t="shared" si="117"/>
        <v/>
      </c>
      <c r="I1030" s="35" t="str">
        <f t="shared" si="118"/>
        <v>Asia</v>
      </c>
      <c r="J1030" t="str">
        <f>IF(ISNUMBER(MATCH(K1030,K$1:K1029,0)),"Double","1st See ")</f>
        <v>Double</v>
      </c>
      <c r="K1030" t="s">
        <v>8</v>
      </c>
      <c r="R1030" t="s">
        <v>15</v>
      </c>
      <c r="S1030" s="52">
        <v>90000</v>
      </c>
      <c r="T1030" s="49" t="s">
        <v>316</v>
      </c>
      <c r="U1030" s="13" t="s">
        <v>52</v>
      </c>
      <c r="W1030" s="60" t="str">
        <f>IF(ISNUMBER(MATCH(U1030,U$1:U1029,0)),"2","1")</f>
        <v>2</v>
      </c>
    </row>
    <row r="1031" spans="2:23" x14ac:dyDescent="0.25">
      <c r="B1031" s="18">
        <v>1030</v>
      </c>
      <c r="C1031" s="17" t="str">
        <f t="shared" si="112"/>
        <v>Europe</v>
      </c>
      <c r="D1031" s="17" t="str">
        <f t="shared" si="113"/>
        <v/>
      </c>
      <c r="E1031" s="17" t="str">
        <f t="shared" si="114"/>
        <v/>
      </c>
      <c r="F1031" s="17" t="str">
        <f t="shared" si="115"/>
        <v/>
      </c>
      <c r="G1031" s="17" t="str">
        <f t="shared" si="116"/>
        <v/>
      </c>
      <c r="H1031" s="17" t="str">
        <f t="shared" si="117"/>
        <v/>
      </c>
      <c r="I1031" s="35" t="str">
        <f t="shared" si="118"/>
        <v>Europe</v>
      </c>
      <c r="J1031" t="str">
        <f>IF(ISNUMBER(MATCH(K1031,K$1:K1030,0)),"Double","1st See ")</f>
        <v>Double</v>
      </c>
      <c r="K1031" t="s">
        <v>71</v>
      </c>
      <c r="R1031" t="s">
        <v>15</v>
      </c>
      <c r="S1031" s="52">
        <v>70000</v>
      </c>
      <c r="T1031" s="49" t="s">
        <v>317</v>
      </c>
      <c r="U1031" s="13" t="s">
        <v>52</v>
      </c>
      <c r="W1031" s="60" t="str">
        <f>IF(ISNUMBER(MATCH(U1031,U$1:U1030,0)),"2","1")</f>
        <v>2</v>
      </c>
    </row>
    <row r="1032" spans="2:23" x14ac:dyDescent="0.25">
      <c r="B1032" s="18">
        <v>1031</v>
      </c>
      <c r="C1032" s="17" t="str">
        <f t="shared" si="112"/>
        <v/>
      </c>
      <c r="D1032" s="17" t="str">
        <f t="shared" si="113"/>
        <v/>
      </c>
      <c r="E1032" s="17" t="str">
        <f t="shared" si="114"/>
        <v/>
      </c>
      <c r="F1032" s="17" t="str">
        <f t="shared" si="115"/>
        <v/>
      </c>
      <c r="G1032" s="17" t="str">
        <f t="shared" si="116"/>
        <v/>
      </c>
      <c r="H1032" s="17" t="str">
        <f t="shared" si="117"/>
        <v>Oceania</v>
      </c>
      <c r="I1032" s="35" t="str">
        <f t="shared" si="118"/>
        <v>Oceania</v>
      </c>
      <c r="J1032" t="str">
        <f>IF(ISNUMBER(MATCH(K1032,K$1:K1031,0)),"Double","1st See ")</f>
        <v>Double</v>
      </c>
      <c r="K1032" t="s">
        <v>84</v>
      </c>
      <c r="R1032" t="s">
        <v>15</v>
      </c>
      <c r="S1032" s="52">
        <v>80000</v>
      </c>
      <c r="T1032" s="49" t="s">
        <v>20</v>
      </c>
      <c r="U1032" s="13" t="s">
        <v>20</v>
      </c>
      <c r="W1032" s="60" t="str">
        <f>IF(ISNUMBER(MATCH(U1032,U$1:U1031,0)),"2","1")</f>
        <v>2</v>
      </c>
    </row>
    <row r="1033" spans="2:23" x14ac:dyDescent="0.25">
      <c r="B1033" s="18">
        <v>1032</v>
      </c>
      <c r="C1033" s="17" t="str">
        <f t="shared" si="112"/>
        <v>Europe</v>
      </c>
      <c r="D1033" s="17" t="str">
        <f t="shared" si="113"/>
        <v/>
      </c>
      <c r="E1033" s="17" t="str">
        <f t="shared" si="114"/>
        <v/>
      </c>
      <c r="F1033" s="17" t="str">
        <f t="shared" si="115"/>
        <v/>
      </c>
      <c r="G1033" s="17" t="str">
        <f t="shared" si="116"/>
        <v/>
      </c>
      <c r="H1033" s="17" t="str">
        <f t="shared" si="117"/>
        <v/>
      </c>
      <c r="I1033" s="35" t="str">
        <f t="shared" si="118"/>
        <v>Europe</v>
      </c>
      <c r="J1033" t="str">
        <f>IF(ISNUMBER(MATCH(K1033,K$1:K1032,0)),"Double","1st See ")</f>
        <v>Double</v>
      </c>
      <c r="K1033" t="s">
        <v>169</v>
      </c>
      <c r="R1033" t="s">
        <v>15</v>
      </c>
      <c r="S1033" s="52">
        <v>140000</v>
      </c>
      <c r="T1033" s="49" t="s">
        <v>52</v>
      </c>
      <c r="U1033" s="13" t="s">
        <v>52</v>
      </c>
      <c r="W1033" s="60" t="str">
        <f>IF(ISNUMBER(MATCH(U1033,U$1:U1032,0)),"2","1")</f>
        <v>2</v>
      </c>
    </row>
    <row r="1034" spans="2:23" x14ac:dyDescent="0.25">
      <c r="B1034" s="18">
        <v>1033</v>
      </c>
      <c r="C1034" s="17" t="str">
        <f t="shared" si="112"/>
        <v/>
      </c>
      <c r="D1034" s="17" t="str">
        <f t="shared" si="113"/>
        <v/>
      </c>
      <c r="E1034" s="17" t="str">
        <f t="shared" si="114"/>
        <v/>
      </c>
      <c r="F1034" s="17" t="str">
        <f t="shared" si="115"/>
        <v/>
      </c>
      <c r="G1034" s="17" t="str">
        <f t="shared" si="116"/>
        <v>Asia</v>
      </c>
      <c r="H1034" s="17" t="str">
        <f t="shared" si="117"/>
        <v/>
      </c>
      <c r="I1034" s="35" t="str">
        <f t="shared" si="118"/>
        <v>Asia</v>
      </c>
      <c r="J1034" t="str">
        <f>IF(ISNUMBER(MATCH(K1034,K$1:K1033,0)),"Double","1st See ")</f>
        <v>Double</v>
      </c>
      <c r="K1034" t="s">
        <v>8</v>
      </c>
      <c r="R1034" t="s">
        <v>15</v>
      </c>
      <c r="S1034" s="52">
        <v>47700</v>
      </c>
      <c r="T1034" s="49" t="s">
        <v>322</v>
      </c>
      <c r="U1034" s="13" t="s">
        <v>20</v>
      </c>
      <c r="W1034" s="60" t="str">
        <f>IF(ISNUMBER(MATCH(U1034,U$1:U1033,0)),"2","1")</f>
        <v>2</v>
      </c>
    </row>
    <row r="1035" spans="2:23" x14ac:dyDescent="0.25">
      <c r="B1035" s="18">
        <v>1034</v>
      </c>
      <c r="C1035" s="17" t="str">
        <f t="shared" si="112"/>
        <v/>
      </c>
      <c r="D1035" s="17" t="str">
        <f t="shared" si="113"/>
        <v/>
      </c>
      <c r="E1035" s="17" t="str">
        <f t="shared" si="114"/>
        <v/>
      </c>
      <c r="F1035" s="17" t="str">
        <f t="shared" si="115"/>
        <v>Africa</v>
      </c>
      <c r="G1035" s="17" t="str">
        <f t="shared" si="116"/>
        <v/>
      </c>
      <c r="H1035" s="17" t="str">
        <f t="shared" si="117"/>
        <v/>
      </c>
      <c r="I1035" s="35" t="str">
        <f t="shared" si="118"/>
        <v>Africa</v>
      </c>
      <c r="J1035" t="str">
        <f>IF(ISNUMBER(MATCH(K1035,K$1:K1034,0)),"Double","1st See ")</f>
        <v>Double</v>
      </c>
      <c r="K1035" t="s">
        <v>48</v>
      </c>
      <c r="R1035" t="s">
        <v>15</v>
      </c>
      <c r="S1035" s="52">
        <v>52500</v>
      </c>
      <c r="T1035" s="49" t="s">
        <v>20</v>
      </c>
      <c r="U1035" s="13" t="s">
        <v>20</v>
      </c>
      <c r="W1035" s="60" t="str">
        <f>IF(ISNUMBER(MATCH(U1035,U$1:U1034,0)),"2","1")</f>
        <v>2</v>
      </c>
    </row>
    <row r="1036" spans="2:23" x14ac:dyDescent="0.25">
      <c r="B1036" s="18">
        <v>1035</v>
      </c>
      <c r="C1036" s="17" t="str">
        <f t="shared" si="112"/>
        <v/>
      </c>
      <c r="D1036" s="17" t="str">
        <f t="shared" si="113"/>
        <v/>
      </c>
      <c r="E1036" s="17" t="str">
        <f t="shared" si="114"/>
        <v/>
      </c>
      <c r="F1036" s="17" t="str">
        <f t="shared" si="115"/>
        <v>Africa</v>
      </c>
      <c r="G1036" s="17" t="str">
        <f t="shared" si="116"/>
        <v/>
      </c>
      <c r="H1036" s="17" t="str">
        <f t="shared" si="117"/>
        <v/>
      </c>
      <c r="I1036" s="35" t="str">
        <f t="shared" si="118"/>
        <v>Africa</v>
      </c>
      <c r="J1036" t="str">
        <f>IF(ISNUMBER(MATCH(K1036,K$1:K1035,0)),"Double","1st See ")</f>
        <v>Double</v>
      </c>
      <c r="K1036" t="s">
        <v>48</v>
      </c>
      <c r="R1036" t="s">
        <v>15</v>
      </c>
      <c r="S1036" s="52">
        <v>40000</v>
      </c>
      <c r="T1036" s="49" t="s">
        <v>207</v>
      </c>
      <c r="U1036" s="13" t="s">
        <v>20</v>
      </c>
      <c r="W1036" s="60" t="str">
        <f>IF(ISNUMBER(MATCH(U1036,U$1:U1035,0)),"2","1")</f>
        <v>2</v>
      </c>
    </row>
    <row r="1037" spans="2:23" x14ac:dyDescent="0.25">
      <c r="B1037" s="18">
        <v>1036</v>
      </c>
      <c r="C1037" s="17" t="str">
        <f t="shared" si="112"/>
        <v/>
      </c>
      <c r="D1037" s="17" t="str">
        <f t="shared" si="113"/>
        <v/>
      </c>
      <c r="E1037" s="17" t="str">
        <f t="shared" si="114"/>
        <v/>
      </c>
      <c r="F1037" s="17" t="str">
        <f t="shared" si="115"/>
        <v/>
      </c>
      <c r="G1037" s="17" t="str">
        <f t="shared" si="116"/>
        <v>Asia</v>
      </c>
      <c r="H1037" s="17" t="str">
        <f t="shared" si="117"/>
        <v/>
      </c>
      <c r="I1037" s="35" t="str">
        <f t="shared" si="118"/>
        <v>Asia</v>
      </c>
      <c r="J1037" t="str">
        <f>IF(ISNUMBER(MATCH(K1037,K$1:K1036,0)),"Double","1st See ")</f>
        <v>Double</v>
      </c>
      <c r="K1037" t="s">
        <v>8</v>
      </c>
      <c r="R1037" t="s">
        <v>15</v>
      </c>
      <c r="S1037" s="52">
        <v>31000</v>
      </c>
      <c r="T1037" s="49" t="s">
        <v>324</v>
      </c>
      <c r="U1037" s="13" t="s">
        <v>20</v>
      </c>
      <c r="W1037" s="60" t="str">
        <f>IF(ISNUMBER(MATCH(U1037,U$1:U1036,0)),"2","1")</f>
        <v>2</v>
      </c>
    </row>
    <row r="1038" spans="2:23" x14ac:dyDescent="0.25">
      <c r="B1038" s="18">
        <v>1037</v>
      </c>
      <c r="C1038" s="17" t="str">
        <f t="shared" si="112"/>
        <v>Europe</v>
      </c>
      <c r="D1038" s="17" t="str">
        <f t="shared" si="113"/>
        <v/>
      </c>
      <c r="E1038" s="17" t="str">
        <f t="shared" si="114"/>
        <v/>
      </c>
      <c r="F1038" s="17" t="str">
        <f t="shared" si="115"/>
        <v/>
      </c>
      <c r="G1038" s="17" t="str">
        <f t="shared" si="116"/>
        <v/>
      </c>
      <c r="H1038" s="17" t="str">
        <f t="shared" si="117"/>
        <v/>
      </c>
      <c r="I1038" s="35" t="str">
        <f t="shared" si="118"/>
        <v>Europe</v>
      </c>
      <c r="J1038" t="str">
        <f>IF(ISNUMBER(MATCH(K1038,K$1:K1037,0)),"Double","1st See ")</f>
        <v>Double</v>
      </c>
      <c r="K1038" t="s">
        <v>71</v>
      </c>
      <c r="R1038" t="s">
        <v>15</v>
      </c>
      <c r="S1038" s="52">
        <v>130000</v>
      </c>
      <c r="T1038" s="49" t="s">
        <v>326</v>
      </c>
      <c r="U1038" s="13" t="s">
        <v>52</v>
      </c>
      <c r="W1038" s="60" t="str">
        <f>IF(ISNUMBER(MATCH(U1038,U$1:U1037,0)),"2","1")</f>
        <v>2</v>
      </c>
    </row>
    <row r="1039" spans="2:23" x14ac:dyDescent="0.25">
      <c r="B1039" s="18">
        <v>1038</v>
      </c>
      <c r="C1039" s="17" t="str">
        <f t="shared" si="112"/>
        <v/>
      </c>
      <c r="D1039" s="17" t="str">
        <f t="shared" si="113"/>
        <v/>
      </c>
      <c r="E1039" s="17" t="str">
        <f t="shared" si="114"/>
        <v/>
      </c>
      <c r="F1039" s="17" t="str">
        <f t="shared" si="115"/>
        <v/>
      </c>
      <c r="G1039" s="17" t="str">
        <f t="shared" si="116"/>
        <v>Asia</v>
      </c>
      <c r="H1039" s="17" t="str">
        <f t="shared" si="117"/>
        <v/>
      </c>
      <c r="I1039" s="35" t="str">
        <f t="shared" si="118"/>
        <v>Asia</v>
      </c>
      <c r="J1039" t="str">
        <f>IF(ISNUMBER(MATCH(K1039,K$1:K1038,0)),"Double","1st See ")</f>
        <v>Double</v>
      </c>
      <c r="K1039" t="s">
        <v>8</v>
      </c>
      <c r="R1039" t="s">
        <v>15</v>
      </c>
      <c r="S1039" s="52">
        <v>51000</v>
      </c>
      <c r="T1039" s="49" t="s">
        <v>329</v>
      </c>
      <c r="U1039" s="13" t="s">
        <v>20</v>
      </c>
      <c r="W1039" s="60" t="str">
        <f>IF(ISNUMBER(MATCH(U1039,U$1:U1038,0)),"2","1")</f>
        <v>2</v>
      </c>
    </row>
    <row r="1040" spans="2:23" x14ac:dyDescent="0.25">
      <c r="B1040" s="18">
        <v>1039</v>
      </c>
      <c r="C1040" s="17" t="str">
        <f t="shared" si="112"/>
        <v>Europe</v>
      </c>
      <c r="D1040" s="17" t="str">
        <f t="shared" si="113"/>
        <v/>
      </c>
      <c r="E1040" s="17" t="str">
        <f t="shared" si="114"/>
        <v/>
      </c>
      <c r="F1040" s="17" t="str">
        <f t="shared" si="115"/>
        <v/>
      </c>
      <c r="G1040" s="17" t="str">
        <f t="shared" si="116"/>
        <v/>
      </c>
      <c r="H1040" s="17" t="str">
        <f t="shared" si="117"/>
        <v/>
      </c>
      <c r="I1040" s="35" t="str">
        <f t="shared" si="118"/>
        <v>Europe</v>
      </c>
      <c r="J1040" t="str">
        <f>IF(ISNUMBER(MATCH(K1040,K$1:K1039,0)),"Double","1st See ")</f>
        <v>Double</v>
      </c>
      <c r="K1040" t="s">
        <v>75</v>
      </c>
      <c r="R1040" t="s">
        <v>15</v>
      </c>
      <c r="S1040" s="52">
        <v>73000</v>
      </c>
      <c r="T1040" s="49" t="s">
        <v>333</v>
      </c>
      <c r="U1040" s="13" t="s">
        <v>67</v>
      </c>
      <c r="W1040" s="60" t="str">
        <f>IF(ISNUMBER(MATCH(U1040,U$1:U1039,0)),"2","1")</f>
        <v>2</v>
      </c>
    </row>
    <row r="1041" spans="2:23" x14ac:dyDescent="0.25">
      <c r="B1041" s="18">
        <v>1040</v>
      </c>
      <c r="C1041" s="17" t="str">
        <f t="shared" si="112"/>
        <v/>
      </c>
      <c r="D1041" s="17" t="str">
        <f t="shared" si="113"/>
        <v/>
      </c>
      <c r="E1041" s="17" t="str">
        <f t="shared" si="114"/>
        <v/>
      </c>
      <c r="F1041" s="17" t="str">
        <f t="shared" si="115"/>
        <v/>
      </c>
      <c r="G1041" s="17" t="str">
        <f t="shared" si="116"/>
        <v>Asia</v>
      </c>
      <c r="H1041" s="17" t="str">
        <f t="shared" si="117"/>
        <v/>
      </c>
      <c r="I1041" s="35" t="str">
        <f t="shared" si="118"/>
        <v>Asia</v>
      </c>
      <c r="J1041" t="str">
        <f>IF(ISNUMBER(MATCH(K1041,K$1:K1040,0)),"Double","1st See ")</f>
        <v>Double</v>
      </c>
      <c r="K1041" t="s">
        <v>8</v>
      </c>
      <c r="R1041" t="s">
        <v>15</v>
      </c>
      <c r="S1041" s="52">
        <v>62400</v>
      </c>
      <c r="T1041" s="49" t="s">
        <v>334</v>
      </c>
      <c r="U1041" s="13" t="s">
        <v>310</v>
      </c>
      <c r="W1041" s="60" t="str">
        <f>IF(ISNUMBER(MATCH(U1041,U$1:U1040,0)),"2","1")</f>
        <v>2</v>
      </c>
    </row>
    <row r="1042" spans="2:23" x14ac:dyDescent="0.25">
      <c r="B1042" s="18">
        <v>1041</v>
      </c>
      <c r="C1042" s="17" t="str">
        <f t="shared" si="112"/>
        <v/>
      </c>
      <c r="D1042" s="17" t="str">
        <f t="shared" si="113"/>
        <v/>
      </c>
      <c r="E1042" s="17" t="str">
        <f t="shared" si="114"/>
        <v/>
      </c>
      <c r="F1042" s="17" t="str">
        <f t="shared" si="115"/>
        <v/>
      </c>
      <c r="G1042" s="17" t="str">
        <f t="shared" si="116"/>
        <v>Asia</v>
      </c>
      <c r="H1042" s="17" t="str">
        <f t="shared" si="117"/>
        <v/>
      </c>
      <c r="I1042" s="35" t="str">
        <f t="shared" si="118"/>
        <v>Asia</v>
      </c>
      <c r="J1042" t="str">
        <f>IF(ISNUMBER(MATCH(K1042,K$1:K1041,0)),"Double","1st See ")</f>
        <v>Double</v>
      </c>
      <c r="K1042" t="s">
        <v>8</v>
      </c>
      <c r="R1042" t="s">
        <v>15</v>
      </c>
      <c r="S1042" s="52">
        <v>54000</v>
      </c>
      <c r="T1042" s="49" t="s">
        <v>336</v>
      </c>
      <c r="U1042" s="13" t="s">
        <v>52</v>
      </c>
      <c r="W1042" s="60" t="str">
        <f>IF(ISNUMBER(MATCH(U1042,U$1:U1041,0)),"2","1")</f>
        <v>2</v>
      </c>
    </row>
    <row r="1043" spans="2:23" x14ac:dyDescent="0.25">
      <c r="B1043" s="18">
        <v>1042</v>
      </c>
      <c r="C1043" s="17" t="str">
        <f t="shared" si="112"/>
        <v/>
      </c>
      <c r="D1043" s="17" t="str">
        <f t="shared" si="113"/>
        <v/>
      </c>
      <c r="E1043" s="17" t="str">
        <f t="shared" si="114"/>
        <v/>
      </c>
      <c r="F1043" s="17" t="str">
        <f t="shared" si="115"/>
        <v/>
      </c>
      <c r="G1043" s="17" t="str">
        <f t="shared" si="116"/>
        <v>Asia</v>
      </c>
      <c r="H1043" s="17" t="str">
        <f t="shared" si="117"/>
        <v/>
      </c>
      <c r="I1043" s="35" t="str">
        <f t="shared" si="118"/>
        <v>Asia</v>
      </c>
      <c r="J1043" t="str">
        <f>IF(ISNUMBER(MATCH(K1043,K$1:K1042,0)),"Double","1st See ")</f>
        <v>Double</v>
      </c>
      <c r="K1043" t="s">
        <v>8</v>
      </c>
      <c r="R1043" t="s">
        <v>15</v>
      </c>
      <c r="S1043" s="52">
        <v>77000</v>
      </c>
      <c r="T1043" s="49" t="s">
        <v>339</v>
      </c>
      <c r="U1043" s="13" t="s">
        <v>310</v>
      </c>
      <c r="W1043" s="60" t="str">
        <f>IF(ISNUMBER(MATCH(U1043,U$1:U1042,0)),"2","1")</f>
        <v>2</v>
      </c>
    </row>
    <row r="1044" spans="2:23" x14ac:dyDescent="0.25">
      <c r="B1044" s="18">
        <v>1043</v>
      </c>
      <c r="C1044" s="17" t="str">
        <f t="shared" si="112"/>
        <v/>
      </c>
      <c r="D1044" s="17" t="str">
        <f t="shared" si="113"/>
        <v/>
      </c>
      <c r="E1044" s="17" t="str">
        <f t="shared" si="114"/>
        <v/>
      </c>
      <c r="F1044" s="17" t="str">
        <f t="shared" si="115"/>
        <v/>
      </c>
      <c r="G1044" s="17" t="str">
        <f t="shared" si="116"/>
        <v>Asia</v>
      </c>
      <c r="H1044" s="17" t="str">
        <f t="shared" si="117"/>
        <v/>
      </c>
      <c r="I1044" s="35" t="str">
        <f t="shared" si="118"/>
        <v>Asia</v>
      </c>
      <c r="J1044" t="str">
        <f>IF(ISNUMBER(MATCH(K1044,K$1:K1043,0)),"Double","1st See ")</f>
        <v>Double</v>
      </c>
      <c r="K1044" t="s">
        <v>8</v>
      </c>
      <c r="R1044" t="s">
        <v>15</v>
      </c>
      <c r="S1044" s="52">
        <v>76000</v>
      </c>
      <c r="T1044" s="49" t="s">
        <v>340</v>
      </c>
      <c r="U1044" s="13" t="s">
        <v>52</v>
      </c>
      <c r="W1044" s="60" t="str">
        <f>IF(ISNUMBER(MATCH(U1044,U$1:U1043,0)),"2","1")</f>
        <v>2</v>
      </c>
    </row>
    <row r="1045" spans="2:23" x14ac:dyDescent="0.25">
      <c r="B1045" s="18">
        <v>1044</v>
      </c>
      <c r="C1045" s="17" t="str">
        <f t="shared" si="112"/>
        <v/>
      </c>
      <c r="D1045" s="17" t="str">
        <f t="shared" si="113"/>
        <v/>
      </c>
      <c r="E1045" s="17" t="str">
        <f t="shared" si="114"/>
        <v/>
      </c>
      <c r="F1045" s="17" t="str">
        <f t="shared" si="115"/>
        <v/>
      </c>
      <c r="G1045" s="17" t="str">
        <f t="shared" si="116"/>
        <v>Asia</v>
      </c>
      <c r="H1045" s="17" t="str">
        <f t="shared" si="117"/>
        <v/>
      </c>
      <c r="I1045" s="35" t="str">
        <f t="shared" si="118"/>
        <v>Asia</v>
      </c>
      <c r="J1045" t="str">
        <f>IF(ISNUMBER(MATCH(K1045,K$1:K1044,0)),"Double","1st See ")</f>
        <v>Double</v>
      </c>
      <c r="K1045" t="s">
        <v>8</v>
      </c>
      <c r="R1045" t="s">
        <v>15</v>
      </c>
      <c r="S1045" s="52">
        <v>103000</v>
      </c>
      <c r="T1045" s="49" t="s">
        <v>341</v>
      </c>
      <c r="U1045" s="13" t="s">
        <v>4001</v>
      </c>
      <c r="W1045" s="60" t="str">
        <f>IF(ISNUMBER(MATCH(U1045,U$1:U1044,0)),"2","1")</f>
        <v>2</v>
      </c>
    </row>
    <row r="1046" spans="2:23" x14ac:dyDescent="0.25">
      <c r="B1046" s="18">
        <v>1045</v>
      </c>
      <c r="C1046" s="17" t="str">
        <f t="shared" si="112"/>
        <v/>
      </c>
      <c r="D1046" s="17" t="str">
        <f t="shared" si="113"/>
        <v/>
      </c>
      <c r="E1046" s="17" t="str">
        <f t="shared" si="114"/>
        <v/>
      </c>
      <c r="F1046" s="17" t="str">
        <f t="shared" si="115"/>
        <v/>
      </c>
      <c r="G1046" s="17" t="str">
        <f t="shared" si="116"/>
        <v>Asia</v>
      </c>
      <c r="H1046" s="17" t="str">
        <f t="shared" si="117"/>
        <v/>
      </c>
      <c r="I1046" s="35" t="str">
        <f t="shared" si="118"/>
        <v>Asia</v>
      </c>
      <c r="J1046" t="str">
        <f>IF(ISNUMBER(MATCH(K1046,K$1:K1045,0)),"Double","1st See ")</f>
        <v>Double</v>
      </c>
      <c r="K1046" t="s">
        <v>8</v>
      </c>
      <c r="R1046" t="s">
        <v>15</v>
      </c>
      <c r="S1046" s="52">
        <v>40000</v>
      </c>
      <c r="T1046" s="49" t="s">
        <v>343</v>
      </c>
      <c r="U1046" s="13" t="s">
        <v>20</v>
      </c>
      <c r="W1046" s="60" t="str">
        <f>IF(ISNUMBER(MATCH(U1046,U$1:U1045,0)),"2","1")</f>
        <v>2</v>
      </c>
    </row>
    <row r="1047" spans="2:23" x14ac:dyDescent="0.25">
      <c r="B1047" s="18">
        <v>1046</v>
      </c>
      <c r="C1047" s="17" t="str">
        <f t="shared" si="112"/>
        <v/>
      </c>
      <c r="D1047" s="17" t="str">
        <f t="shared" si="113"/>
        <v/>
      </c>
      <c r="E1047" s="17" t="str">
        <f t="shared" si="114"/>
        <v/>
      </c>
      <c r="F1047" s="17" t="str">
        <f t="shared" si="115"/>
        <v/>
      </c>
      <c r="G1047" s="17" t="str">
        <f t="shared" si="116"/>
        <v>Asia</v>
      </c>
      <c r="H1047" s="17" t="str">
        <f t="shared" si="117"/>
        <v/>
      </c>
      <c r="I1047" s="35" t="str">
        <f t="shared" si="118"/>
        <v>Asia</v>
      </c>
      <c r="J1047" t="str">
        <f>IF(ISNUMBER(MATCH(K1047,K$1:K1046,0)),"Double","1st See ")</f>
        <v>Double</v>
      </c>
      <c r="K1047" t="s">
        <v>8</v>
      </c>
      <c r="R1047" t="s">
        <v>15</v>
      </c>
      <c r="S1047" s="52">
        <v>80000</v>
      </c>
      <c r="T1047" s="49" t="s">
        <v>344</v>
      </c>
      <c r="U1047" s="13" t="s">
        <v>4001</v>
      </c>
      <c r="W1047" s="60" t="str">
        <f>IF(ISNUMBER(MATCH(U1047,U$1:U1046,0)),"2","1")</f>
        <v>2</v>
      </c>
    </row>
    <row r="1048" spans="2:23" x14ac:dyDescent="0.25">
      <c r="B1048" s="18">
        <v>1047</v>
      </c>
      <c r="C1048" s="17" t="str">
        <f t="shared" si="112"/>
        <v>Europe</v>
      </c>
      <c r="D1048" s="17" t="str">
        <f t="shared" si="113"/>
        <v/>
      </c>
      <c r="E1048" s="17" t="str">
        <f t="shared" si="114"/>
        <v/>
      </c>
      <c r="F1048" s="17" t="str">
        <f t="shared" si="115"/>
        <v/>
      </c>
      <c r="G1048" s="17" t="str">
        <f t="shared" si="116"/>
        <v/>
      </c>
      <c r="H1048" s="17" t="str">
        <f t="shared" si="117"/>
        <v/>
      </c>
      <c r="I1048" s="35" t="str">
        <f t="shared" si="118"/>
        <v>Europe</v>
      </c>
      <c r="J1048" t="str">
        <f>IF(ISNUMBER(MATCH(K1048,K$1:K1047,0)),"Double","1st See ")</f>
        <v>Double</v>
      </c>
      <c r="K1048" t="s">
        <v>71</v>
      </c>
      <c r="R1048" t="s">
        <v>15</v>
      </c>
      <c r="S1048" s="52">
        <v>55000</v>
      </c>
      <c r="T1048" s="49" t="s">
        <v>214</v>
      </c>
      <c r="U1048" s="13" t="s">
        <v>20</v>
      </c>
      <c r="W1048" s="60" t="str">
        <f>IF(ISNUMBER(MATCH(U1048,U$1:U1047,0)),"2","1")</f>
        <v>2</v>
      </c>
    </row>
    <row r="1049" spans="2:23" x14ac:dyDescent="0.25">
      <c r="B1049" s="18">
        <v>1048</v>
      </c>
      <c r="C1049" s="17" t="str">
        <f t="shared" si="112"/>
        <v/>
      </c>
      <c r="D1049" s="17" t="str">
        <f t="shared" si="113"/>
        <v/>
      </c>
      <c r="E1049" s="17" t="str">
        <f t="shared" si="114"/>
        <v/>
      </c>
      <c r="F1049" s="17" t="str">
        <f t="shared" si="115"/>
        <v/>
      </c>
      <c r="G1049" s="17" t="str">
        <f t="shared" si="116"/>
        <v>Asia</v>
      </c>
      <c r="H1049" s="17" t="str">
        <f t="shared" si="117"/>
        <v/>
      </c>
      <c r="I1049" s="35" t="str">
        <f t="shared" si="118"/>
        <v>Asia</v>
      </c>
      <c r="J1049" t="str">
        <f>IF(ISNUMBER(MATCH(K1049,K$1:K1048,0)),"Double","1st See ")</f>
        <v>Double</v>
      </c>
      <c r="K1049" t="s">
        <v>8</v>
      </c>
      <c r="R1049" t="s">
        <v>15</v>
      </c>
      <c r="S1049" s="52">
        <v>99000</v>
      </c>
      <c r="T1049" s="49" t="s">
        <v>207</v>
      </c>
      <c r="U1049" s="13" t="s">
        <v>20</v>
      </c>
      <c r="W1049" s="60" t="str">
        <f>IF(ISNUMBER(MATCH(U1049,U$1:U1048,0)),"2","1")</f>
        <v>2</v>
      </c>
    </row>
    <row r="1050" spans="2:23" x14ac:dyDescent="0.25">
      <c r="B1050" s="18">
        <v>1049</v>
      </c>
      <c r="C1050" s="17" t="str">
        <f t="shared" si="112"/>
        <v/>
      </c>
      <c r="D1050" s="17" t="str">
        <f t="shared" si="113"/>
        <v/>
      </c>
      <c r="E1050" s="17" t="str">
        <f t="shared" si="114"/>
        <v/>
      </c>
      <c r="F1050" s="17" t="str">
        <f t="shared" si="115"/>
        <v/>
      </c>
      <c r="G1050" s="17" t="str">
        <f t="shared" si="116"/>
        <v>Asia</v>
      </c>
      <c r="H1050" s="17" t="str">
        <f t="shared" si="117"/>
        <v/>
      </c>
      <c r="I1050" s="35" t="str">
        <f t="shared" si="118"/>
        <v>Asia</v>
      </c>
      <c r="J1050" t="str">
        <f>IF(ISNUMBER(MATCH(K1050,K$1:K1049,0)),"Double","1st See ")</f>
        <v>Double</v>
      </c>
      <c r="K1050" t="s">
        <v>8</v>
      </c>
      <c r="R1050" t="s">
        <v>15</v>
      </c>
      <c r="S1050" s="52">
        <v>75000</v>
      </c>
      <c r="T1050" s="49" t="s">
        <v>160</v>
      </c>
      <c r="U1050" s="13" t="s">
        <v>20</v>
      </c>
      <c r="W1050" s="60" t="str">
        <f>IF(ISNUMBER(MATCH(U1050,U$1:U1049,0)),"2","1")</f>
        <v>2</v>
      </c>
    </row>
    <row r="1051" spans="2:23" x14ac:dyDescent="0.25">
      <c r="B1051" s="18">
        <v>1050</v>
      </c>
      <c r="C1051" s="17" t="str">
        <f t="shared" si="112"/>
        <v>Europe</v>
      </c>
      <c r="D1051" s="17" t="str">
        <f t="shared" si="113"/>
        <v/>
      </c>
      <c r="E1051" s="17" t="str">
        <f t="shared" si="114"/>
        <v/>
      </c>
      <c r="F1051" s="17" t="str">
        <f t="shared" si="115"/>
        <v/>
      </c>
      <c r="G1051" s="17" t="str">
        <f t="shared" si="116"/>
        <v/>
      </c>
      <c r="H1051" s="17" t="str">
        <f t="shared" si="117"/>
        <v/>
      </c>
      <c r="I1051" s="35" t="str">
        <f t="shared" si="118"/>
        <v>Europe</v>
      </c>
      <c r="J1051" t="str">
        <f>IF(ISNUMBER(MATCH(K1051,K$1:K1050,0)),"Double","1st See ")</f>
        <v>Double</v>
      </c>
      <c r="K1051" t="s">
        <v>71</v>
      </c>
      <c r="R1051" t="s">
        <v>15</v>
      </c>
      <c r="S1051" s="52">
        <v>80000</v>
      </c>
      <c r="T1051" s="49" t="s">
        <v>348</v>
      </c>
      <c r="U1051" s="13" t="s">
        <v>52</v>
      </c>
      <c r="W1051" s="60" t="str">
        <f>IF(ISNUMBER(MATCH(U1051,U$1:U1050,0)),"2","1")</f>
        <v>2</v>
      </c>
    </row>
    <row r="1052" spans="2:23" x14ac:dyDescent="0.25">
      <c r="B1052" s="18">
        <v>1051</v>
      </c>
      <c r="C1052" s="17" t="str">
        <f t="shared" si="112"/>
        <v/>
      </c>
      <c r="D1052" s="17" t="str">
        <f t="shared" si="113"/>
        <v/>
      </c>
      <c r="E1052" s="17" t="str">
        <f t="shared" si="114"/>
        <v/>
      </c>
      <c r="F1052" s="17" t="str">
        <f t="shared" si="115"/>
        <v/>
      </c>
      <c r="G1052" s="17" t="str">
        <f t="shared" si="116"/>
        <v>Asia</v>
      </c>
      <c r="H1052" s="17" t="str">
        <f t="shared" si="117"/>
        <v/>
      </c>
      <c r="I1052" s="35" t="str">
        <f t="shared" si="118"/>
        <v>Asia</v>
      </c>
      <c r="J1052" t="str">
        <f>IF(ISNUMBER(MATCH(K1052,K$1:K1051,0)),"Double","1st See ")</f>
        <v>Double</v>
      </c>
      <c r="K1052" t="s">
        <v>8</v>
      </c>
      <c r="R1052" t="s">
        <v>15</v>
      </c>
      <c r="S1052" s="52">
        <v>40000</v>
      </c>
      <c r="T1052" s="49" t="s">
        <v>207</v>
      </c>
      <c r="U1052" s="13" t="s">
        <v>20</v>
      </c>
      <c r="W1052" s="60" t="str">
        <f>IF(ISNUMBER(MATCH(U1052,U$1:U1051,0)),"2","1")</f>
        <v>2</v>
      </c>
    </row>
    <row r="1053" spans="2:23" x14ac:dyDescent="0.25">
      <c r="B1053" s="18">
        <v>1052</v>
      </c>
      <c r="C1053" s="17" t="str">
        <f t="shared" si="112"/>
        <v/>
      </c>
      <c r="D1053" s="17" t="str">
        <f t="shared" si="113"/>
        <v/>
      </c>
      <c r="E1053" s="17" t="str">
        <f t="shared" si="114"/>
        <v/>
      </c>
      <c r="F1053" s="17" t="str">
        <f t="shared" si="115"/>
        <v/>
      </c>
      <c r="G1053" s="17" t="str">
        <f t="shared" si="116"/>
        <v>Asia</v>
      </c>
      <c r="H1053" s="17" t="str">
        <f t="shared" si="117"/>
        <v/>
      </c>
      <c r="I1053" s="35" t="str">
        <f t="shared" si="118"/>
        <v>Asia</v>
      </c>
      <c r="J1053" t="str">
        <f>IF(ISNUMBER(MATCH(K1053,K$1:K1052,0)),"Double","1st See ")</f>
        <v>Double</v>
      </c>
      <c r="K1053" t="s">
        <v>8</v>
      </c>
      <c r="R1053" t="s">
        <v>15</v>
      </c>
      <c r="S1053" s="52">
        <v>46000</v>
      </c>
      <c r="T1053" s="49" t="s">
        <v>349</v>
      </c>
      <c r="U1053" s="13" t="s">
        <v>20</v>
      </c>
      <c r="W1053" s="60" t="str">
        <f>IF(ISNUMBER(MATCH(U1053,U$1:U1052,0)),"2","1")</f>
        <v>2</v>
      </c>
    </row>
    <row r="1054" spans="2:23" x14ac:dyDescent="0.25">
      <c r="B1054" s="18">
        <v>1053</v>
      </c>
      <c r="C1054" s="17" t="str">
        <f t="shared" si="112"/>
        <v>Europe</v>
      </c>
      <c r="D1054" s="17" t="str">
        <f t="shared" si="113"/>
        <v/>
      </c>
      <c r="E1054" s="17" t="str">
        <f t="shared" si="114"/>
        <v/>
      </c>
      <c r="F1054" s="17" t="str">
        <f t="shared" si="115"/>
        <v/>
      </c>
      <c r="G1054" s="17" t="str">
        <f t="shared" si="116"/>
        <v/>
      </c>
      <c r="H1054" s="17" t="str">
        <f t="shared" si="117"/>
        <v/>
      </c>
      <c r="I1054" s="35" t="str">
        <f t="shared" si="118"/>
        <v>Europe</v>
      </c>
      <c r="J1054" t="str">
        <f>IF(ISNUMBER(MATCH(K1054,K$1:K1053,0)),"Double","1st See ")</f>
        <v>Double</v>
      </c>
      <c r="K1054" t="s">
        <v>71</v>
      </c>
      <c r="R1054" t="s">
        <v>15</v>
      </c>
      <c r="S1054" s="52">
        <v>70000</v>
      </c>
      <c r="T1054" s="49" t="s">
        <v>351</v>
      </c>
      <c r="U1054" s="13" t="s">
        <v>279</v>
      </c>
      <c r="W1054" s="60" t="str">
        <f>IF(ISNUMBER(MATCH(U1054,U$1:U1053,0)),"2","1")</f>
        <v>2</v>
      </c>
    </row>
    <row r="1055" spans="2:23" x14ac:dyDescent="0.25">
      <c r="B1055" s="18">
        <v>1054</v>
      </c>
      <c r="C1055" s="17" t="str">
        <f t="shared" si="112"/>
        <v/>
      </c>
      <c r="D1055" s="17" t="str">
        <f t="shared" si="113"/>
        <v/>
      </c>
      <c r="E1055" s="17" t="str">
        <f t="shared" si="114"/>
        <v/>
      </c>
      <c r="F1055" s="17" t="str">
        <f t="shared" si="115"/>
        <v/>
      </c>
      <c r="G1055" s="17" t="str">
        <f t="shared" si="116"/>
        <v>Asia</v>
      </c>
      <c r="H1055" s="17" t="str">
        <f t="shared" si="117"/>
        <v/>
      </c>
      <c r="I1055" s="35" t="str">
        <f t="shared" si="118"/>
        <v>Asia</v>
      </c>
      <c r="J1055" t="str">
        <f>IF(ISNUMBER(MATCH(K1055,K$1:K1054,0)),"Double","1st See ")</f>
        <v>Double</v>
      </c>
      <c r="K1055" t="s">
        <v>8</v>
      </c>
      <c r="R1055" t="s">
        <v>15</v>
      </c>
      <c r="S1055" s="52">
        <v>15000</v>
      </c>
      <c r="T1055" s="49" t="s">
        <v>354</v>
      </c>
      <c r="U1055" s="13" t="s">
        <v>52</v>
      </c>
      <c r="W1055" s="60" t="str">
        <f>IF(ISNUMBER(MATCH(U1055,U$1:U1054,0)),"2","1")</f>
        <v>2</v>
      </c>
    </row>
    <row r="1056" spans="2:23" x14ac:dyDescent="0.25">
      <c r="B1056" s="18">
        <v>1055</v>
      </c>
      <c r="C1056" s="17" t="str">
        <f t="shared" si="112"/>
        <v/>
      </c>
      <c r="D1056" s="17" t="str">
        <f t="shared" si="113"/>
        <v/>
      </c>
      <c r="E1056" s="17" t="str">
        <f t="shared" si="114"/>
        <v/>
      </c>
      <c r="F1056" s="17" t="str">
        <f t="shared" si="115"/>
        <v/>
      </c>
      <c r="G1056" s="17" t="str">
        <f t="shared" si="116"/>
        <v>Asia</v>
      </c>
      <c r="H1056" s="17" t="str">
        <f t="shared" si="117"/>
        <v/>
      </c>
      <c r="I1056" s="35" t="str">
        <f t="shared" si="118"/>
        <v>Asia</v>
      </c>
      <c r="J1056" t="str">
        <f>IF(ISNUMBER(MATCH(K1056,K$1:K1055,0)),"Double","1st See ")</f>
        <v>Double</v>
      </c>
      <c r="K1056" t="s">
        <v>8</v>
      </c>
      <c r="R1056" t="s">
        <v>15</v>
      </c>
      <c r="S1056" s="52">
        <v>68000</v>
      </c>
      <c r="T1056" s="49" t="s">
        <v>361</v>
      </c>
      <c r="U1056" s="13" t="s">
        <v>52</v>
      </c>
      <c r="W1056" s="60" t="str">
        <f>IF(ISNUMBER(MATCH(U1056,U$1:U1055,0)),"2","1")</f>
        <v>2</v>
      </c>
    </row>
    <row r="1057" spans="2:23" x14ac:dyDescent="0.25">
      <c r="B1057" s="18">
        <v>1056</v>
      </c>
      <c r="C1057" s="17" t="str">
        <f t="shared" si="112"/>
        <v/>
      </c>
      <c r="D1057" s="17" t="str">
        <f t="shared" si="113"/>
        <v/>
      </c>
      <c r="E1057" s="17" t="str">
        <f t="shared" si="114"/>
        <v/>
      </c>
      <c r="F1057" s="17" t="str">
        <f t="shared" si="115"/>
        <v/>
      </c>
      <c r="G1057" s="17" t="str">
        <f t="shared" si="116"/>
        <v>Asia</v>
      </c>
      <c r="H1057" s="17" t="str">
        <f t="shared" si="117"/>
        <v/>
      </c>
      <c r="I1057" s="35" t="str">
        <f t="shared" si="118"/>
        <v>Asia</v>
      </c>
      <c r="J1057" t="str">
        <f>IF(ISNUMBER(MATCH(K1057,K$1:K1056,0)),"Double","1st See ")</f>
        <v>Double</v>
      </c>
      <c r="K1057" t="s">
        <v>8</v>
      </c>
      <c r="R1057" t="s">
        <v>15</v>
      </c>
      <c r="S1057" s="52">
        <v>97000</v>
      </c>
      <c r="T1057" s="49" t="s">
        <v>42</v>
      </c>
      <c r="U1057" s="13" t="s">
        <v>20</v>
      </c>
      <c r="W1057" s="60" t="str">
        <f>IF(ISNUMBER(MATCH(U1057,U$1:U1056,0)),"2","1")</f>
        <v>2</v>
      </c>
    </row>
    <row r="1058" spans="2:23" x14ac:dyDescent="0.25">
      <c r="B1058" s="18">
        <v>1057</v>
      </c>
      <c r="C1058" s="17" t="str">
        <f t="shared" si="112"/>
        <v>Europe</v>
      </c>
      <c r="D1058" s="17" t="str">
        <f t="shared" si="113"/>
        <v/>
      </c>
      <c r="E1058" s="17" t="str">
        <f t="shared" si="114"/>
        <v/>
      </c>
      <c r="F1058" s="17" t="str">
        <f t="shared" si="115"/>
        <v/>
      </c>
      <c r="G1058" s="17" t="str">
        <f t="shared" si="116"/>
        <v/>
      </c>
      <c r="H1058" s="17" t="str">
        <f t="shared" si="117"/>
        <v/>
      </c>
      <c r="I1058" s="35" t="str">
        <f t="shared" si="118"/>
        <v>Europe</v>
      </c>
      <c r="J1058" t="str">
        <f>IF(ISNUMBER(MATCH(K1058,K$1:K1057,0)),"Double","1st See ")</f>
        <v>Double</v>
      </c>
      <c r="K1058" t="s">
        <v>71</v>
      </c>
      <c r="R1058" t="s">
        <v>15</v>
      </c>
      <c r="S1058" s="52">
        <v>65000</v>
      </c>
      <c r="T1058" s="49" t="s">
        <v>364</v>
      </c>
      <c r="U1058" s="13" t="s">
        <v>20</v>
      </c>
      <c r="W1058" s="60" t="str">
        <f>IF(ISNUMBER(MATCH(U1058,U$1:U1057,0)),"2","1")</f>
        <v>2</v>
      </c>
    </row>
    <row r="1059" spans="2:23" x14ac:dyDescent="0.25">
      <c r="B1059" s="18">
        <v>1058</v>
      </c>
      <c r="C1059" s="17" t="str">
        <f t="shared" si="112"/>
        <v/>
      </c>
      <c r="D1059" s="17" t="str">
        <f t="shared" si="113"/>
        <v/>
      </c>
      <c r="E1059" s="17" t="str">
        <f t="shared" si="114"/>
        <v/>
      </c>
      <c r="F1059" s="17" t="str">
        <f t="shared" si="115"/>
        <v/>
      </c>
      <c r="G1059" s="17" t="str">
        <f t="shared" si="116"/>
        <v>Asia</v>
      </c>
      <c r="H1059" s="17" t="str">
        <f t="shared" si="117"/>
        <v/>
      </c>
      <c r="I1059" s="35" t="str">
        <f t="shared" si="118"/>
        <v>Asia</v>
      </c>
      <c r="J1059" t="str">
        <f>IF(ISNUMBER(MATCH(K1059,K$1:K1058,0)),"Double","1st See ")</f>
        <v>Double</v>
      </c>
      <c r="K1059" t="s">
        <v>8</v>
      </c>
      <c r="R1059" t="s">
        <v>15</v>
      </c>
      <c r="S1059" s="52">
        <v>50000</v>
      </c>
      <c r="T1059" s="49" t="s">
        <v>367</v>
      </c>
      <c r="U1059" s="13" t="s">
        <v>20</v>
      </c>
      <c r="W1059" s="60" t="str">
        <f>IF(ISNUMBER(MATCH(U1059,U$1:U1058,0)),"2","1")</f>
        <v>2</v>
      </c>
    </row>
    <row r="1060" spans="2:23" x14ac:dyDescent="0.25">
      <c r="B1060" s="18">
        <v>1059</v>
      </c>
      <c r="C1060" s="17" t="str">
        <f t="shared" si="112"/>
        <v>Europe</v>
      </c>
      <c r="D1060" s="17" t="str">
        <f t="shared" si="113"/>
        <v/>
      </c>
      <c r="E1060" s="17" t="str">
        <f t="shared" si="114"/>
        <v/>
      </c>
      <c r="F1060" s="17" t="str">
        <f t="shared" si="115"/>
        <v/>
      </c>
      <c r="G1060" s="17" t="str">
        <f t="shared" si="116"/>
        <v/>
      </c>
      <c r="H1060" s="17" t="str">
        <f t="shared" si="117"/>
        <v/>
      </c>
      <c r="I1060" s="35" t="str">
        <f t="shared" si="118"/>
        <v>Europe</v>
      </c>
      <c r="J1060" t="str">
        <f>IF(ISNUMBER(MATCH(K1060,K$1:K1059,0)),"Double","1st See ")</f>
        <v>Double</v>
      </c>
      <c r="K1060" t="s">
        <v>71</v>
      </c>
      <c r="R1060" t="s">
        <v>15</v>
      </c>
      <c r="S1060" s="52">
        <v>45000</v>
      </c>
      <c r="T1060" s="49" t="s">
        <v>368</v>
      </c>
      <c r="U1060" s="13" t="s">
        <v>20</v>
      </c>
      <c r="W1060" s="60" t="str">
        <f>IF(ISNUMBER(MATCH(U1060,U$1:U1059,0)),"2","1")</f>
        <v>2</v>
      </c>
    </row>
    <row r="1061" spans="2:23" x14ac:dyDescent="0.25">
      <c r="B1061" s="18">
        <v>1060</v>
      </c>
      <c r="C1061" s="17" t="str">
        <f t="shared" si="112"/>
        <v>Europe</v>
      </c>
      <c r="D1061" s="17" t="str">
        <f t="shared" si="113"/>
        <v/>
      </c>
      <c r="E1061" s="17" t="str">
        <f t="shared" si="114"/>
        <v/>
      </c>
      <c r="F1061" s="17" t="str">
        <f t="shared" si="115"/>
        <v/>
      </c>
      <c r="G1061" s="17" t="str">
        <f t="shared" si="116"/>
        <v/>
      </c>
      <c r="H1061" s="17" t="str">
        <f t="shared" si="117"/>
        <v/>
      </c>
      <c r="I1061" s="35" t="str">
        <f t="shared" si="118"/>
        <v>Europe</v>
      </c>
      <c r="J1061" t="str">
        <f>IF(ISNUMBER(MATCH(K1061,K$1:K1060,0)),"Double","1st See ")</f>
        <v>Double</v>
      </c>
      <c r="K1061" t="s">
        <v>71</v>
      </c>
      <c r="R1061" t="s">
        <v>15</v>
      </c>
      <c r="S1061" s="52">
        <v>60000</v>
      </c>
      <c r="T1061" s="49" t="s">
        <v>371</v>
      </c>
      <c r="U1061" s="13" t="s">
        <v>52</v>
      </c>
      <c r="W1061" s="60" t="str">
        <f>IF(ISNUMBER(MATCH(U1061,U$1:U1060,0)),"2","1")</f>
        <v>2</v>
      </c>
    </row>
    <row r="1062" spans="2:23" x14ac:dyDescent="0.25">
      <c r="B1062" s="18">
        <v>1061</v>
      </c>
      <c r="C1062" s="17" t="str">
        <f t="shared" si="112"/>
        <v>Europe</v>
      </c>
      <c r="D1062" s="17" t="str">
        <f t="shared" si="113"/>
        <v/>
      </c>
      <c r="E1062" s="17" t="str">
        <f t="shared" si="114"/>
        <v/>
      </c>
      <c r="F1062" s="17" t="str">
        <f t="shared" si="115"/>
        <v/>
      </c>
      <c r="G1062" s="17" t="str">
        <f t="shared" si="116"/>
        <v/>
      </c>
      <c r="H1062" s="17" t="str">
        <f t="shared" si="117"/>
        <v/>
      </c>
      <c r="I1062" s="35" t="str">
        <f t="shared" si="118"/>
        <v>Europe</v>
      </c>
      <c r="J1062" t="str">
        <f>IF(ISNUMBER(MATCH(K1062,K$1:K1061,0)),"Double","1st See ")</f>
        <v>Double</v>
      </c>
      <c r="K1062" t="s">
        <v>71</v>
      </c>
      <c r="R1062" t="s">
        <v>15</v>
      </c>
      <c r="S1062" s="52">
        <v>31000</v>
      </c>
      <c r="T1062" s="49" t="s">
        <v>372</v>
      </c>
      <c r="U1062" s="13" t="s">
        <v>67</v>
      </c>
      <c r="W1062" s="60" t="str">
        <f>IF(ISNUMBER(MATCH(U1062,U$1:U1061,0)),"2","1")</f>
        <v>2</v>
      </c>
    </row>
    <row r="1063" spans="2:23" x14ac:dyDescent="0.25">
      <c r="B1063" s="18">
        <v>1062</v>
      </c>
      <c r="C1063" s="17" t="str">
        <f t="shared" si="112"/>
        <v/>
      </c>
      <c r="D1063" s="17" t="str">
        <f t="shared" si="113"/>
        <v/>
      </c>
      <c r="E1063" s="17" t="str">
        <f t="shared" si="114"/>
        <v/>
      </c>
      <c r="F1063" s="17" t="str">
        <f t="shared" si="115"/>
        <v/>
      </c>
      <c r="G1063" s="17" t="str">
        <f t="shared" si="116"/>
        <v>Asia</v>
      </c>
      <c r="H1063" s="17" t="str">
        <f t="shared" si="117"/>
        <v/>
      </c>
      <c r="I1063" s="35" t="str">
        <f t="shared" si="118"/>
        <v>Asia</v>
      </c>
      <c r="J1063" t="str">
        <f>IF(ISNUMBER(MATCH(K1063,K$1:K1062,0)),"Double","1st See ")</f>
        <v>Double</v>
      </c>
      <c r="K1063" t="s">
        <v>8</v>
      </c>
      <c r="R1063" t="s">
        <v>15</v>
      </c>
      <c r="S1063" s="52">
        <v>75000</v>
      </c>
      <c r="T1063" s="49" t="s">
        <v>373</v>
      </c>
      <c r="U1063" s="13" t="s">
        <v>20</v>
      </c>
      <c r="W1063" s="60" t="str">
        <f>IF(ISNUMBER(MATCH(U1063,U$1:U1062,0)),"2","1")</f>
        <v>2</v>
      </c>
    </row>
    <row r="1064" spans="2:23" x14ac:dyDescent="0.25">
      <c r="B1064" s="18">
        <v>1063</v>
      </c>
      <c r="C1064" s="17" t="str">
        <f t="shared" si="112"/>
        <v/>
      </c>
      <c r="D1064" s="17" t="str">
        <f t="shared" si="113"/>
        <v/>
      </c>
      <c r="E1064" s="17" t="str">
        <f t="shared" si="114"/>
        <v/>
      </c>
      <c r="F1064" s="17" t="str">
        <f t="shared" si="115"/>
        <v/>
      </c>
      <c r="G1064" s="17" t="str">
        <f t="shared" si="116"/>
        <v>Asia</v>
      </c>
      <c r="H1064" s="17" t="str">
        <f t="shared" si="117"/>
        <v/>
      </c>
      <c r="I1064" s="35" t="str">
        <f t="shared" si="118"/>
        <v>Asia</v>
      </c>
      <c r="J1064" t="str">
        <f>IF(ISNUMBER(MATCH(K1064,K$1:K1063,0)),"Double","1st See ")</f>
        <v>Double</v>
      </c>
      <c r="K1064" t="s">
        <v>8</v>
      </c>
      <c r="R1064" t="s">
        <v>15</v>
      </c>
      <c r="S1064" s="52">
        <v>16000</v>
      </c>
      <c r="T1064" s="49" t="s">
        <v>374</v>
      </c>
      <c r="U1064" s="13" t="s">
        <v>4001</v>
      </c>
      <c r="W1064" s="60" t="str">
        <f>IF(ISNUMBER(MATCH(U1064,U$1:U1063,0)),"2","1")</f>
        <v>2</v>
      </c>
    </row>
    <row r="1065" spans="2:23" x14ac:dyDescent="0.25">
      <c r="B1065" s="18">
        <v>1064</v>
      </c>
      <c r="C1065" s="17" t="str">
        <f t="shared" si="112"/>
        <v/>
      </c>
      <c r="D1065" s="17" t="str">
        <f t="shared" si="113"/>
        <v/>
      </c>
      <c r="E1065" s="17" t="str">
        <f t="shared" si="114"/>
        <v/>
      </c>
      <c r="F1065" s="17" t="str">
        <f t="shared" si="115"/>
        <v/>
      </c>
      <c r="G1065" s="17" t="str">
        <f t="shared" si="116"/>
        <v>Asia</v>
      </c>
      <c r="H1065" s="17" t="str">
        <f t="shared" si="117"/>
        <v/>
      </c>
      <c r="I1065" s="35" t="str">
        <f t="shared" si="118"/>
        <v>Asia</v>
      </c>
      <c r="J1065" t="str">
        <f>IF(ISNUMBER(MATCH(K1065,K$1:K1064,0)),"Double","1st See ")</f>
        <v>Double</v>
      </c>
      <c r="K1065" t="s">
        <v>8</v>
      </c>
      <c r="R1065" t="s">
        <v>15</v>
      </c>
      <c r="S1065" s="52">
        <v>36000</v>
      </c>
      <c r="T1065" s="49" t="s">
        <v>376</v>
      </c>
      <c r="U1065" s="13" t="s">
        <v>20</v>
      </c>
      <c r="W1065" s="60" t="str">
        <f>IF(ISNUMBER(MATCH(U1065,U$1:U1064,0)),"2","1")</f>
        <v>2</v>
      </c>
    </row>
    <row r="1066" spans="2:23" x14ac:dyDescent="0.25">
      <c r="B1066" s="18">
        <v>1065</v>
      </c>
      <c r="C1066" s="17" t="str">
        <f t="shared" si="112"/>
        <v/>
      </c>
      <c r="D1066" s="17" t="str">
        <f t="shared" si="113"/>
        <v/>
      </c>
      <c r="E1066" s="17" t="str">
        <f t="shared" si="114"/>
        <v/>
      </c>
      <c r="F1066" s="17" t="str">
        <f t="shared" si="115"/>
        <v/>
      </c>
      <c r="G1066" s="17" t="str">
        <f t="shared" si="116"/>
        <v>Asia</v>
      </c>
      <c r="H1066" s="17" t="str">
        <f t="shared" si="117"/>
        <v/>
      </c>
      <c r="I1066" s="35" t="str">
        <f t="shared" si="118"/>
        <v>Asia</v>
      </c>
      <c r="J1066" t="str">
        <f>IF(ISNUMBER(MATCH(K1066,K$1:K1065,0)),"Double","1st See ")</f>
        <v>Double</v>
      </c>
      <c r="K1066" t="s">
        <v>8</v>
      </c>
      <c r="R1066" t="s">
        <v>15</v>
      </c>
      <c r="S1066" s="52">
        <v>53000</v>
      </c>
      <c r="T1066" s="49" t="s">
        <v>153</v>
      </c>
      <c r="U1066" s="13" t="s">
        <v>20</v>
      </c>
      <c r="W1066" s="60" t="str">
        <f>IF(ISNUMBER(MATCH(U1066,U$1:U1065,0)),"2","1")</f>
        <v>2</v>
      </c>
    </row>
    <row r="1067" spans="2:23" x14ac:dyDescent="0.25">
      <c r="B1067" s="18">
        <v>1066</v>
      </c>
      <c r="C1067" s="17" t="str">
        <f t="shared" si="112"/>
        <v>Europe</v>
      </c>
      <c r="D1067" s="17" t="str">
        <f t="shared" si="113"/>
        <v/>
      </c>
      <c r="E1067" s="17" t="str">
        <f t="shared" si="114"/>
        <v/>
      </c>
      <c r="F1067" s="17" t="str">
        <f t="shared" si="115"/>
        <v/>
      </c>
      <c r="G1067" s="17" t="str">
        <f t="shared" si="116"/>
        <v/>
      </c>
      <c r="H1067" s="17" t="str">
        <f t="shared" si="117"/>
        <v/>
      </c>
      <c r="I1067" s="35" t="str">
        <f t="shared" si="118"/>
        <v>Europe</v>
      </c>
      <c r="J1067" t="str">
        <f>IF(ISNUMBER(MATCH(K1067,K$1:K1066,0)),"Double","1st See ")</f>
        <v>Double</v>
      </c>
      <c r="K1067" t="s">
        <v>71</v>
      </c>
      <c r="R1067" t="s">
        <v>15</v>
      </c>
      <c r="S1067" s="52">
        <v>67000</v>
      </c>
      <c r="T1067" s="49" t="s">
        <v>379</v>
      </c>
      <c r="U1067" s="13" t="s">
        <v>20</v>
      </c>
      <c r="W1067" s="60" t="str">
        <f>IF(ISNUMBER(MATCH(U1067,U$1:U1066,0)),"2","1")</f>
        <v>2</v>
      </c>
    </row>
    <row r="1068" spans="2:23" x14ac:dyDescent="0.25">
      <c r="B1068" s="18">
        <v>1067</v>
      </c>
      <c r="C1068" s="17" t="str">
        <f t="shared" si="112"/>
        <v>Europe</v>
      </c>
      <c r="D1068" s="17" t="str">
        <f t="shared" si="113"/>
        <v/>
      </c>
      <c r="E1068" s="17" t="str">
        <f t="shared" si="114"/>
        <v/>
      </c>
      <c r="F1068" s="17" t="str">
        <f t="shared" si="115"/>
        <v/>
      </c>
      <c r="G1068" s="17" t="str">
        <f t="shared" si="116"/>
        <v/>
      </c>
      <c r="H1068" s="17" t="str">
        <f t="shared" si="117"/>
        <v/>
      </c>
      <c r="I1068" s="35" t="str">
        <f t="shared" si="118"/>
        <v>Europe</v>
      </c>
      <c r="J1068" t="str">
        <f>IF(ISNUMBER(MATCH(K1068,K$1:K1067,0)),"Double","1st See ")</f>
        <v>Double</v>
      </c>
      <c r="K1068" t="s">
        <v>71</v>
      </c>
      <c r="R1068" t="s">
        <v>15</v>
      </c>
      <c r="S1068" s="52">
        <v>85000</v>
      </c>
      <c r="T1068" s="49" t="s">
        <v>380</v>
      </c>
      <c r="U1068" s="13" t="s">
        <v>488</v>
      </c>
      <c r="W1068" s="60" t="str">
        <f>IF(ISNUMBER(MATCH(U1068,U$1:U1067,0)),"2","1")</f>
        <v>2</v>
      </c>
    </row>
    <row r="1069" spans="2:23" x14ac:dyDescent="0.25">
      <c r="B1069" s="18">
        <v>1068</v>
      </c>
      <c r="C1069" s="17" t="str">
        <f t="shared" si="112"/>
        <v/>
      </c>
      <c r="D1069" s="17" t="str">
        <f t="shared" si="113"/>
        <v/>
      </c>
      <c r="E1069" s="17" t="str">
        <f t="shared" si="114"/>
        <v/>
      </c>
      <c r="F1069" s="17" t="str">
        <f t="shared" si="115"/>
        <v/>
      </c>
      <c r="G1069" s="17" t="str">
        <f t="shared" si="116"/>
        <v>Asia</v>
      </c>
      <c r="H1069" s="17" t="str">
        <f t="shared" si="117"/>
        <v/>
      </c>
      <c r="I1069" s="35" t="str">
        <f t="shared" si="118"/>
        <v>Asia</v>
      </c>
      <c r="J1069" t="str">
        <f>IF(ISNUMBER(MATCH(K1069,K$1:K1068,0)),"Double","1st See ")</f>
        <v>Double</v>
      </c>
      <c r="K1069" t="s">
        <v>8</v>
      </c>
      <c r="R1069" t="s">
        <v>15</v>
      </c>
      <c r="S1069" s="52">
        <v>40000</v>
      </c>
      <c r="T1069" s="49" t="s">
        <v>383</v>
      </c>
      <c r="U1069" s="13" t="s">
        <v>52</v>
      </c>
      <c r="W1069" s="60" t="str">
        <f>IF(ISNUMBER(MATCH(U1069,U$1:U1068,0)),"2","1")</f>
        <v>2</v>
      </c>
    </row>
    <row r="1070" spans="2:23" x14ac:dyDescent="0.25">
      <c r="B1070" s="18">
        <v>1069</v>
      </c>
      <c r="C1070" s="17" t="str">
        <f t="shared" si="112"/>
        <v/>
      </c>
      <c r="D1070" s="17" t="str">
        <f t="shared" si="113"/>
        <v/>
      </c>
      <c r="E1070" s="17" t="str">
        <f t="shared" si="114"/>
        <v/>
      </c>
      <c r="F1070" s="17" t="str">
        <f t="shared" si="115"/>
        <v/>
      </c>
      <c r="G1070" s="17" t="str">
        <f t="shared" si="116"/>
        <v>Asia</v>
      </c>
      <c r="H1070" s="17" t="str">
        <f t="shared" si="117"/>
        <v/>
      </c>
      <c r="I1070" s="35" t="str">
        <f t="shared" si="118"/>
        <v>Asia</v>
      </c>
      <c r="J1070" t="str">
        <f>IF(ISNUMBER(MATCH(K1070,K$1:K1069,0)),"Double","1st See ")</f>
        <v>Double</v>
      </c>
      <c r="K1070" t="s">
        <v>8</v>
      </c>
      <c r="R1070" t="s">
        <v>15</v>
      </c>
      <c r="S1070" s="52">
        <v>41000</v>
      </c>
      <c r="T1070" s="49" t="s">
        <v>386</v>
      </c>
      <c r="U1070" s="13" t="s">
        <v>20</v>
      </c>
      <c r="W1070" s="60" t="str">
        <f>IF(ISNUMBER(MATCH(U1070,U$1:U1069,0)),"2","1")</f>
        <v>2</v>
      </c>
    </row>
    <row r="1071" spans="2:23" x14ac:dyDescent="0.25">
      <c r="B1071" s="18">
        <v>1070</v>
      </c>
      <c r="C1071" s="17" t="str">
        <f t="shared" si="112"/>
        <v>Europe</v>
      </c>
      <c r="D1071" s="17" t="str">
        <f t="shared" si="113"/>
        <v/>
      </c>
      <c r="E1071" s="17" t="str">
        <f t="shared" si="114"/>
        <v/>
      </c>
      <c r="F1071" s="17" t="str">
        <f t="shared" si="115"/>
        <v/>
      </c>
      <c r="G1071" s="17" t="str">
        <f t="shared" si="116"/>
        <v/>
      </c>
      <c r="H1071" s="17" t="str">
        <f t="shared" si="117"/>
        <v/>
      </c>
      <c r="I1071" s="35" t="str">
        <f t="shared" si="118"/>
        <v>Europe</v>
      </c>
      <c r="J1071" t="str">
        <f>IF(ISNUMBER(MATCH(K1071,K$1:K1070,0)),"Double","1st See ")</f>
        <v>Double</v>
      </c>
      <c r="K1071" t="s">
        <v>628</v>
      </c>
      <c r="R1071" t="s">
        <v>15</v>
      </c>
      <c r="S1071" s="52">
        <v>125000</v>
      </c>
      <c r="T1071" s="49" t="s">
        <v>388</v>
      </c>
      <c r="U1071" s="13" t="s">
        <v>52</v>
      </c>
      <c r="W1071" s="60" t="str">
        <f>IF(ISNUMBER(MATCH(U1071,U$1:U1070,0)),"2","1")</f>
        <v>2</v>
      </c>
    </row>
    <row r="1072" spans="2:23" x14ac:dyDescent="0.25">
      <c r="B1072" s="18">
        <v>1071</v>
      </c>
      <c r="C1072" s="17" t="str">
        <f t="shared" si="112"/>
        <v>Europe</v>
      </c>
      <c r="D1072" s="17" t="str">
        <f t="shared" si="113"/>
        <v/>
      </c>
      <c r="E1072" s="17" t="str">
        <f t="shared" si="114"/>
        <v/>
      </c>
      <c r="F1072" s="17" t="str">
        <f t="shared" si="115"/>
        <v/>
      </c>
      <c r="G1072" s="17" t="str">
        <f t="shared" si="116"/>
        <v/>
      </c>
      <c r="H1072" s="17" t="str">
        <f t="shared" si="117"/>
        <v/>
      </c>
      <c r="I1072" s="35" t="str">
        <f t="shared" si="118"/>
        <v>Europe</v>
      </c>
      <c r="J1072" t="str">
        <f>IF(ISNUMBER(MATCH(K1072,K$1:K1071,0)),"Double","1st See ")</f>
        <v>Double</v>
      </c>
      <c r="K1072" t="s">
        <v>71</v>
      </c>
      <c r="R1072" t="s">
        <v>15</v>
      </c>
      <c r="S1072" s="52">
        <v>70000</v>
      </c>
      <c r="T1072" s="49" t="s">
        <v>20</v>
      </c>
      <c r="U1072" s="13" t="s">
        <v>20</v>
      </c>
      <c r="W1072" s="60" t="str">
        <f>IF(ISNUMBER(MATCH(U1072,U$1:U1071,0)),"2","1")</f>
        <v>2</v>
      </c>
    </row>
    <row r="1073" spans="2:23" x14ac:dyDescent="0.25">
      <c r="B1073" s="18">
        <v>1072</v>
      </c>
      <c r="C1073" s="17" t="str">
        <f t="shared" si="112"/>
        <v>Europe</v>
      </c>
      <c r="D1073" s="17" t="str">
        <f t="shared" si="113"/>
        <v/>
      </c>
      <c r="E1073" s="17" t="str">
        <f t="shared" si="114"/>
        <v/>
      </c>
      <c r="F1073" s="17" t="str">
        <f t="shared" si="115"/>
        <v/>
      </c>
      <c r="G1073" s="17" t="str">
        <f t="shared" si="116"/>
        <v/>
      </c>
      <c r="H1073" s="17" t="str">
        <f t="shared" si="117"/>
        <v/>
      </c>
      <c r="I1073" s="35" t="str">
        <f t="shared" si="118"/>
        <v>Europe</v>
      </c>
      <c r="J1073" t="str">
        <f>IF(ISNUMBER(MATCH(K1073,K$1:K1072,0)),"Double","1st See ")</f>
        <v>Double</v>
      </c>
      <c r="K1073" t="s">
        <v>71</v>
      </c>
      <c r="R1073" t="s">
        <v>15</v>
      </c>
      <c r="S1073" s="52">
        <v>400000</v>
      </c>
      <c r="T1073" s="49" t="s">
        <v>393</v>
      </c>
      <c r="U1073" s="13" t="s">
        <v>67</v>
      </c>
      <c r="W1073" s="60" t="str">
        <f>IF(ISNUMBER(MATCH(U1073,U$1:U1072,0)),"2","1")</f>
        <v>2</v>
      </c>
    </row>
    <row r="1074" spans="2:23" x14ac:dyDescent="0.25">
      <c r="B1074" s="18">
        <v>1073</v>
      </c>
      <c r="C1074" s="17" t="str">
        <f t="shared" si="112"/>
        <v/>
      </c>
      <c r="D1074" s="17" t="str">
        <f t="shared" si="113"/>
        <v/>
      </c>
      <c r="E1074" s="17" t="str">
        <f t="shared" si="114"/>
        <v/>
      </c>
      <c r="F1074" s="17" t="str">
        <f t="shared" si="115"/>
        <v/>
      </c>
      <c r="G1074" s="17" t="str">
        <f t="shared" si="116"/>
        <v>Asia</v>
      </c>
      <c r="H1074" s="17" t="str">
        <f t="shared" si="117"/>
        <v/>
      </c>
      <c r="I1074" s="35" t="str">
        <f t="shared" si="118"/>
        <v>Asia</v>
      </c>
      <c r="J1074" t="str">
        <f>IF(ISNUMBER(MATCH(K1074,K$1:K1073,0)),"Double","1st See ")</f>
        <v>Double</v>
      </c>
      <c r="K1074" t="s">
        <v>8</v>
      </c>
      <c r="R1074" t="s">
        <v>15</v>
      </c>
      <c r="S1074" s="52">
        <v>55000</v>
      </c>
      <c r="T1074" s="49" t="s">
        <v>207</v>
      </c>
      <c r="U1074" s="13" t="s">
        <v>20</v>
      </c>
      <c r="W1074" s="60" t="str">
        <f>IF(ISNUMBER(MATCH(U1074,U$1:U1073,0)),"2","1")</f>
        <v>2</v>
      </c>
    </row>
    <row r="1075" spans="2:23" x14ac:dyDescent="0.25">
      <c r="B1075" s="18">
        <v>1074</v>
      </c>
      <c r="C1075" s="17" t="str">
        <f t="shared" si="112"/>
        <v>Europe</v>
      </c>
      <c r="D1075" s="17" t="str">
        <f t="shared" si="113"/>
        <v/>
      </c>
      <c r="E1075" s="17" t="str">
        <f t="shared" si="114"/>
        <v/>
      </c>
      <c r="F1075" s="17" t="str">
        <f t="shared" si="115"/>
        <v/>
      </c>
      <c r="G1075" s="17" t="str">
        <f t="shared" si="116"/>
        <v/>
      </c>
      <c r="H1075" s="17" t="str">
        <f t="shared" si="117"/>
        <v/>
      </c>
      <c r="I1075" s="35" t="str">
        <f t="shared" si="118"/>
        <v>Europe</v>
      </c>
      <c r="J1075" t="str">
        <f>IF(ISNUMBER(MATCH(K1075,K$1:K1074,0)),"Double","1st See ")</f>
        <v>Double</v>
      </c>
      <c r="K1075" t="s">
        <v>608</v>
      </c>
      <c r="R1075" t="s">
        <v>15</v>
      </c>
      <c r="S1075" s="52">
        <v>60000</v>
      </c>
      <c r="T1075" s="49" t="s">
        <v>394</v>
      </c>
      <c r="U1075" s="13" t="s">
        <v>20</v>
      </c>
      <c r="W1075" s="60" t="str">
        <f>IF(ISNUMBER(MATCH(U1075,U$1:U1074,0)),"2","1")</f>
        <v>2</v>
      </c>
    </row>
    <row r="1076" spans="2:23" x14ac:dyDescent="0.25">
      <c r="B1076" s="18">
        <v>1075</v>
      </c>
      <c r="C1076" s="17" t="str">
        <f t="shared" si="112"/>
        <v>Europe</v>
      </c>
      <c r="D1076" s="17" t="str">
        <f t="shared" si="113"/>
        <v/>
      </c>
      <c r="E1076" s="17" t="str">
        <f t="shared" si="114"/>
        <v/>
      </c>
      <c r="F1076" s="17" t="str">
        <f t="shared" si="115"/>
        <v/>
      </c>
      <c r="G1076" s="17" t="str">
        <f t="shared" si="116"/>
        <v/>
      </c>
      <c r="H1076" s="17" t="str">
        <f t="shared" si="117"/>
        <v/>
      </c>
      <c r="I1076" s="35" t="str">
        <f t="shared" si="118"/>
        <v>Europe</v>
      </c>
      <c r="J1076" t="str">
        <f>IF(ISNUMBER(MATCH(K1076,K$1:K1075,0)),"Double","1st See ")</f>
        <v>Double</v>
      </c>
      <c r="K1076" t="s">
        <v>71</v>
      </c>
      <c r="R1076" t="s">
        <v>15</v>
      </c>
      <c r="S1076" s="52">
        <v>137500</v>
      </c>
      <c r="T1076" s="49" t="s">
        <v>397</v>
      </c>
      <c r="U1076" s="13" t="s">
        <v>20</v>
      </c>
      <c r="W1076" s="60" t="str">
        <f>IF(ISNUMBER(MATCH(U1076,U$1:U1075,0)),"2","1")</f>
        <v>2</v>
      </c>
    </row>
    <row r="1077" spans="2:23" x14ac:dyDescent="0.25">
      <c r="B1077" s="18">
        <v>1076</v>
      </c>
      <c r="C1077" s="17" t="str">
        <f t="shared" si="112"/>
        <v>Europe</v>
      </c>
      <c r="D1077" s="17" t="str">
        <f t="shared" si="113"/>
        <v/>
      </c>
      <c r="E1077" s="17" t="str">
        <f t="shared" si="114"/>
        <v/>
      </c>
      <c r="F1077" s="17" t="str">
        <f t="shared" si="115"/>
        <v/>
      </c>
      <c r="G1077" s="17" t="str">
        <f t="shared" si="116"/>
        <v/>
      </c>
      <c r="H1077" s="17" t="str">
        <f t="shared" si="117"/>
        <v/>
      </c>
      <c r="I1077" s="35" t="str">
        <f t="shared" si="118"/>
        <v>Europe</v>
      </c>
      <c r="J1077" t="str">
        <f>IF(ISNUMBER(MATCH(K1077,K$1:K1076,0)),"Double","1st See ")</f>
        <v>Double</v>
      </c>
      <c r="K1077" t="s">
        <v>71</v>
      </c>
      <c r="R1077" t="s">
        <v>15</v>
      </c>
      <c r="S1077" s="52">
        <v>47000</v>
      </c>
      <c r="T1077" s="49" t="s">
        <v>402</v>
      </c>
      <c r="U1077" s="13" t="s">
        <v>67</v>
      </c>
      <c r="W1077" s="60" t="str">
        <f>IF(ISNUMBER(MATCH(U1077,U$1:U1076,0)),"2","1")</f>
        <v>2</v>
      </c>
    </row>
    <row r="1078" spans="2:23" x14ac:dyDescent="0.25">
      <c r="B1078" s="18">
        <v>1077</v>
      </c>
      <c r="C1078" s="17" t="str">
        <f t="shared" si="112"/>
        <v>Europe</v>
      </c>
      <c r="D1078" s="17" t="str">
        <f t="shared" si="113"/>
        <v/>
      </c>
      <c r="E1078" s="17" t="str">
        <f t="shared" si="114"/>
        <v/>
      </c>
      <c r="F1078" s="17" t="str">
        <f t="shared" si="115"/>
        <v/>
      </c>
      <c r="G1078" s="17" t="str">
        <f t="shared" si="116"/>
        <v/>
      </c>
      <c r="H1078" s="17" t="str">
        <f t="shared" si="117"/>
        <v/>
      </c>
      <c r="I1078" s="35" t="str">
        <f t="shared" si="118"/>
        <v>Europe</v>
      </c>
      <c r="J1078" t="str">
        <f>IF(ISNUMBER(MATCH(K1078,K$1:K1077,0)),"Double","1st See ")</f>
        <v>Double</v>
      </c>
      <c r="K1078" t="s">
        <v>71</v>
      </c>
      <c r="R1078" t="s">
        <v>15</v>
      </c>
      <c r="S1078" s="52">
        <v>65000</v>
      </c>
      <c r="T1078" s="49" t="s">
        <v>42</v>
      </c>
      <c r="U1078" s="13" t="s">
        <v>20</v>
      </c>
      <c r="W1078" s="60" t="str">
        <f>IF(ISNUMBER(MATCH(U1078,U$1:U1077,0)),"2","1")</f>
        <v>2</v>
      </c>
    </row>
    <row r="1079" spans="2:23" x14ac:dyDescent="0.25">
      <c r="B1079" s="18">
        <v>1078</v>
      </c>
      <c r="C1079" s="17" t="str">
        <f t="shared" si="112"/>
        <v>Europe</v>
      </c>
      <c r="D1079" s="17" t="str">
        <f t="shared" si="113"/>
        <v/>
      </c>
      <c r="E1079" s="17" t="str">
        <f t="shared" si="114"/>
        <v/>
      </c>
      <c r="F1079" s="17" t="str">
        <f t="shared" si="115"/>
        <v/>
      </c>
      <c r="G1079" s="17" t="str">
        <f t="shared" si="116"/>
        <v/>
      </c>
      <c r="H1079" s="17" t="str">
        <f t="shared" si="117"/>
        <v/>
      </c>
      <c r="I1079" s="35" t="str">
        <f t="shared" si="118"/>
        <v>Europe</v>
      </c>
      <c r="J1079" t="str">
        <f>IF(ISNUMBER(MATCH(K1079,K$1:K1078,0)),"Double","1st See ")</f>
        <v>Double</v>
      </c>
      <c r="K1079" t="s">
        <v>71</v>
      </c>
      <c r="R1079" t="s">
        <v>15</v>
      </c>
      <c r="S1079" s="52">
        <v>92000</v>
      </c>
      <c r="T1079" s="49" t="s">
        <v>405</v>
      </c>
      <c r="U1079" s="13" t="s">
        <v>52</v>
      </c>
      <c r="W1079" s="60" t="str">
        <f>IF(ISNUMBER(MATCH(U1079,U$1:U1078,0)),"2","1")</f>
        <v>2</v>
      </c>
    </row>
    <row r="1080" spans="2:23" x14ac:dyDescent="0.25">
      <c r="B1080" s="18">
        <v>1079</v>
      </c>
      <c r="C1080" s="17" t="str">
        <f t="shared" si="112"/>
        <v/>
      </c>
      <c r="D1080" s="17" t="str">
        <f t="shared" si="113"/>
        <v/>
      </c>
      <c r="E1080" s="17" t="str">
        <f t="shared" si="114"/>
        <v/>
      </c>
      <c r="F1080" s="17" t="str">
        <f t="shared" si="115"/>
        <v/>
      </c>
      <c r="G1080" s="17" t="str">
        <f t="shared" si="116"/>
        <v>Asia</v>
      </c>
      <c r="H1080" s="17" t="str">
        <f t="shared" si="117"/>
        <v/>
      </c>
      <c r="I1080" s="35" t="str">
        <f t="shared" si="118"/>
        <v>Asia</v>
      </c>
      <c r="J1080" t="str">
        <f>IF(ISNUMBER(MATCH(K1080,K$1:K1079,0)),"Double","1st See ")</f>
        <v>Double</v>
      </c>
      <c r="K1080" t="s">
        <v>17</v>
      </c>
      <c r="R1080" t="s">
        <v>15</v>
      </c>
      <c r="S1080" s="52">
        <v>108000</v>
      </c>
      <c r="T1080" s="49" t="s">
        <v>408</v>
      </c>
      <c r="U1080" s="13" t="s">
        <v>52</v>
      </c>
      <c r="W1080" s="60" t="str">
        <f>IF(ISNUMBER(MATCH(U1080,U$1:U1079,0)),"2","1")</f>
        <v>2</v>
      </c>
    </row>
    <row r="1081" spans="2:23" x14ac:dyDescent="0.25">
      <c r="B1081" s="18">
        <v>1080</v>
      </c>
      <c r="C1081" s="17" t="str">
        <f t="shared" si="112"/>
        <v>Europe</v>
      </c>
      <c r="D1081" s="17" t="str">
        <f t="shared" si="113"/>
        <v/>
      </c>
      <c r="E1081" s="17" t="str">
        <f t="shared" si="114"/>
        <v/>
      </c>
      <c r="F1081" s="17" t="str">
        <f t="shared" si="115"/>
        <v/>
      </c>
      <c r="G1081" s="17" t="str">
        <f t="shared" si="116"/>
        <v/>
      </c>
      <c r="H1081" s="17" t="str">
        <f t="shared" si="117"/>
        <v/>
      </c>
      <c r="I1081" s="35" t="str">
        <f t="shared" si="118"/>
        <v>Europe</v>
      </c>
      <c r="J1081" t="str">
        <f>IF(ISNUMBER(MATCH(K1081,K$1:K1080,0)),"Double","1st See ")</f>
        <v>Double</v>
      </c>
      <c r="K1081" t="s">
        <v>71</v>
      </c>
      <c r="R1081" t="s">
        <v>15</v>
      </c>
      <c r="S1081" s="52">
        <v>61000</v>
      </c>
      <c r="T1081" s="49" t="s">
        <v>153</v>
      </c>
      <c r="U1081" s="13" t="s">
        <v>20</v>
      </c>
      <c r="W1081" s="60" t="str">
        <f>IF(ISNUMBER(MATCH(U1081,U$1:U1080,0)),"2","1")</f>
        <v>2</v>
      </c>
    </row>
    <row r="1082" spans="2:23" x14ac:dyDescent="0.25">
      <c r="B1082" s="18">
        <v>1081</v>
      </c>
      <c r="C1082" s="17" t="str">
        <f t="shared" si="112"/>
        <v>Europe</v>
      </c>
      <c r="D1082" s="17" t="str">
        <f t="shared" si="113"/>
        <v/>
      </c>
      <c r="E1082" s="17" t="str">
        <f t="shared" si="114"/>
        <v/>
      </c>
      <c r="F1082" s="17" t="str">
        <f t="shared" si="115"/>
        <v/>
      </c>
      <c r="G1082" s="17" t="str">
        <f t="shared" si="116"/>
        <v/>
      </c>
      <c r="H1082" s="17" t="str">
        <f t="shared" si="117"/>
        <v/>
      </c>
      <c r="I1082" s="35" t="str">
        <f t="shared" si="118"/>
        <v>Europe</v>
      </c>
      <c r="J1082" t="str">
        <f>IF(ISNUMBER(MATCH(K1082,K$1:K1081,0)),"Double","1st See ")</f>
        <v>Double</v>
      </c>
      <c r="K1082" t="s">
        <v>583</v>
      </c>
      <c r="R1082" t="s">
        <v>15</v>
      </c>
      <c r="S1082" s="52">
        <v>50000</v>
      </c>
      <c r="T1082" s="49" t="s">
        <v>411</v>
      </c>
      <c r="U1082" s="13" t="s">
        <v>20</v>
      </c>
      <c r="W1082" s="60" t="str">
        <f>IF(ISNUMBER(MATCH(U1082,U$1:U1081,0)),"2","1")</f>
        <v>2</v>
      </c>
    </row>
    <row r="1083" spans="2:23" x14ac:dyDescent="0.25">
      <c r="B1083" s="18">
        <v>1082</v>
      </c>
      <c r="C1083" s="17" t="str">
        <f t="shared" si="112"/>
        <v>Europe</v>
      </c>
      <c r="D1083" s="17" t="str">
        <f t="shared" si="113"/>
        <v/>
      </c>
      <c r="E1083" s="17" t="str">
        <f t="shared" si="114"/>
        <v/>
      </c>
      <c r="F1083" s="17" t="str">
        <f t="shared" si="115"/>
        <v/>
      </c>
      <c r="G1083" s="17" t="str">
        <f t="shared" si="116"/>
        <v/>
      </c>
      <c r="H1083" s="17" t="str">
        <f t="shared" si="117"/>
        <v/>
      </c>
      <c r="I1083" s="35" t="str">
        <f t="shared" si="118"/>
        <v>Europe</v>
      </c>
      <c r="J1083" t="str">
        <f>IF(ISNUMBER(MATCH(K1083,K$1:K1082,0)),"Double","1st See ")</f>
        <v>Double</v>
      </c>
      <c r="K1083" t="s">
        <v>30</v>
      </c>
      <c r="R1083" t="s">
        <v>15</v>
      </c>
      <c r="S1083" s="52">
        <v>150000</v>
      </c>
      <c r="T1083" s="49" t="s">
        <v>412</v>
      </c>
      <c r="U1083" s="13" t="s">
        <v>310</v>
      </c>
      <c r="W1083" s="60" t="str">
        <f>IF(ISNUMBER(MATCH(U1083,U$1:U1082,0)),"2","1")</f>
        <v>2</v>
      </c>
    </row>
    <row r="1084" spans="2:23" x14ac:dyDescent="0.25">
      <c r="B1084" s="18">
        <v>1083</v>
      </c>
      <c r="C1084" s="17" t="str">
        <f t="shared" si="112"/>
        <v/>
      </c>
      <c r="D1084" s="17" t="str">
        <f t="shared" si="113"/>
        <v/>
      </c>
      <c r="E1084" s="17" t="str">
        <f t="shared" si="114"/>
        <v/>
      </c>
      <c r="F1084" s="17" t="str">
        <f t="shared" si="115"/>
        <v/>
      </c>
      <c r="G1084" s="17" t="str">
        <f t="shared" si="116"/>
        <v>Asia</v>
      </c>
      <c r="H1084" s="17" t="str">
        <f t="shared" si="117"/>
        <v/>
      </c>
      <c r="I1084" s="35" t="str">
        <f t="shared" si="118"/>
        <v>Asia</v>
      </c>
      <c r="J1084" t="str">
        <f>IF(ISNUMBER(MATCH(K1084,K$1:K1083,0)),"Double","1st See ")</f>
        <v>Double</v>
      </c>
      <c r="K1084" t="s">
        <v>8</v>
      </c>
      <c r="R1084" t="s">
        <v>15</v>
      </c>
      <c r="S1084" s="52">
        <v>45000</v>
      </c>
      <c r="T1084" s="49" t="s">
        <v>417</v>
      </c>
      <c r="U1084" s="13" t="s">
        <v>67</v>
      </c>
      <c r="W1084" s="60" t="str">
        <f>IF(ISNUMBER(MATCH(U1084,U$1:U1083,0)),"2","1")</f>
        <v>2</v>
      </c>
    </row>
    <row r="1085" spans="2:23" x14ac:dyDescent="0.25">
      <c r="B1085" s="18">
        <v>1084</v>
      </c>
      <c r="C1085" s="17" t="str">
        <f t="shared" si="112"/>
        <v>Europe</v>
      </c>
      <c r="D1085" s="17" t="str">
        <f t="shared" si="113"/>
        <v/>
      </c>
      <c r="E1085" s="17" t="str">
        <f t="shared" si="114"/>
        <v/>
      </c>
      <c r="F1085" s="17" t="str">
        <f t="shared" si="115"/>
        <v/>
      </c>
      <c r="G1085" s="17" t="str">
        <f t="shared" si="116"/>
        <v/>
      </c>
      <c r="H1085" s="17" t="str">
        <f t="shared" si="117"/>
        <v/>
      </c>
      <c r="I1085" s="35" t="str">
        <f t="shared" si="118"/>
        <v>Europe</v>
      </c>
      <c r="J1085" t="str">
        <f>IF(ISNUMBER(MATCH(K1085,K$1:K1084,0)),"Double","1st See ")</f>
        <v>Double</v>
      </c>
      <c r="K1085" t="s">
        <v>71</v>
      </c>
      <c r="R1085" t="s">
        <v>15</v>
      </c>
      <c r="S1085" s="52">
        <v>135000</v>
      </c>
      <c r="T1085" s="49" t="s">
        <v>418</v>
      </c>
      <c r="U1085" s="13" t="s">
        <v>52</v>
      </c>
      <c r="W1085" s="60" t="str">
        <f>IF(ISNUMBER(MATCH(U1085,U$1:U1084,0)),"2","1")</f>
        <v>2</v>
      </c>
    </row>
    <row r="1086" spans="2:23" x14ac:dyDescent="0.25">
      <c r="B1086" s="18">
        <v>1085</v>
      </c>
      <c r="C1086" s="17" t="str">
        <f t="shared" si="112"/>
        <v/>
      </c>
      <c r="D1086" s="17" t="str">
        <f t="shared" si="113"/>
        <v/>
      </c>
      <c r="E1086" s="17" t="str">
        <f t="shared" si="114"/>
        <v/>
      </c>
      <c r="F1086" s="17" t="str">
        <f t="shared" si="115"/>
        <v/>
      </c>
      <c r="G1086" s="17" t="str">
        <f t="shared" si="116"/>
        <v>Asia</v>
      </c>
      <c r="H1086" s="17" t="str">
        <f t="shared" si="117"/>
        <v/>
      </c>
      <c r="I1086" s="35" t="str">
        <f t="shared" si="118"/>
        <v>Asia</v>
      </c>
      <c r="J1086" t="str">
        <f>IF(ISNUMBER(MATCH(K1086,K$1:K1085,0)),"Double","1st See ")</f>
        <v>Double</v>
      </c>
      <c r="K1086" t="s">
        <v>8</v>
      </c>
      <c r="R1086" t="s">
        <v>15</v>
      </c>
      <c r="S1086" s="52">
        <v>29000</v>
      </c>
      <c r="T1086" s="49" t="s">
        <v>421</v>
      </c>
      <c r="U1086" s="13" t="s">
        <v>52</v>
      </c>
      <c r="W1086" s="60" t="str">
        <f>IF(ISNUMBER(MATCH(U1086,U$1:U1085,0)),"2","1")</f>
        <v>2</v>
      </c>
    </row>
    <row r="1087" spans="2:23" x14ac:dyDescent="0.25">
      <c r="B1087" s="18">
        <v>1086</v>
      </c>
      <c r="C1087" s="17" t="str">
        <f t="shared" si="112"/>
        <v/>
      </c>
      <c r="D1087" s="17" t="str">
        <f t="shared" si="113"/>
        <v/>
      </c>
      <c r="E1087" s="17" t="str">
        <f t="shared" si="114"/>
        <v/>
      </c>
      <c r="F1087" s="17" t="str">
        <f t="shared" si="115"/>
        <v/>
      </c>
      <c r="G1087" s="17" t="str">
        <f t="shared" si="116"/>
        <v>Asia</v>
      </c>
      <c r="H1087" s="17" t="str">
        <f t="shared" si="117"/>
        <v/>
      </c>
      <c r="I1087" s="35" t="str">
        <f t="shared" si="118"/>
        <v>Asia</v>
      </c>
      <c r="J1087" t="str">
        <f>IF(ISNUMBER(MATCH(K1087,K$1:K1086,0)),"Double","1st See ")</f>
        <v>Double</v>
      </c>
      <c r="K1087" t="s">
        <v>8</v>
      </c>
      <c r="R1087" t="s">
        <v>15</v>
      </c>
      <c r="S1087" s="52">
        <v>63000</v>
      </c>
      <c r="T1087" s="49" t="s">
        <v>108</v>
      </c>
      <c r="U1087" s="13" t="s">
        <v>20</v>
      </c>
      <c r="W1087" s="60" t="str">
        <f>IF(ISNUMBER(MATCH(U1087,U$1:U1086,0)),"2","1")</f>
        <v>2</v>
      </c>
    </row>
    <row r="1088" spans="2:23" x14ac:dyDescent="0.25">
      <c r="B1088" s="18">
        <v>1087</v>
      </c>
      <c r="C1088" s="17" t="str">
        <f t="shared" si="112"/>
        <v/>
      </c>
      <c r="D1088" s="17" t="str">
        <f t="shared" si="113"/>
        <v/>
      </c>
      <c r="E1088" s="17" t="str">
        <f t="shared" si="114"/>
        <v/>
      </c>
      <c r="F1088" s="17" t="str">
        <f t="shared" si="115"/>
        <v/>
      </c>
      <c r="G1088" s="17" t="str">
        <f t="shared" si="116"/>
        <v>Asia</v>
      </c>
      <c r="H1088" s="17" t="str">
        <f t="shared" si="117"/>
        <v/>
      </c>
      <c r="I1088" s="35" t="str">
        <f t="shared" si="118"/>
        <v>Asia</v>
      </c>
      <c r="J1088" t="str">
        <f>IF(ISNUMBER(MATCH(K1088,K$1:K1087,0)),"Double","1st See ")</f>
        <v>Double</v>
      </c>
      <c r="K1088" t="s">
        <v>8</v>
      </c>
      <c r="R1088" t="s">
        <v>15</v>
      </c>
      <c r="S1088" s="52">
        <v>95000</v>
      </c>
      <c r="T1088" s="49" t="s">
        <v>424</v>
      </c>
      <c r="U1088" s="13" t="s">
        <v>20</v>
      </c>
      <c r="W1088" s="60" t="str">
        <f>IF(ISNUMBER(MATCH(U1088,U$1:U1087,0)),"2","1")</f>
        <v>2</v>
      </c>
    </row>
    <row r="1089" spans="2:23" x14ac:dyDescent="0.25">
      <c r="B1089" s="18">
        <v>1088</v>
      </c>
      <c r="C1089" s="17" t="str">
        <f t="shared" si="112"/>
        <v>Europe</v>
      </c>
      <c r="D1089" s="17" t="str">
        <f t="shared" si="113"/>
        <v/>
      </c>
      <c r="E1089" s="17" t="str">
        <f t="shared" si="114"/>
        <v/>
      </c>
      <c r="F1089" s="17" t="str">
        <f t="shared" si="115"/>
        <v/>
      </c>
      <c r="G1089" s="17" t="str">
        <f t="shared" si="116"/>
        <v/>
      </c>
      <c r="H1089" s="17" t="str">
        <f t="shared" si="117"/>
        <v/>
      </c>
      <c r="I1089" s="35" t="str">
        <f t="shared" si="118"/>
        <v>Europe</v>
      </c>
      <c r="J1089" t="str">
        <f>IF(ISNUMBER(MATCH(K1089,K$1:K1088,0)),"Double","1st See ")</f>
        <v>Double</v>
      </c>
      <c r="K1089" t="s">
        <v>71</v>
      </c>
      <c r="R1089" t="s">
        <v>15</v>
      </c>
      <c r="S1089" s="52">
        <v>53000</v>
      </c>
      <c r="T1089" s="49" t="s">
        <v>432</v>
      </c>
      <c r="U1089" s="13" t="s">
        <v>52</v>
      </c>
      <c r="W1089" s="60" t="str">
        <f>IF(ISNUMBER(MATCH(U1089,U$1:U1088,0)),"2","1")</f>
        <v>2</v>
      </c>
    </row>
    <row r="1090" spans="2:23" x14ac:dyDescent="0.25">
      <c r="B1090" s="18">
        <v>1089</v>
      </c>
      <c r="C1090" s="17" t="str">
        <f t="shared" ref="C1090:C1153" si="119">IF(ISNUMBER(MATCH($K1090,L$2:L$65,0)),"Europe","")</f>
        <v/>
      </c>
      <c r="D1090" s="17" t="str">
        <f t="shared" ref="D1090:D1153" si="120">IF(ISNUMBER(MATCH($K1090,M$2:M$65,0)),"North America","")</f>
        <v/>
      </c>
      <c r="E1090" s="17" t="str">
        <f t="shared" ref="E1090:E1153" si="121">IF(ISNUMBER(MATCH($K1090,N$2:N$65,0)),"South America","")</f>
        <v/>
      </c>
      <c r="F1090" s="17" t="str">
        <f t="shared" ref="F1090:F1153" si="122">IF(ISNUMBER(MATCH($K1090,O$2:O$63,0)),"Africa","")</f>
        <v>Africa</v>
      </c>
      <c r="G1090" s="17" t="str">
        <f t="shared" ref="G1090:G1153" si="123">IF(ISNUMBER(MATCH($K1090,P$2:P$65,0)),"Asia","")</f>
        <v/>
      </c>
      <c r="H1090" s="17" t="str">
        <f t="shared" ref="H1090:H1153" si="124">IF(ISNUMBER(MATCH($K1090,Q$2:Q$65,0)),"Oceania","")</f>
        <v/>
      </c>
      <c r="I1090" s="35" t="str">
        <f t="shared" si="118"/>
        <v>Africa</v>
      </c>
      <c r="J1090" t="str">
        <f>IF(ISNUMBER(MATCH(K1090,K$1:K1089,0)),"Double","1st See ")</f>
        <v>Double</v>
      </c>
      <c r="K1090" t="s">
        <v>48</v>
      </c>
      <c r="R1090" t="s">
        <v>15</v>
      </c>
      <c r="S1090" s="52">
        <v>130000</v>
      </c>
      <c r="T1090" s="49" t="s">
        <v>433</v>
      </c>
      <c r="U1090" s="13" t="s">
        <v>279</v>
      </c>
      <c r="W1090" s="60" t="str">
        <f>IF(ISNUMBER(MATCH(U1090,U$1:U1089,0)),"2","1")</f>
        <v>2</v>
      </c>
    </row>
    <row r="1091" spans="2:23" x14ac:dyDescent="0.25">
      <c r="B1091" s="18">
        <v>1090</v>
      </c>
      <c r="C1091" s="17" t="str">
        <f t="shared" si="119"/>
        <v>Europe</v>
      </c>
      <c r="D1091" s="17" t="str">
        <f t="shared" si="120"/>
        <v/>
      </c>
      <c r="E1091" s="17" t="str">
        <f t="shared" si="121"/>
        <v/>
      </c>
      <c r="F1091" s="17" t="str">
        <f t="shared" si="122"/>
        <v/>
      </c>
      <c r="G1091" s="17" t="str">
        <f t="shared" si="123"/>
        <v/>
      </c>
      <c r="H1091" s="17" t="str">
        <f t="shared" si="124"/>
        <v/>
      </c>
      <c r="I1091" s="35" t="str">
        <f t="shared" ref="I1091:I1154" si="125">CONCATENATE(C1091,D1091,E1091,F1091,G1091,H1091)</f>
        <v>Europe</v>
      </c>
      <c r="J1091" t="str">
        <f>IF(ISNUMBER(MATCH(K1091,K$1:K1090,0)),"Double","1st See ")</f>
        <v>Double</v>
      </c>
      <c r="K1091" t="s">
        <v>71</v>
      </c>
      <c r="R1091" t="s">
        <v>15</v>
      </c>
      <c r="S1091" s="52">
        <v>44200</v>
      </c>
      <c r="T1091" s="49" t="s">
        <v>436</v>
      </c>
      <c r="U1091" s="13" t="s">
        <v>20</v>
      </c>
      <c r="W1091" s="60" t="str">
        <f>IF(ISNUMBER(MATCH(U1091,U$1:U1090,0)),"2","1")</f>
        <v>2</v>
      </c>
    </row>
    <row r="1092" spans="2:23" x14ac:dyDescent="0.25">
      <c r="B1092" s="18">
        <v>1091</v>
      </c>
      <c r="C1092" s="17" t="str">
        <f t="shared" si="119"/>
        <v>Europe</v>
      </c>
      <c r="D1092" s="17" t="str">
        <f t="shared" si="120"/>
        <v/>
      </c>
      <c r="E1092" s="17" t="str">
        <f t="shared" si="121"/>
        <v/>
      </c>
      <c r="F1092" s="17" t="str">
        <f t="shared" si="122"/>
        <v/>
      </c>
      <c r="G1092" s="17" t="str">
        <f t="shared" si="123"/>
        <v/>
      </c>
      <c r="H1092" s="17" t="str">
        <f t="shared" si="124"/>
        <v/>
      </c>
      <c r="I1092" s="35" t="str">
        <f t="shared" si="125"/>
        <v>Europe</v>
      </c>
      <c r="J1092" t="str">
        <f>IF(ISNUMBER(MATCH(K1092,K$1:K1091,0)),"Double","1st See ")</f>
        <v>Double</v>
      </c>
      <c r="K1092" t="s">
        <v>71</v>
      </c>
      <c r="R1092" t="s">
        <v>15</v>
      </c>
      <c r="S1092" s="52">
        <v>56000</v>
      </c>
      <c r="T1092" s="49" t="s">
        <v>437</v>
      </c>
      <c r="U1092" s="13" t="s">
        <v>52</v>
      </c>
      <c r="W1092" s="60" t="str">
        <f>IF(ISNUMBER(MATCH(U1092,U$1:U1091,0)),"2","1")</f>
        <v>2</v>
      </c>
    </row>
    <row r="1093" spans="2:23" x14ac:dyDescent="0.25">
      <c r="B1093" s="18">
        <v>1092</v>
      </c>
      <c r="C1093" s="17" t="str">
        <f t="shared" si="119"/>
        <v/>
      </c>
      <c r="D1093" s="17" t="str">
        <f t="shared" si="120"/>
        <v/>
      </c>
      <c r="E1093" s="17" t="str">
        <f t="shared" si="121"/>
        <v/>
      </c>
      <c r="F1093" s="17" t="str">
        <f t="shared" si="122"/>
        <v>Africa</v>
      </c>
      <c r="G1093" s="17" t="str">
        <f t="shared" si="123"/>
        <v/>
      </c>
      <c r="H1093" s="17" t="str">
        <f t="shared" si="124"/>
        <v/>
      </c>
      <c r="I1093" s="35" t="str">
        <f t="shared" si="125"/>
        <v>Africa</v>
      </c>
      <c r="J1093" t="str">
        <f>IF(ISNUMBER(MATCH(K1093,K$1:K1092,0)),"Double","1st See ")</f>
        <v>Double</v>
      </c>
      <c r="K1093" t="s">
        <v>870</v>
      </c>
      <c r="R1093" t="s">
        <v>15</v>
      </c>
      <c r="S1093" s="52">
        <v>72500</v>
      </c>
      <c r="T1093" s="49" t="s">
        <v>438</v>
      </c>
      <c r="U1093" s="13" t="s">
        <v>279</v>
      </c>
      <c r="W1093" s="60" t="str">
        <f>IF(ISNUMBER(MATCH(U1093,U$1:U1092,0)),"2","1")</f>
        <v>2</v>
      </c>
    </row>
    <row r="1094" spans="2:23" x14ac:dyDescent="0.25">
      <c r="B1094" s="18">
        <v>1093</v>
      </c>
      <c r="C1094" s="17" t="str">
        <f t="shared" si="119"/>
        <v>Europe</v>
      </c>
      <c r="D1094" s="17" t="str">
        <f t="shared" si="120"/>
        <v/>
      </c>
      <c r="E1094" s="17" t="str">
        <f t="shared" si="121"/>
        <v/>
      </c>
      <c r="F1094" s="17" t="str">
        <f t="shared" si="122"/>
        <v/>
      </c>
      <c r="G1094" s="17" t="str">
        <f t="shared" si="123"/>
        <v/>
      </c>
      <c r="H1094" s="17" t="str">
        <f t="shared" si="124"/>
        <v/>
      </c>
      <c r="I1094" s="35" t="str">
        <f t="shared" si="125"/>
        <v>Europe</v>
      </c>
      <c r="J1094" t="str">
        <f>IF(ISNUMBER(MATCH(K1094,K$1:K1093,0)),"Double","1st See ")</f>
        <v>Double</v>
      </c>
      <c r="K1094" t="s">
        <v>71</v>
      </c>
      <c r="R1094" t="s">
        <v>15</v>
      </c>
      <c r="S1094" s="52">
        <v>68000</v>
      </c>
      <c r="T1094" s="49" t="s">
        <v>201</v>
      </c>
      <c r="U1094" s="13" t="s">
        <v>52</v>
      </c>
      <c r="W1094" s="60" t="str">
        <f>IF(ISNUMBER(MATCH(U1094,U$1:U1093,0)),"2","1")</f>
        <v>2</v>
      </c>
    </row>
    <row r="1095" spans="2:23" x14ac:dyDescent="0.25">
      <c r="B1095" s="18">
        <v>1094</v>
      </c>
      <c r="C1095" s="17" t="str">
        <f t="shared" si="119"/>
        <v/>
      </c>
      <c r="D1095" s="17" t="str">
        <f t="shared" si="120"/>
        <v/>
      </c>
      <c r="E1095" s="17" t="str">
        <f t="shared" si="121"/>
        <v/>
      </c>
      <c r="F1095" s="17" t="str">
        <f t="shared" si="122"/>
        <v/>
      </c>
      <c r="G1095" s="17" t="str">
        <f t="shared" si="123"/>
        <v>Asia</v>
      </c>
      <c r="H1095" s="17" t="str">
        <f t="shared" si="124"/>
        <v/>
      </c>
      <c r="I1095" s="35" t="str">
        <f t="shared" si="125"/>
        <v>Asia</v>
      </c>
      <c r="J1095" t="str">
        <f>IF(ISNUMBER(MATCH(K1095,K$1:K1094,0)),"Double","1st See ")</f>
        <v>Double</v>
      </c>
      <c r="K1095" t="s">
        <v>8</v>
      </c>
      <c r="R1095" t="s">
        <v>15</v>
      </c>
      <c r="S1095" s="52">
        <v>75000</v>
      </c>
      <c r="T1095" s="49" t="s">
        <v>282</v>
      </c>
      <c r="U1095" s="13" t="s">
        <v>20</v>
      </c>
      <c r="W1095" s="60" t="str">
        <f>IF(ISNUMBER(MATCH(U1095,U$1:U1094,0)),"2","1")</f>
        <v>2</v>
      </c>
    </row>
    <row r="1096" spans="2:23" x14ac:dyDescent="0.25">
      <c r="B1096" s="18">
        <v>1095</v>
      </c>
      <c r="C1096" s="17" t="str">
        <f t="shared" si="119"/>
        <v>Europe</v>
      </c>
      <c r="D1096" s="17" t="str">
        <f t="shared" si="120"/>
        <v/>
      </c>
      <c r="E1096" s="17" t="str">
        <f t="shared" si="121"/>
        <v/>
      </c>
      <c r="F1096" s="17" t="str">
        <f t="shared" si="122"/>
        <v/>
      </c>
      <c r="G1096" s="17" t="str">
        <f t="shared" si="123"/>
        <v/>
      </c>
      <c r="H1096" s="17" t="str">
        <f t="shared" si="124"/>
        <v/>
      </c>
      <c r="I1096" s="35" t="str">
        <f t="shared" si="125"/>
        <v>Europe</v>
      </c>
      <c r="J1096" t="str">
        <f>IF(ISNUMBER(MATCH(K1096,K$1:K1095,0)),"Double","1st See ")</f>
        <v>Double</v>
      </c>
      <c r="K1096" t="s">
        <v>71</v>
      </c>
      <c r="R1096" t="s">
        <v>15</v>
      </c>
      <c r="S1096" s="52">
        <v>62500</v>
      </c>
      <c r="T1096" s="49" t="s">
        <v>443</v>
      </c>
      <c r="U1096" s="13" t="s">
        <v>4001</v>
      </c>
      <c r="W1096" s="60" t="str">
        <f>IF(ISNUMBER(MATCH(U1096,U$1:U1095,0)),"2","1")</f>
        <v>2</v>
      </c>
    </row>
    <row r="1097" spans="2:23" x14ac:dyDescent="0.25">
      <c r="B1097" s="18">
        <v>1096</v>
      </c>
      <c r="C1097" s="17" t="str">
        <f t="shared" si="119"/>
        <v/>
      </c>
      <c r="D1097" s="17" t="str">
        <f t="shared" si="120"/>
        <v/>
      </c>
      <c r="E1097" s="17" t="str">
        <f t="shared" si="121"/>
        <v/>
      </c>
      <c r="F1097" s="17" t="str">
        <f t="shared" si="122"/>
        <v/>
      </c>
      <c r="G1097" s="17" t="str">
        <f t="shared" si="123"/>
        <v>Asia</v>
      </c>
      <c r="H1097" s="17" t="str">
        <f t="shared" si="124"/>
        <v/>
      </c>
      <c r="I1097" s="35" t="str">
        <f t="shared" si="125"/>
        <v>Asia</v>
      </c>
      <c r="J1097" t="str">
        <f>IF(ISNUMBER(MATCH(K1097,K$1:K1096,0)),"Double","1st See ")</f>
        <v>Double</v>
      </c>
      <c r="K1097" t="s">
        <v>8</v>
      </c>
      <c r="R1097" t="s">
        <v>15</v>
      </c>
      <c r="S1097" s="52">
        <v>85000</v>
      </c>
      <c r="T1097" s="49" t="s">
        <v>282</v>
      </c>
      <c r="U1097" s="13" t="s">
        <v>20</v>
      </c>
      <c r="W1097" s="60" t="str">
        <f>IF(ISNUMBER(MATCH(U1097,U$1:U1096,0)),"2","1")</f>
        <v>2</v>
      </c>
    </row>
    <row r="1098" spans="2:23" x14ac:dyDescent="0.25">
      <c r="B1098" s="18">
        <v>1097</v>
      </c>
      <c r="C1098" s="17" t="str">
        <f t="shared" si="119"/>
        <v/>
      </c>
      <c r="D1098" s="17" t="str">
        <f t="shared" si="120"/>
        <v/>
      </c>
      <c r="E1098" s="17" t="str">
        <f t="shared" si="121"/>
        <v/>
      </c>
      <c r="F1098" s="17" t="str">
        <f t="shared" si="122"/>
        <v/>
      </c>
      <c r="G1098" s="17" t="str">
        <f t="shared" si="123"/>
        <v>Asia</v>
      </c>
      <c r="H1098" s="17" t="str">
        <f t="shared" si="124"/>
        <v/>
      </c>
      <c r="I1098" s="35" t="str">
        <f t="shared" si="125"/>
        <v>Asia</v>
      </c>
      <c r="J1098" t="str">
        <f>IF(ISNUMBER(MATCH(K1098,K$1:K1097,0)),"Double","1st See ")</f>
        <v>Double</v>
      </c>
      <c r="K1098" t="s">
        <v>8</v>
      </c>
      <c r="R1098" t="s">
        <v>15</v>
      </c>
      <c r="S1098" s="52">
        <v>89000</v>
      </c>
      <c r="T1098" s="49" t="s">
        <v>449</v>
      </c>
      <c r="U1098" s="13" t="s">
        <v>52</v>
      </c>
      <c r="W1098" s="60" t="str">
        <f>IF(ISNUMBER(MATCH(U1098,U$1:U1097,0)),"2","1")</f>
        <v>2</v>
      </c>
    </row>
    <row r="1099" spans="2:23" x14ac:dyDescent="0.25">
      <c r="B1099" s="18">
        <v>1098</v>
      </c>
      <c r="C1099" s="17" t="str">
        <f t="shared" si="119"/>
        <v/>
      </c>
      <c r="D1099" s="17" t="str">
        <f t="shared" si="120"/>
        <v/>
      </c>
      <c r="E1099" s="17" t="str">
        <f t="shared" si="121"/>
        <v/>
      </c>
      <c r="F1099" s="17" t="str">
        <f t="shared" si="122"/>
        <v/>
      </c>
      <c r="G1099" s="17" t="str">
        <f t="shared" si="123"/>
        <v>Asia</v>
      </c>
      <c r="H1099" s="17" t="str">
        <f t="shared" si="124"/>
        <v/>
      </c>
      <c r="I1099" s="35" t="str">
        <f t="shared" si="125"/>
        <v>Asia</v>
      </c>
      <c r="J1099" t="str">
        <f>IF(ISNUMBER(MATCH(K1099,K$1:K1098,0)),"Double","1st See ")</f>
        <v>Double</v>
      </c>
      <c r="K1099" t="s">
        <v>8</v>
      </c>
      <c r="R1099" t="s">
        <v>15</v>
      </c>
      <c r="S1099" s="52">
        <v>47500</v>
      </c>
      <c r="T1099" s="49" t="s">
        <v>451</v>
      </c>
      <c r="U1099" s="13" t="s">
        <v>52</v>
      </c>
      <c r="W1099" s="60" t="str">
        <f>IF(ISNUMBER(MATCH(U1099,U$1:U1098,0)),"2","1")</f>
        <v>2</v>
      </c>
    </row>
    <row r="1100" spans="2:23" x14ac:dyDescent="0.25">
      <c r="B1100" s="18">
        <v>1099</v>
      </c>
      <c r="C1100" s="17" t="str">
        <f t="shared" si="119"/>
        <v>Europe</v>
      </c>
      <c r="D1100" s="17" t="str">
        <f t="shared" si="120"/>
        <v/>
      </c>
      <c r="E1100" s="17" t="str">
        <f t="shared" si="121"/>
        <v/>
      </c>
      <c r="F1100" s="17" t="str">
        <f t="shared" si="122"/>
        <v/>
      </c>
      <c r="G1100" s="17" t="str">
        <f t="shared" si="123"/>
        <v/>
      </c>
      <c r="H1100" s="17" t="str">
        <f t="shared" si="124"/>
        <v/>
      </c>
      <c r="I1100" s="35" t="str">
        <f t="shared" si="125"/>
        <v>Europe</v>
      </c>
      <c r="J1100" t="str">
        <f>IF(ISNUMBER(MATCH(K1100,K$1:K1099,0)),"Double","1st See ")</f>
        <v>Double</v>
      </c>
      <c r="K1100" t="s">
        <v>515</v>
      </c>
      <c r="R1100" t="s">
        <v>15</v>
      </c>
      <c r="S1100" s="52">
        <v>130000</v>
      </c>
      <c r="T1100" s="49" t="s">
        <v>201</v>
      </c>
      <c r="U1100" s="13" t="s">
        <v>52</v>
      </c>
      <c r="W1100" s="60" t="str">
        <f>IF(ISNUMBER(MATCH(U1100,U$1:U1099,0)),"2","1")</f>
        <v>2</v>
      </c>
    </row>
    <row r="1101" spans="2:23" x14ac:dyDescent="0.25">
      <c r="B1101" s="18">
        <v>1100</v>
      </c>
      <c r="C1101" s="17" t="str">
        <f t="shared" si="119"/>
        <v/>
      </c>
      <c r="D1101" s="17" t="str">
        <f t="shared" si="120"/>
        <v/>
      </c>
      <c r="E1101" s="17" t="str">
        <f t="shared" si="121"/>
        <v/>
      </c>
      <c r="F1101" s="17" t="str">
        <f t="shared" si="122"/>
        <v/>
      </c>
      <c r="G1101" s="17" t="str">
        <f t="shared" si="123"/>
        <v>Asia</v>
      </c>
      <c r="H1101" s="17" t="str">
        <f t="shared" si="124"/>
        <v/>
      </c>
      <c r="I1101" s="35" t="str">
        <f t="shared" si="125"/>
        <v>Asia</v>
      </c>
      <c r="J1101" t="str">
        <f>IF(ISNUMBER(MATCH(K1101,K$1:K1100,0)),"Double","1st See ")</f>
        <v>Double</v>
      </c>
      <c r="K1101" t="s">
        <v>179</v>
      </c>
      <c r="R1101" t="s">
        <v>15</v>
      </c>
      <c r="S1101" s="52">
        <v>41932</v>
      </c>
      <c r="T1101" s="49" t="s">
        <v>283</v>
      </c>
      <c r="U1101" s="13" t="s">
        <v>52</v>
      </c>
      <c r="W1101" s="60" t="str">
        <f>IF(ISNUMBER(MATCH(U1101,U$1:U1100,0)),"2","1")</f>
        <v>2</v>
      </c>
    </row>
    <row r="1102" spans="2:23" x14ac:dyDescent="0.25">
      <c r="B1102" s="18">
        <v>1101</v>
      </c>
      <c r="C1102" s="17" t="str">
        <f t="shared" si="119"/>
        <v>Europe</v>
      </c>
      <c r="D1102" s="17" t="str">
        <f t="shared" si="120"/>
        <v/>
      </c>
      <c r="E1102" s="17" t="str">
        <f t="shared" si="121"/>
        <v/>
      </c>
      <c r="F1102" s="17" t="str">
        <f t="shared" si="122"/>
        <v/>
      </c>
      <c r="G1102" s="17" t="str">
        <f t="shared" si="123"/>
        <v/>
      </c>
      <c r="H1102" s="17" t="str">
        <f t="shared" si="124"/>
        <v/>
      </c>
      <c r="I1102" s="35" t="str">
        <f t="shared" si="125"/>
        <v>Europe</v>
      </c>
      <c r="J1102" t="str">
        <f>IF(ISNUMBER(MATCH(K1102,K$1:K1101,0)),"Double","1st See ")</f>
        <v>Double</v>
      </c>
      <c r="K1102" t="s">
        <v>71</v>
      </c>
      <c r="R1102" t="s">
        <v>15</v>
      </c>
      <c r="S1102" s="52">
        <v>194000</v>
      </c>
      <c r="T1102" s="49" t="s">
        <v>456</v>
      </c>
      <c r="U1102" s="13" t="s">
        <v>4001</v>
      </c>
      <c r="W1102" s="60" t="str">
        <f>IF(ISNUMBER(MATCH(U1102,U$1:U1101,0)),"2","1")</f>
        <v>2</v>
      </c>
    </row>
    <row r="1103" spans="2:23" x14ac:dyDescent="0.25">
      <c r="B1103" s="18">
        <v>1102</v>
      </c>
      <c r="C1103" s="17" t="str">
        <f t="shared" si="119"/>
        <v>Europe</v>
      </c>
      <c r="D1103" s="17" t="str">
        <f t="shared" si="120"/>
        <v/>
      </c>
      <c r="E1103" s="17" t="str">
        <f t="shared" si="121"/>
        <v/>
      </c>
      <c r="F1103" s="17" t="str">
        <f t="shared" si="122"/>
        <v/>
      </c>
      <c r="G1103" s="17" t="str">
        <f t="shared" si="123"/>
        <v/>
      </c>
      <c r="H1103" s="17" t="str">
        <f t="shared" si="124"/>
        <v/>
      </c>
      <c r="I1103" s="35" t="str">
        <f t="shared" si="125"/>
        <v>Europe</v>
      </c>
      <c r="J1103" t="str">
        <f>IF(ISNUMBER(MATCH(K1103,K$1:K1102,0)),"Double","1st See ")</f>
        <v>Double</v>
      </c>
      <c r="K1103" t="s">
        <v>30</v>
      </c>
      <c r="R1103" t="s">
        <v>15</v>
      </c>
      <c r="S1103" s="52">
        <v>95000</v>
      </c>
      <c r="T1103" s="49" t="s">
        <v>424</v>
      </c>
      <c r="U1103" s="13" t="s">
        <v>20</v>
      </c>
      <c r="W1103" s="60" t="str">
        <f>IF(ISNUMBER(MATCH(U1103,U$1:U1102,0)),"2","1")</f>
        <v>2</v>
      </c>
    </row>
    <row r="1104" spans="2:23" x14ac:dyDescent="0.25">
      <c r="B1104" s="18">
        <v>1103</v>
      </c>
      <c r="C1104" s="17" t="str">
        <f t="shared" si="119"/>
        <v/>
      </c>
      <c r="D1104" s="17" t="str">
        <f t="shared" si="120"/>
        <v/>
      </c>
      <c r="E1104" s="17" t="str">
        <f t="shared" si="121"/>
        <v/>
      </c>
      <c r="F1104" s="17" t="str">
        <f t="shared" si="122"/>
        <v/>
      </c>
      <c r="G1104" s="17" t="str">
        <f t="shared" si="123"/>
        <v>Asia</v>
      </c>
      <c r="H1104" s="17" t="str">
        <f t="shared" si="124"/>
        <v/>
      </c>
      <c r="I1104" s="35" t="str">
        <f t="shared" si="125"/>
        <v>Asia</v>
      </c>
      <c r="J1104" t="str">
        <f>IF(ISNUMBER(MATCH(K1104,K$1:K1103,0)),"Double","1st See ")</f>
        <v>Double</v>
      </c>
      <c r="K1104" t="s">
        <v>8</v>
      </c>
      <c r="R1104" t="s">
        <v>15</v>
      </c>
      <c r="S1104" s="52">
        <v>48000</v>
      </c>
      <c r="T1104" s="49" t="s">
        <v>464</v>
      </c>
      <c r="U1104" s="13" t="s">
        <v>20</v>
      </c>
      <c r="W1104" s="60" t="str">
        <f>IF(ISNUMBER(MATCH(U1104,U$1:U1103,0)),"2","1")</f>
        <v>2</v>
      </c>
    </row>
    <row r="1105" spans="2:23" x14ac:dyDescent="0.25">
      <c r="B1105" s="18">
        <v>1104</v>
      </c>
      <c r="C1105" s="17" t="str">
        <f t="shared" si="119"/>
        <v/>
      </c>
      <c r="D1105" s="17" t="str">
        <f t="shared" si="120"/>
        <v/>
      </c>
      <c r="E1105" s="17" t="str">
        <f t="shared" si="121"/>
        <v/>
      </c>
      <c r="F1105" s="17" t="str">
        <f t="shared" si="122"/>
        <v/>
      </c>
      <c r="G1105" s="17" t="str">
        <f t="shared" si="123"/>
        <v>Asia</v>
      </c>
      <c r="H1105" s="17" t="str">
        <f t="shared" si="124"/>
        <v/>
      </c>
      <c r="I1105" s="35" t="str">
        <f t="shared" si="125"/>
        <v>Asia</v>
      </c>
      <c r="J1105" t="str">
        <f>IF(ISNUMBER(MATCH(K1105,K$1:K1104,0)),"Double","1st See ")</f>
        <v>Double</v>
      </c>
      <c r="K1105" t="s">
        <v>8</v>
      </c>
      <c r="R1105" t="s">
        <v>15</v>
      </c>
      <c r="S1105" s="52">
        <v>46000</v>
      </c>
      <c r="T1105" s="49" t="s">
        <v>466</v>
      </c>
      <c r="U1105" s="13" t="s">
        <v>20</v>
      </c>
      <c r="W1105" s="60" t="str">
        <f>IF(ISNUMBER(MATCH(U1105,U$1:U1104,0)),"2","1")</f>
        <v>2</v>
      </c>
    </row>
    <row r="1106" spans="2:23" x14ac:dyDescent="0.25">
      <c r="B1106" s="18">
        <v>1105</v>
      </c>
      <c r="C1106" s="17" t="str">
        <f t="shared" si="119"/>
        <v/>
      </c>
      <c r="D1106" s="17" t="str">
        <f t="shared" si="120"/>
        <v/>
      </c>
      <c r="E1106" s="17" t="str">
        <f t="shared" si="121"/>
        <v/>
      </c>
      <c r="F1106" s="17" t="str">
        <f t="shared" si="122"/>
        <v/>
      </c>
      <c r="G1106" s="17" t="str">
        <f t="shared" si="123"/>
        <v>Asia</v>
      </c>
      <c r="H1106" s="17" t="str">
        <f t="shared" si="124"/>
        <v/>
      </c>
      <c r="I1106" s="35" t="str">
        <f t="shared" si="125"/>
        <v>Asia</v>
      </c>
      <c r="J1106" t="str">
        <f>IF(ISNUMBER(MATCH(K1106,K$1:K1105,0)),"Double","1st See ")</f>
        <v>Double</v>
      </c>
      <c r="K1106" t="s">
        <v>8</v>
      </c>
      <c r="R1106" t="s">
        <v>15</v>
      </c>
      <c r="S1106" s="52">
        <v>47000</v>
      </c>
      <c r="T1106" s="49" t="s">
        <v>472</v>
      </c>
      <c r="U1106" s="13" t="s">
        <v>52</v>
      </c>
      <c r="W1106" s="60" t="str">
        <f>IF(ISNUMBER(MATCH(U1106,U$1:U1105,0)),"2","1")</f>
        <v>2</v>
      </c>
    </row>
    <row r="1107" spans="2:23" x14ac:dyDescent="0.25">
      <c r="B1107" s="18">
        <v>1106</v>
      </c>
      <c r="C1107" s="17" t="str">
        <f t="shared" si="119"/>
        <v>Europe</v>
      </c>
      <c r="D1107" s="17" t="str">
        <f t="shared" si="120"/>
        <v/>
      </c>
      <c r="E1107" s="17" t="str">
        <f t="shared" si="121"/>
        <v/>
      </c>
      <c r="F1107" s="17" t="str">
        <f t="shared" si="122"/>
        <v/>
      </c>
      <c r="G1107" s="17" t="str">
        <f t="shared" si="123"/>
        <v/>
      </c>
      <c r="H1107" s="17" t="str">
        <f t="shared" si="124"/>
        <v/>
      </c>
      <c r="I1107" s="35" t="str">
        <f t="shared" si="125"/>
        <v>Europe</v>
      </c>
      <c r="J1107" t="str">
        <f>IF(ISNUMBER(MATCH(K1107,K$1:K1106,0)),"Double","1st See ")</f>
        <v>Double</v>
      </c>
      <c r="K1107" t="s">
        <v>71</v>
      </c>
      <c r="R1107" t="s">
        <v>15</v>
      </c>
      <c r="S1107" s="52">
        <v>44000</v>
      </c>
      <c r="T1107" s="49" t="s">
        <v>473</v>
      </c>
      <c r="U1107" s="13" t="s">
        <v>20</v>
      </c>
      <c r="W1107" s="60" t="str">
        <f>IF(ISNUMBER(MATCH(U1107,U$1:U1106,0)),"2","1")</f>
        <v>2</v>
      </c>
    </row>
    <row r="1108" spans="2:23" x14ac:dyDescent="0.25">
      <c r="B1108" s="18">
        <v>1107</v>
      </c>
      <c r="C1108" s="17" t="str">
        <f t="shared" si="119"/>
        <v>Europe</v>
      </c>
      <c r="D1108" s="17" t="str">
        <f t="shared" si="120"/>
        <v/>
      </c>
      <c r="E1108" s="17" t="str">
        <f t="shared" si="121"/>
        <v/>
      </c>
      <c r="F1108" s="17" t="str">
        <f t="shared" si="122"/>
        <v/>
      </c>
      <c r="G1108" s="17" t="str">
        <f t="shared" si="123"/>
        <v/>
      </c>
      <c r="H1108" s="17" t="str">
        <f t="shared" si="124"/>
        <v/>
      </c>
      <c r="I1108" s="35" t="str">
        <f t="shared" si="125"/>
        <v>Europe</v>
      </c>
      <c r="J1108" t="str">
        <f>IF(ISNUMBER(MATCH(K1108,K$1:K1107,0)),"Double","1st See ")</f>
        <v>Double</v>
      </c>
      <c r="K1108" t="s">
        <v>608</v>
      </c>
      <c r="R1108" t="s">
        <v>15</v>
      </c>
      <c r="S1108" s="52">
        <v>55000</v>
      </c>
      <c r="T1108" s="49" t="s">
        <v>310</v>
      </c>
      <c r="U1108" s="13" t="s">
        <v>310</v>
      </c>
      <c r="W1108" s="60" t="str">
        <f>IF(ISNUMBER(MATCH(U1108,U$1:U1107,0)),"2","1")</f>
        <v>2</v>
      </c>
    </row>
    <row r="1109" spans="2:23" x14ac:dyDescent="0.25">
      <c r="B1109" s="18">
        <v>1108</v>
      </c>
      <c r="C1109" s="17" t="str">
        <f t="shared" si="119"/>
        <v/>
      </c>
      <c r="D1109" s="17" t="str">
        <f t="shared" si="120"/>
        <v/>
      </c>
      <c r="E1109" s="17" t="str">
        <f t="shared" si="121"/>
        <v/>
      </c>
      <c r="F1109" s="17" t="str">
        <f t="shared" si="122"/>
        <v/>
      </c>
      <c r="G1109" s="17" t="str">
        <f t="shared" si="123"/>
        <v>Asia</v>
      </c>
      <c r="H1109" s="17" t="str">
        <f t="shared" si="124"/>
        <v/>
      </c>
      <c r="I1109" s="35" t="str">
        <f t="shared" si="125"/>
        <v>Asia</v>
      </c>
      <c r="J1109" t="str">
        <f>IF(ISNUMBER(MATCH(K1109,K$1:K1108,0)),"Double","1st See ")</f>
        <v>Double</v>
      </c>
      <c r="K1109" t="s">
        <v>8</v>
      </c>
      <c r="R1109" t="s">
        <v>15</v>
      </c>
      <c r="S1109" s="52">
        <v>50000</v>
      </c>
      <c r="T1109" s="49" t="s">
        <v>475</v>
      </c>
      <c r="U1109" s="13" t="s">
        <v>52</v>
      </c>
      <c r="W1109" s="60" t="str">
        <f>IF(ISNUMBER(MATCH(U1109,U$1:U1108,0)),"2","1")</f>
        <v>2</v>
      </c>
    </row>
    <row r="1110" spans="2:23" x14ac:dyDescent="0.25">
      <c r="B1110" s="18">
        <v>1109</v>
      </c>
      <c r="C1110" s="17" t="str">
        <f t="shared" si="119"/>
        <v/>
      </c>
      <c r="D1110" s="17" t="str">
        <f t="shared" si="120"/>
        <v/>
      </c>
      <c r="E1110" s="17" t="str">
        <f t="shared" si="121"/>
        <v/>
      </c>
      <c r="F1110" s="17" t="str">
        <f t="shared" si="122"/>
        <v/>
      </c>
      <c r="G1110" s="17" t="str">
        <f t="shared" si="123"/>
        <v>Asia</v>
      </c>
      <c r="H1110" s="17" t="str">
        <f t="shared" si="124"/>
        <v/>
      </c>
      <c r="I1110" s="35" t="str">
        <f t="shared" si="125"/>
        <v>Asia</v>
      </c>
      <c r="J1110" t="str">
        <f>IF(ISNUMBER(MATCH(K1110,K$1:K1109,0)),"Double","1st See ")</f>
        <v>Double</v>
      </c>
      <c r="K1110" t="s">
        <v>347</v>
      </c>
      <c r="R1110" t="s">
        <v>15</v>
      </c>
      <c r="S1110" s="52">
        <v>45880</v>
      </c>
      <c r="T1110" s="49" t="s">
        <v>479</v>
      </c>
      <c r="U1110" s="13" t="s">
        <v>52</v>
      </c>
      <c r="W1110" s="60" t="str">
        <f>IF(ISNUMBER(MATCH(U1110,U$1:U1109,0)),"2","1")</f>
        <v>2</v>
      </c>
    </row>
    <row r="1111" spans="2:23" x14ac:dyDescent="0.25">
      <c r="B1111" s="18">
        <v>1110</v>
      </c>
      <c r="C1111" s="17" t="str">
        <f t="shared" si="119"/>
        <v>Europe</v>
      </c>
      <c r="D1111" s="17" t="str">
        <f t="shared" si="120"/>
        <v/>
      </c>
      <c r="E1111" s="17" t="str">
        <f t="shared" si="121"/>
        <v/>
      </c>
      <c r="F1111" s="17" t="str">
        <f t="shared" si="122"/>
        <v/>
      </c>
      <c r="G1111" s="17" t="str">
        <f t="shared" si="123"/>
        <v/>
      </c>
      <c r="H1111" s="17" t="str">
        <f t="shared" si="124"/>
        <v/>
      </c>
      <c r="I1111" s="35" t="str">
        <f t="shared" si="125"/>
        <v>Europe</v>
      </c>
      <c r="J1111" t="str">
        <f>IF(ISNUMBER(MATCH(K1111,K$1:K1110,0)),"Double","1st See ")</f>
        <v>Double</v>
      </c>
      <c r="K1111" t="s">
        <v>608</v>
      </c>
      <c r="R1111" t="s">
        <v>15</v>
      </c>
      <c r="S1111" s="52">
        <v>70000</v>
      </c>
      <c r="T1111" s="49" t="s">
        <v>480</v>
      </c>
      <c r="U1111" s="13" t="s">
        <v>52</v>
      </c>
      <c r="W1111" s="60" t="str">
        <f>IF(ISNUMBER(MATCH(U1111,U$1:U1110,0)),"2","1")</f>
        <v>2</v>
      </c>
    </row>
    <row r="1112" spans="2:23" x14ac:dyDescent="0.25">
      <c r="B1112" s="18">
        <v>1111</v>
      </c>
      <c r="C1112" s="17" t="str">
        <f t="shared" si="119"/>
        <v/>
      </c>
      <c r="D1112" s="17" t="str">
        <f t="shared" si="120"/>
        <v>North America</v>
      </c>
      <c r="E1112" s="17" t="str">
        <f t="shared" si="121"/>
        <v/>
      </c>
      <c r="F1112" s="17" t="str">
        <f t="shared" si="122"/>
        <v/>
      </c>
      <c r="G1112" s="17" t="str">
        <f t="shared" si="123"/>
        <v/>
      </c>
      <c r="H1112" s="17" t="str">
        <f t="shared" si="124"/>
        <v/>
      </c>
      <c r="I1112" s="35" t="str">
        <f t="shared" si="125"/>
        <v>North America</v>
      </c>
      <c r="J1112" t="str">
        <f>IF(ISNUMBER(MATCH(K1112,K$1:K1111,0)),"Double","1st See ")</f>
        <v>Double</v>
      </c>
      <c r="K1112" t="s">
        <v>15</v>
      </c>
      <c r="R1112" t="s">
        <v>15</v>
      </c>
      <c r="S1112" s="52">
        <v>100000</v>
      </c>
      <c r="T1112" s="49" t="s">
        <v>481</v>
      </c>
      <c r="U1112" s="13" t="s">
        <v>20</v>
      </c>
      <c r="W1112" s="60" t="str">
        <f>IF(ISNUMBER(MATCH(U1112,U$1:U1111,0)),"2","1")</f>
        <v>2</v>
      </c>
    </row>
    <row r="1113" spans="2:23" x14ac:dyDescent="0.25">
      <c r="B1113" s="18">
        <v>1112</v>
      </c>
      <c r="C1113" s="17" t="str">
        <f t="shared" si="119"/>
        <v/>
      </c>
      <c r="D1113" s="17" t="str">
        <f t="shared" si="120"/>
        <v/>
      </c>
      <c r="E1113" s="17" t="str">
        <f t="shared" si="121"/>
        <v/>
      </c>
      <c r="F1113" s="17" t="str">
        <f t="shared" si="122"/>
        <v/>
      </c>
      <c r="G1113" s="17" t="str">
        <f t="shared" si="123"/>
        <v>Asia</v>
      </c>
      <c r="H1113" s="17" t="str">
        <f t="shared" si="124"/>
        <v/>
      </c>
      <c r="I1113" s="35" t="str">
        <f t="shared" si="125"/>
        <v>Asia</v>
      </c>
      <c r="J1113" t="str">
        <f>IF(ISNUMBER(MATCH(K1113,K$1:K1112,0)),"Double","1st See ")</f>
        <v>Double</v>
      </c>
      <c r="K1113" t="s">
        <v>8</v>
      </c>
      <c r="R1113" t="s">
        <v>15</v>
      </c>
      <c r="S1113" s="52">
        <v>85000</v>
      </c>
      <c r="T1113" s="49" t="s">
        <v>485</v>
      </c>
      <c r="U1113" s="13" t="s">
        <v>279</v>
      </c>
      <c r="W1113" s="60" t="str">
        <f>IF(ISNUMBER(MATCH(U1113,U$1:U1112,0)),"2","1")</f>
        <v>2</v>
      </c>
    </row>
    <row r="1114" spans="2:23" x14ac:dyDescent="0.25">
      <c r="B1114" s="18">
        <v>1113</v>
      </c>
      <c r="C1114" s="17" t="str">
        <f t="shared" si="119"/>
        <v/>
      </c>
      <c r="D1114" s="17" t="str">
        <f t="shared" si="120"/>
        <v/>
      </c>
      <c r="E1114" s="17" t="str">
        <f t="shared" si="121"/>
        <v/>
      </c>
      <c r="F1114" s="17" t="str">
        <f t="shared" si="122"/>
        <v/>
      </c>
      <c r="G1114" s="17" t="str">
        <f t="shared" si="123"/>
        <v>Asia</v>
      </c>
      <c r="H1114" s="17" t="str">
        <f t="shared" si="124"/>
        <v/>
      </c>
      <c r="I1114" s="35" t="str">
        <f t="shared" si="125"/>
        <v>Asia</v>
      </c>
      <c r="J1114" t="str">
        <f>IF(ISNUMBER(MATCH(K1114,K$1:K1113,0)),"Double","1st See ")</f>
        <v>Double</v>
      </c>
      <c r="K1114" t="s">
        <v>8</v>
      </c>
      <c r="R1114" t="s">
        <v>15</v>
      </c>
      <c r="S1114" s="52">
        <v>47000</v>
      </c>
      <c r="T1114" s="49" t="s">
        <v>486</v>
      </c>
      <c r="U1114" s="13" t="s">
        <v>52</v>
      </c>
      <c r="W1114" s="60" t="str">
        <f>IF(ISNUMBER(MATCH(U1114,U$1:U1113,0)),"2","1")</f>
        <v>2</v>
      </c>
    </row>
    <row r="1115" spans="2:23" x14ac:dyDescent="0.25">
      <c r="B1115" s="18">
        <v>1114</v>
      </c>
      <c r="C1115" s="17" t="str">
        <f t="shared" si="119"/>
        <v>Europe</v>
      </c>
      <c r="D1115" s="17" t="str">
        <f t="shared" si="120"/>
        <v/>
      </c>
      <c r="E1115" s="17" t="str">
        <f t="shared" si="121"/>
        <v/>
      </c>
      <c r="F1115" s="17" t="str">
        <f t="shared" si="122"/>
        <v/>
      </c>
      <c r="G1115" s="17" t="str">
        <f t="shared" si="123"/>
        <v/>
      </c>
      <c r="H1115" s="17" t="str">
        <f t="shared" si="124"/>
        <v/>
      </c>
      <c r="I1115" s="35" t="str">
        <f t="shared" si="125"/>
        <v>Europe</v>
      </c>
      <c r="J1115" t="str">
        <f>IF(ISNUMBER(MATCH(K1115,K$1:K1114,0)),"Double","1st See ")</f>
        <v>Double</v>
      </c>
      <c r="K1115" t="s">
        <v>71</v>
      </c>
      <c r="R1115" t="s">
        <v>15</v>
      </c>
      <c r="S1115" s="52">
        <v>40000</v>
      </c>
      <c r="T1115" s="49" t="s">
        <v>487</v>
      </c>
      <c r="U1115" s="13" t="s">
        <v>52</v>
      </c>
      <c r="W1115" s="60" t="str">
        <f>IF(ISNUMBER(MATCH(U1115,U$1:U1114,0)),"2","1")</f>
        <v>2</v>
      </c>
    </row>
    <row r="1116" spans="2:23" x14ac:dyDescent="0.25">
      <c r="B1116" s="18">
        <v>1115</v>
      </c>
      <c r="C1116" s="17" t="str">
        <f t="shared" si="119"/>
        <v/>
      </c>
      <c r="D1116" s="17" t="str">
        <f t="shared" si="120"/>
        <v/>
      </c>
      <c r="E1116" s="17" t="str">
        <f t="shared" si="121"/>
        <v/>
      </c>
      <c r="F1116" s="17" t="str">
        <f t="shared" si="122"/>
        <v/>
      </c>
      <c r="G1116" s="17" t="str">
        <f t="shared" si="123"/>
        <v>Asia</v>
      </c>
      <c r="H1116" s="17" t="str">
        <f t="shared" si="124"/>
        <v/>
      </c>
      <c r="I1116" s="35" t="str">
        <f t="shared" si="125"/>
        <v>Asia</v>
      </c>
      <c r="J1116" t="str">
        <f>IF(ISNUMBER(MATCH(K1116,K$1:K1115,0)),"Double","1st See ")</f>
        <v>Double</v>
      </c>
      <c r="K1116" t="s">
        <v>8</v>
      </c>
      <c r="R1116" t="s">
        <v>15</v>
      </c>
      <c r="S1116" s="52">
        <v>34000</v>
      </c>
      <c r="T1116" s="49" t="s">
        <v>489</v>
      </c>
      <c r="U1116" s="13" t="s">
        <v>20</v>
      </c>
      <c r="W1116" s="60" t="str">
        <f>IF(ISNUMBER(MATCH(U1116,U$1:U1115,0)),"2","1")</f>
        <v>2</v>
      </c>
    </row>
    <row r="1117" spans="2:23" x14ac:dyDescent="0.25">
      <c r="B1117" s="18">
        <v>1116</v>
      </c>
      <c r="C1117" s="17" t="str">
        <f t="shared" si="119"/>
        <v>Europe</v>
      </c>
      <c r="D1117" s="17" t="str">
        <f t="shared" si="120"/>
        <v/>
      </c>
      <c r="E1117" s="17" t="str">
        <f t="shared" si="121"/>
        <v/>
      </c>
      <c r="F1117" s="17" t="str">
        <f t="shared" si="122"/>
        <v/>
      </c>
      <c r="G1117" s="17" t="str">
        <f t="shared" si="123"/>
        <v/>
      </c>
      <c r="H1117" s="17" t="str">
        <f t="shared" si="124"/>
        <v/>
      </c>
      <c r="I1117" s="35" t="str">
        <f t="shared" si="125"/>
        <v>Europe</v>
      </c>
      <c r="J1117" t="str">
        <f>IF(ISNUMBER(MATCH(K1117,K$1:K1116,0)),"Double","1st See ")</f>
        <v>Double</v>
      </c>
      <c r="K1117" t="s">
        <v>59</v>
      </c>
      <c r="R1117" t="s">
        <v>15</v>
      </c>
      <c r="S1117" s="52">
        <v>52000</v>
      </c>
      <c r="T1117" s="49" t="s">
        <v>153</v>
      </c>
      <c r="U1117" s="13" t="s">
        <v>20</v>
      </c>
      <c r="W1117" s="60" t="str">
        <f>IF(ISNUMBER(MATCH(U1117,U$1:U1116,0)),"2","1")</f>
        <v>2</v>
      </c>
    </row>
    <row r="1118" spans="2:23" x14ac:dyDescent="0.25">
      <c r="B1118" s="18">
        <v>1117</v>
      </c>
      <c r="C1118" s="17" t="str">
        <f t="shared" si="119"/>
        <v/>
      </c>
      <c r="D1118" s="17" t="str">
        <f t="shared" si="120"/>
        <v>North America</v>
      </c>
      <c r="E1118" s="17" t="str">
        <f t="shared" si="121"/>
        <v/>
      </c>
      <c r="F1118" s="17" t="str">
        <f t="shared" si="122"/>
        <v/>
      </c>
      <c r="G1118" s="17" t="str">
        <f t="shared" si="123"/>
        <v/>
      </c>
      <c r="H1118" s="17" t="str">
        <f t="shared" si="124"/>
        <v/>
      </c>
      <c r="I1118" s="35" t="str">
        <f t="shared" si="125"/>
        <v>North America</v>
      </c>
      <c r="J1118" t="str">
        <f>IF(ISNUMBER(MATCH(K1118,K$1:K1117,0)),"Double","1st See ")</f>
        <v>Double</v>
      </c>
      <c r="K1118" t="s">
        <v>15</v>
      </c>
      <c r="R1118" t="s">
        <v>15</v>
      </c>
      <c r="S1118" s="52">
        <v>60000</v>
      </c>
      <c r="T1118" s="49" t="s">
        <v>494</v>
      </c>
      <c r="U1118" s="13" t="s">
        <v>20</v>
      </c>
      <c r="W1118" s="60" t="str">
        <f>IF(ISNUMBER(MATCH(U1118,U$1:U1117,0)),"2","1")</f>
        <v>2</v>
      </c>
    </row>
    <row r="1119" spans="2:23" x14ac:dyDescent="0.25">
      <c r="B1119" s="18">
        <v>1118</v>
      </c>
      <c r="C1119" s="17" t="str">
        <f t="shared" si="119"/>
        <v/>
      </c>
      <c r="D1119" s="17" t="str">
        <f t="shared" si="120"/>
        <v/>
      </c>
      <c r="E1119" s="17" t="str">
        <f t="shared" si="121"/>
        <v/>
      </c>
      <c r="F1119" s="17" t="str">
        <f t="shared" si="122"/>
        <v/>
      </c>
      <c r="G1119" s="17" t="str">
        <f t="shared" si="123"/>
        <v>Asia</v>
      </c>
      <c r="H1119" s="17" t="str">
        <f t="shared" si="124"/>
        <v/>
      </c>
      <c r="I1119" s="35" t="str">
        <f t="shared" si="125"/>
        <v>Asia</v>
      </c>
      <c r="J1119" t="str">
        <f>IF(ISNUMBER(MATCH(K1119,K$1:K1118,0)),"Double","1st See ")</f>
        <v>Double</v>
      </c>
      <c r="K1119" t="s">
        <v>8</v>
      </c>
      <c r="R1119" t="s">
        <v>15</v>
      </c>
      <c r="S1119" s="52">
        <v>56000</v>
      </c>
      <c r="T1119" s="49" t="s">
        <v>500</v>
      </c>
      <c r="U1119" s="13" t="s">
        <v>20</v>
      </c>
      <c r="W1119" s="60" t="str">
        <f>IF(ISNUMBER(MATCH(U1119,U$1:U1118,0)),"2","1")</f>
        <v>2</v>
      </c>
    </row>
    <row r="1120" spans="2:23" x14ac:dyDescent="0.25">
      <c r="B1120" s="18">
        <v>1119</v>
      </c>
      <c r="C1120" s="17" t="str">
        <f t="shared" si="119"/>
        <v/>
      </c>
      <c r="D1120" s="17" t="str">
        <f t="shared" si="120"/>
        <v/>
      </c>
      <c r="E1120" s="17" t="str">
        <f t="shared" si="121"/>
        <v/>
      </c>
      <c r="F1120" s="17" t="str">
        <f t="shared" si="122"/>
        <v/>
      </c>
      <c r="G1120" s="17" t="str">
        <f t="shared" si="123"/>
        <v>Asia</v>
      </c>
      <c r="H1120" s="17" t="str">
        <f t="shared" si="124"/>
        <v/>
      </c>
      <c r="I1120" s="35" t="str">
        <f t="shared" si="125"/>
        <v>Asia</v>
      </c>
      <c r="J1120" t="str">
        <f>IF(ISNUMBER(MATCH(K1120,K$1:K1119,0)),"Double","1st See ")</f>
        <v>Double</v>
      </c>
      <c r="K1120" t="s">
        <v>8</v>
      </c>
      <c r="R1120" t="s">
        <v>15</v>
      </c>
      <c r="S1120" s="52">
        <v>52000</v>
      </c>
      <c r="T1120" s="49" t="s">
        <v>501</v>
      </c>
      <c r="U1120" s="13" t="s">
        <v>310</v>
      </c>
      <c r="W1120" s="60" t="str">
        <f>IF(ISNUMBER(MATCH(U1120,U$1:U1119,0)),"2","1")</f>
        <v>2</v>
      </c>
    </row>
    <row r="1121" spans="2:23" x14ac:dyDescent="0.25">
      <c r="B1121" s="18">
        <v>1120</v>
      </c>
      <c r="C1121" s="17" t="str">
        <f t="shared" si="119"/>
        <v>Europe</v>
      </c>
      <c r="D1121" s="17" t="str">
        <f t="shared" si="120"/>
        <v/>
      </c>
      <c r="E1121" s="17" t="str">
        <f t="shared" si="121"/>
        <v/>
      </c>
      <c r="F1121" s="17" t="str">
        <f t="shared" si="122"/>
        <v/>
      </c>
      <c r="G1121" s="17" t="str">
        <f t="shared" si="123"/>
        <v/>
      </c>
      <c r="H1121" s="17" t="str">
        <f t="shared" si="124"/>
        <v/>
      </c>
      <c r="I1121" s="35" t="str">
        <f t="shared" si="125"/>
        <v>Europe</v>
      </c>
      <c r="J1121" t="str">
        <f>IF(ISNUMBER(MATCH(K1121,K$1:K1120,0)),"Double","1st See ")</f>
        <v xml:space="preserve">1st See </v>
      </c>
      <c r="K1121" t="s">
        <v>1497</v>
      </c>
      <c r="R1121" t="s">
        <v>15</v>
      </c>
      <c r="S1121" s="52">
        <v>51613</v>
      </c>
      <c r="T1121" s="49" t="s">
        <v>502</v>
      </c>
      <c r="U1121" s="13" t="s">
        <v>20</v>
      </c>
      <c r="W1121" s="60" t="str">
        <f>IF(ISNUMBER(MATCH(U1121,U$1:U1120,0)),"2","1")</f>
        <v>2</v>
      </c>
    </row>
    <row r="1122" spans="2:23" x14ac:dyDescent="0.25">
      <c r="B1122" s="18">
        <v>1121</v>
      </c>
      <c r="C1122" s="17" t="str">
        <f t="shared" si="119"/>
        <v>Europe</v>
      </c>
      <c r="D1122" s="17" t="str">
        <f t="shared" si="120"/>
        <v/>
      </c>
      <c r="E1122" s="17" t="str">
        <f t="shared" si="121"/>
        <v/>
      </c>
      <c r="F1122" s="17" t="str">
        <f t="shared" si="122"/>
        <v/>
      </c>
      <c r="G1122" s="17" t="str">
        <f t="shared" si="123"/>
        <v/>
      </c>
      <c r="H1122" s="17" t="str">
        <f t="shared" si="124"/>
        <v/>
      </c>
      <c r="I1122" s="35" t="str">
        <f t="shared" si="125"/>
        <v>Europe</v>
      </c>
      <c r="J1122" t="str">
        <f>IF(ISNUMBER(MATCH(K1122,K$1:K1121,0)),"Double","1st See ")</f>
        <v>Double</v>
      </c>
      <c r="K1122" t="s">
        <v>71</v>
      </c>
      <c r="R1122" t="s">
        <v>15</v>
      </c>
      <c r="S1122" s="52">
        <v>56000</v>
      </c>
      <c r="T1122" s="49" t="s">
        <v>504</v>
      </c>
      <c r="U1122" s="13" t="s">
        <v>52</v>
      </c>
      <c r="W1122" s="60" t="str">
        <f>IF(ISNUMBER(MATCH(U1122,U$1:U1121,0)),"2","1")</f>
        <v>2</v>
      </c>
    </row>
    <row r="1123" spans="2:23" x14ac:dyDescent="0.25">
      <c r="B1123" s="18">
        <v>1122</v>
      </c>
      <c r="C1123" s="17" t="str">
        <f t="shared" si="119"/>
        <v>Europe</v>
      </c>
      <c r="D1123" s="17" t="str">
        <f t="shared" si="120"/>
        <v/>
      </c>
      <c r="E1123" s="17" t="str">
        <f t="shared" si="121"/>
        <v/>
      </c>
      <c r="F1123" s="17" t="str">
        <f t="shared" si="122"/>
        <v/>
      </c>
      <c r="G1123" s="17" t="str">
        <f t="shared" si="123"/>
        <v/>
      </c>
      <c r="H1123" s="17" t="str">
        <f t="shared" si="124"/>
        <v/>
      </c>
      <c r="I1123" s="35" t="str">
        <f t="shared" si="125"/>
        <v>Europe</v>
      </c>
      <c r="J1123" t="str">
        <f>IF(ISNUMBER(MATCH(K1123,K$1:K1122,0)),"Double","1st See ")</f>
        <v>Double</v>
      </c>
      <c r="K1123" t="s">
        <v>71</v>
      </c>
      <c r="R1123" t="s">
        <v>15</v>
      </c>
      <c r="S1123" s="52">
        <v>115000</v>
      </c>
      <c r="T1123" s="49" t="s">
        <v>356</v>
      </c>
      <c r="U1123" s="13" t="s">
        <v>356</v>
      </c>
      <c r="W1123" s="60" t="str">
        <f>IF(ISNUMBER(MATCH(U1123,U$1:U1122,0)),"2","1")</f>
        <v>2</v>
      </c>
    </row>
    <row r="1124" spans="2:23" x14ac:dyDescent="0.25">
      <c r="B1124" s="18">
        <v>1123</v>
      </c>
      <c r="C1124" s="17" t="str">
        <f t="shared" si="119"/>
        <v>Europe</v>
      </c>
      <c r="D1124" s="17" t="str">
        <f t="shared" si="120"/>
        <v/>
      </c>
      <c r="E1124" s="17" t="str">
        <f t="shared" si="121"/>
        <v/>
      </c>
      <c r="F1124" s="17" t="str">
        <f t="shared" si="122"/>
        <v/>
      </c>
      <c r="G1124" s="17" t="str">
        <f t="shared" si="123"/>
        <v/>
      </c>
      <c r="H1124" s="17" t="str">
        <f t="shared" si="124"/>
        <v/>
      </c>
      <c r="I1124" s="35" t="str">
        <f t="shared" si="125"/>
        <v>Europe</v>
      </c>
      <c r="J1124" t="str">
        <f>IF(ISNUMBER(MATCH(K1124,K$1:K1123,0)),"Double","1st See ")</f>
        <v>Double</v>
      </c>
      <c r="K1124" t="s">
        <v>36</v>
      </c>
      <c r="R1124" t="s">
        <v>15</v>
      </c>
      <c r="S1124" s="52">
        <v>72000</v>
      </c>
      <c r="T1124" s="49" t="s">
        <v>509</v>
      </c>
      <c r="U1124" s="13" t="s">
        <v>4001</v>
      </c>
      <c r="W1124" s="60" t="str">
        <f>IF(ISNUMBER(MATCH(U1124,U$1:U1123,0)),"2","1")</f>
        <v>2</v>
      </c>
    </row>
    <row r="1125" spans="2:23" x14ac:dyDescent="0.25">
      <c r="B1125" s="18">
        <v>1124</v>
      </c>
      <c r="C1125" s="17" t="str">
        <f t="shared" si="119"/>
        <v/>
      </c>
      <c r="D1125" s="17" t="str">
        <f t="shared" si="120"/>
        <v/>
      </c>
      <c r="E1125" s="17" t="str">
        <f t="shared" si="121"/>
        <v/>
      </c>
      <c r="F1125" s="17" t="str">
        <f t="shared" si="122"/>
        <v>Africa</v>
      </c>
      <c r="G1125" s="17" t="str">
        <f t="shared" si="123"/>
        <v/>
      </c>
      <c r="H1125" s="17" t="str">
        <f t="shared" si="124"/>
        <v/>
      </c>
      <c r="I1125" s="35" t="str">
        <f t="shared" si="125"/>
        <v>Africa</v>
      </c>
      <c r="J1125" t="str">
        <f>IF(ISNUMBER(MATCH(K1125,K$1:K1124,0)),"Double","1st See ")</f>
        <v>Double</v>
      </c>
      <c r="K1125" t="s">
        <v>1086</v>
      </c>
      <c r="R1125" t="s">
        <v>15</v>
      </c>
      <c r="S1125" s="52">
        <v>90000</v>
      </c>
      <c r="T1125" s="49" t="s">
        <v>14</v>
      </c>
      <c r="U1125" s="13" t="s">
        <v>20</v>
      </c>
      <c r="W1125" s="60" t="str">
        <f>IF(ISNUMBER(MATCH(U1125,U$1:U1124,0)),"2","1")</f>
        <v>2</v>
      </c>
    </row>
    <row r="1126" spans="2:23" x14ac:dyDescent="0.25">
      <c r="B1126" s="18">
        <v>1125</v>
      </c>
      <c r="C1126" s="17" t="str">
        <f t="shared" si="119"/>
        <v/>
      </c>
      <c r="D1126" s="17" t="str">
        <f t="shared" si="120"/>
        <v>North America</v>
      </c>
      <c r="E1126" s="17" t="str">
        <f t="shared" si="121"/>
        <v/>
      </c>
      <c r="F1126" s="17" t="str">
        <f t="shared" si="122"/>
        <v/>
      </c>
      <c r="G1126" s="17" t="str">
        <f t="shared" si="123"/>
        <v/>
      </c>
      <c r="H1126" s="17" t="str">
        <f t="shared" si="124"/>
        <v/>
      </c>
      <c r="I1126" s="35" t="str">
        <f t="shared" si="125"/>
        <v>North America</v>
      </c>
      <c r="J1126" t="str">
        <f>IF(ISNUMBER(MATCH(K1126,K$1:K1125,0)),"Double","1st See ")</f>
        <v>Double</v>
      </c>
      <c r="K1126" t="s">
        <v>15</v>
      </c>
      <c r="R1126" t="s">
        <v>15</v>
      </c>
      <c r="S1126" s="52">
        <v>250000</v>
      </c>
      <c r="T1126" s="49" t="s">
        <v>83</v>
      </c>
      <c r="U1126" s="13" t="s">
        <v>356</v>
      </c>
      <c r="W1126" s="60" t="str">
        <f>IF(ISNUMBER(MATCH(U1126,U$1:U1125,0)),"2","1")</f>
        <v>2</v>
      </c>
    </row>
    <row r="1127" spans="2:23" x14ac:dyDescent="0.25">
      <c r="B1127" s="18">
        <v>1126</v>
      </c>
      <c r="C1127" s="17" t="str">
        <f t="shared" si="119"/>
        <v>Europe</v>
      </c>
      <c r="D1127" s="17" t="str">
        <f t="shared" si="120"/>
        <v/>
      </c>
      <c r="E1127" s="17" t="str">
        <f t="shared" si="121"/>
        <v/>
      </c>
      <c r="F1127" s="17" t="str">
        <f t="shared" si="122"/>
        <v/>
      </c>
      <c r="G1127" s="17" t="str">
        <f t="shared" si="123"/>
        <v/>
      </c>
      <c r="H1127" s="17" t="str">
        <f t="shared" si="124"/>
        <v/>
      </c>
      <c r="I1127" s="35" t="str">
        <f t="shared" si="125"/>
        <v>Europe</v>
      </c>
      <c r="J1127" t="str">
        <f>IF(ISNUMBER(MATCH(K1127,K$1:K1126,0)),"Double","1st See ")</f>
        <v>Double</v>
      </c>
      <c r="K1127" t="s">
        <v>71</v>
      </c>
      <c r="R1127" t="s">
        <v>15</v>
      </c>
      <c r="S1127" s="52">
        <v>30000</v>
      </c>
      <c r="T1127" s="49" t="s">
        <v>519</v>
      </c>
      <c r="U1127" s="13" t="s">
        <v>52</v>
      </c>
      <c r="W1127" s="60" t="str">
        <f>IF(ISNUMBER(MATCH(U1127,U$1:U1126,0)),"2","1")</f>
        <v>2</v>
      </c>
    </row>
    <row r="1128" spans="2:23" x14ac:dyDescent="0.25">
      <c r="B1128" s="18">
        <v>1127</v>
      </c>
      <c r="C1128" s="17" t="str">
        <f t="shared" si="119"/>
        <v/>
      </c>
      <c r="D1128" s="17" t="str">
        <f t="shared" si="120"/>
        <v/>
      </c>
      <c r="E1128" s="17" t="str">
        <f t="shared" si="121"/>
        <v/>
      </c>
      <c r="F1128" s="17" t="str">
        <f t="shared" si="122"/>
        <v/>
      </c>
      <c r="G1128" s="17" t="str">
        <f t="shared" si="123"/>
        <v>Asia</v>
      </c>
      <c r="H1128" s="17" t="str">
        <f t="shared" si="124"/>
        <v/>
      </c>
      <c r="I1128" s="35" t="str">
        <f t="shared" si="125"/>
        <v>Asia</v>
      </c>
      <c r="J1128" t="str">
        <f>IF(ISNUMBER(MATCH(K1128,K$1:K1127,0)),"Double","1st See ")</f>
        <v>Double</v>
      </c>
      <c r="K1128" t="s">
        <v>17</v>
      </c>
      <c r="R1128" t="s">
        <v>15</v>
      </c>
      <c r="S1128" s="52">
        <v>24000</v>
      </c>
      <c r="T1128" s="49" t="s">
        <v>522</v>
      </c>
      <c r="U1128" s="13" t="s">
        <v>279</v>
      </c>
      <c r="W1128" s="60" t="str">
        <f>IF(ISNUMBER(MATCH(U1128,U$1:U1127,0)),"2","1")</f>
        <v>2</v>
      </c>
    </row>
    <row r="1129" spans="2:23" s="13" customFormat="1" x14ac:dyDescent="0.25">
      <c r="B1129" s="34">
        <v>1128</v>
      </c>
      <c r="C1129" s="17" t="str">
        <f t="shared" si="119"/>
        <v>Europe</v>
      </c>
      <c r="D1129" s="17" t="str">
        <f t="shared" si="120"/>
        <v/>
      </c>
      <c r="E1129" s="17" t="str">
        <f t="shared" si="121"/>
        <v/>
      </c>
      <c r="F1129" s="17" t="str">
        <f t="shared" si="122"/>
        <v/>
      </c>
      <c r="G1129" s="17" t="str">
        <f t="shared" si="123"/>
        <v/>
      </c>
      <c r="H1129" s="17" t="str">
        <f t="shared" si="124"/>
        <v/>
      </c>
      <c r="I1129" s="35" t="str">
        <f t="shared" si="125"/>
        <v>Europe</v>
      </c>
      <c r="J1129" t="str">
        <f>IF(ISNUMBER(MATCH(K1129,K$1:K1128,0)),"Double","1st See ")</f>
        <v xml:space="preserve">1st See </v>
      </c>
      <c r="K1129" s="13" t="s">
        <v>1291</v>
      </c>
      <c r="R1129" t="s">
        <v>15</v>
      </c>
      <c r="S1129" s="52">
        <v>60000</v>
      </c>
      <c r="T1129" s="49" t="s">
        <v>523</v>
      </c>
      <c r="U1129" s="13" t="s">
        <v>52</v>
      </c>
      <c r="W1129" s="60" t="str">
        <f>IF(ISNUMBER(MATCH(U1129,U$1:U1128,0)),"2","1")</f>
        <v>2</v>
      </c>
    </row>
    <row r="1130" spans="2:23" x14ac:dyDescent="0.25">
      <c r="B1130" s="18">
        <v>1129</v>
      </c>
      <c r="C1130" s="17" t="str">
        <f t="shared" si="119"/>
        <v>Europe</v>
      </c>
      <c r="D1130" s="17" t="str">
        <f t="shared" si="120"/>
        <v/>
      </c>
      <c r="E1130" s="17" t="str">
        <f t="shared" si="121"/>
        <v/>
      </c>
      <c r="F1130" s="17" t="str">
        <f t="shared" si="122"/>
        <v/>
      </c>
      <c r="G1130" s="17" t="str">
        <f t="shared" si="123"/>
        <v/>
      </c>
      <c r="H1130" s="17" t="str">
        <f t="shared" si="124"/>
        <v/>
      </c>
      <c r="I1130" s="35" t="str">
        <f t="shared" si="125"/>
        <v>Europe</v>
      </c>
      <c r="J1130" t="str">
        <f>IF(ISNUMBER(MATCH(K1130,K$1:K1129,0)),"Double","1st See ")</f>
        <v>Double</v>
      </c>
      <c r="K1130" t="s">
        <v>71</v>
      </c>
      <c r="R1130" t="s">
        <v>15</v>
      </c>
      <c r="S1130" s="52">
        <v>76600</v>
      </c>
      <c r="T1130" s="49" t="s">
        <v>20</v>
      </c>
      <c r="U1130" s="13" t="s">
        <v>20</v>
      </c>
      <c r="W1130" s="60" t="str">
        <f>IF(ISNUMBER(MATCH(U1130,U$1:U1129,0)),"2","1")</f>
        <v>2</v>
      </c>
    </row>
    <row r="1131" spans="2:23" x14ac:dyDescent="0.25">
      <c r="B1131" s="18">
        <v>1130</v>
      </c>
      <c r="C1131" s="17" t="str">
        <f t="shared" si="119"/>
        <v/>
      </c>
      <c r="D1131" s="17" t="str">
        <f t="shared" si="120"/>
        <v/>
      </c>
      <c r="E1131" s="17" t="str">
        <f t="shared" si="121"/>
        <v/>
      </c>
      <c r="F1131" s="17" t="str">
        <f t="shared" si="122"/>
        <v/>
      </c>
      <c r="G1131" s="17" t="str">
        <f t="shared" si="123"/>
        <v>Asia</v>
      </c>
      <c r="H1131" s="17" t="str">
        <f t="shared" si="124"/>
        <v/>
      </c>
      <c r="I1131" s="35" t="str">
        <f t="shared" si="125"/>
        <v>Asia</v>
      </c>
      <c r="J1131" t="str">
        <f>IF(ISNUMBER(MATCH(K1131,K$1:K1130,0)),"Double","1st See ")</f>
        <v>Double</v>
      </c>
      <c r="K1131" t="s">
        <v>8</v>
      </c>
      <c r="R1131" t="s">
        <v>15</v>
      </c>
      <c r="S1131" s="52">
        <v>90000</v>
      </c>
      <c r="T1131" s="49" t="s">
        <v>527</v>
      </c>
      <c r="U1131" s="13" t="s">
        <v>20</v>
      </c>
      <c r="W1131" s="60" t="str">
        <f>IF(ISNUMBER(MATCH(U1131,U$1:U1130,0)),"2","1")</f>
        <v>2</v>
      </c>
    </row>
    <row r="1132" spans="2:23" x14ac:dyDescent="0.25">
      <c r="B1132" s="18">
        <v>1131</v>
      </c>
      <c r="C1132" s="17" t="str">
        <f t="shared" si="119"/>
        <v/>
      </c>
      <c r="D1132" s="17" t="str">
        <f t="shared" si="120"/>
        <v/>
      </c>
      <c r="E1132" s="17" t="str">
        <f t="shared" si="121"/>
        <v/>
      </c>
      <c r="F1132" s="17" t="str">
        <f t="shared" si="122"/>
        <v>Africa</v>
      </c>
      <c r="G1132" s="17" t="str">
        <f t="shared" si="123"/>
        <v/>
      </c>
      <c r="H1132" s="17" t="str">
        <f t="shared" si="124"/>
        <v/>
      </c>
      <c r="I1132" s="35" t="str">
        <f t="shared" si="125"/>
        <v>Africa</v>
      </c>
      <c r="J1132" t="str">
        <f>IF(ISNUMBER(MATCH(K1132,K$1:K1131,0)),"Double","1st See ")</f>
        <v>Double</v>
      </c>
      <c r="K1132" t="s">
        <v>48</v>
      </c>
      <c r="R1132" t="s">
        <v>15</v>
      </c>
      <c r="S1132" s="52">
        <v>75000</v>
      </c>
      <c r="T1132" s="49" t="s">
        <v>529</v>
      </c>
      <c r="U1132" s="13" t="s">
        <v>20</v>
      </c>
      <c r="W1132" s="60" t="str">
        <f>IF(ISNUMBER(MATCH(U1132,U$1:U1131,0)),"2","1")</f>
        <v>2</v>
      </c>
    </row>
    <row r="1133" spans="2:23" x14ac:dyDescent="0.25">
      <c r="B1133" s="18">
        <v>1132</v>
      </c>
      <c r="C1133" s="17" t="str">
        <f t="shared" si="119"/>
        <v/>
      </c>
      <c r="D1133" s="17" t="str">
        <f t="shared" si="120"/>
        <v>North America</v>
      </c>
      <c r="E1133" s="17" t="str">
        <f t="shared" si="121"/>
        <v/>
      </c>
      <c r="F1133" s="17" t="str">
        <f t="shared" si="122"/>
        <v/>
      </c>
      <c r="G1133" s="17" t="str">
        <f t="shared" si="123"/>
        <v/>
      </c>
      <c r="H1133" s="17" t="str">
        <f t="shared" si="124"/>
        <v/>
      </c>
      <c r="I1133" s="35" t="str">
        <f t="shared" si="125"/>
        <v>North America</v>
      </c>
      <c r="J1133" t="str">
        <f>IF(ISNUMBER(MATCH(K1133,K$1:K1132,0)),"Double","1st See ")</f>
        <v>Double</v>
      </c>
      <c r="K1133" t="s">
        <v>15</v>
      </c>
      <c r="R1133" t="s">
        <v>15</v>
      </c>
      <c r="S1133" s="52">
        <v>72000</v>
      </c>
      <c r="T1133" s="49" t="s">
        <v>530</v>
      </c>
      <c r="U1133" s="13" t="s">
        <v>20</v>
      </c>
      <c r="W1133" s="60" t="str">
        <f>IF(ISNUMBER(MATCH(U1133,U$1:U1132,0)),"2","1")</f>
        <v>2</v>
      </c>
    </row>
    <row r="1134" spans="2:23" x14ac:dyDescent="0.25">
      <c r="B1134" s="18">
        <v>1133</v>
      </c>
      <c r="C1134" s="17" t="str">
        <f t="shared" si="119"/>
        <v/>
      </c>
      <c r="D1134" s="17" t="str">
        <f t="shared" si="120"/>
        <v/>
      </c>
      <c r="E1134" s="17" t="str">
        <f t="shared" si="121"/>
        <v/>
      </c>
      <c r="F1134" s="17" t="str">
        <f t="shared" si="122"/>
        <v/>
      </c>
      <c r="G1134" s="17" t="str">
        <f t="shared" si="123"/>
        <v>Asia</v>
      </c>
      <c r="H1134" s="17" t="str">
        <f t="shared" si="124"/>
        <v/>
      </c>
      <c r="I1134" s="35" t="str">
        <f t="shared" si="125"/>
        <v>Asia</v>
      </c>
      <c r="J1134" t="str">
        <f>IF(ISNUMBER(MATCH(K1134,K$1:K1133,0)),"Double","1st See ")</f>
        <v>Double</v>
      </c>
      <c r="K1134" t="s">
        <v>8</v>
      </c>
      <c r="R1134" t="s">
        <v>15</v>
      </c>
      <c r="S1134" s="52">
        <v>65000</v>
      </c>
      <c r="T1134" s="49" t="s">
        <v>531</v>
      </c>
      <c r="U1134" s="13" t="s">
        <v>20</v>
      </c>
      <c r="W1134" s="60" t="str">
        <f>IF(ISNUMBER(MATCH(U1134,U$1:U1133,0)),"2","1")</f>
        <v>2</v>
      </c>
    </row>
    <row r="1135" spans="2:23" x14ac:dyDescent="0.25">
      <c r="B1135" s="18">
        <v>1134</v>
      </c>
      <c r="C1135" s="17" t="str">
        <f t="shared" si="119"/>
        <v/>
      </c>
      <c r="D1135" s="17" t="str">
        <f t="shared" si="120"/>
        <v/>
      </c>
      <c r="E1135" s="17" t="str">
        <f t="shared" si="121"/>
        <v/>
      </c>
      <c r="F1135" s="17" t="str">
        <f t="shared" si="122"/>
        <v/>
      </c>
      <c r="G1135" s="17" t="str">
        <f t="shared" si="123"/>
        <v>Asia</v>
      </c>
      <c r="H1135" s="17" t="str">
        <f t="shared" si="124"/>
        <v/>
      </c>
      <c r="I1135" s="35" t="str">
        <f t="shared" si="125"/>
        <v>Asia</v>
      </c>
      <c r="J1135" t="str">
        <f>IF(ISNUMBER(MATCH(K1135,K$1:K1134,0)),"Double","1st See ")</f>
        <v>Double</v>
      </c>
      <c r="K1135" t="s">
        <v>8</v>
      </c>
      <c r="R1135" t="s">
        <v>15</v>
      </c>
      <c r="S1135" s="52">
        <v>120000</v>
      </c>
      <c r="T1135" s="49" t="s">
        <v>139</v>
      </c>
      <c r="U1135" s="13" t="s">
        <v>4001</v>
      </c>
      <c r="W1135" s="60" t="str">
        <f>IF(ISNUMBER(MATCH(U1135,U$1:U1134,0)),"2","1")</f>
        <v>2</v>
      </c>
    </row>
    <row r="1136" spans="2:23" x14ac:dyDescent="0.25">
      <c r="B1136" s="18">
        <v>1135</v>
      </c>
      <c r="C1136" s="17" t="str">
        <f t="shared" si="119"/>
        <v/>
      </c>
      <c r="D1136" s="17" t="str">
        <f t="shared" si="120"/>
        <v>North America</v>
      </c>
      <c r="E1136" s="17" t="str">
        <f t="shared" si="121"/>
        <v/>
      </c>
      <c r="F1136" s="17" t="str">
        <f t="shared" si="122"/>
        <v/>
      </c>
      <c r="G1136" s="17" t="str">
        <f t="shared" si="123"/>
        <v/>
      </c>
      <c r="H1136" s="17" t="str">
        <f t="shared" si="124"/>
        <v/>
      </c>
      <c r="I1136" s="35" t="str">
        <f t="shared" si="125"/>
        <v>North America</v>
      </c>
      <c r="J1136" t="str">
        <f>IF(ISNUMBER(MATCH(K1136,K$1:K1135,0)),"Double","1st See ")</f>
        <v>Double</v>
      </c>
      <c r="K1136" t="s">
        <v>166</v>
      </c>
      <c r="R1136" t="s">
        <v>15</v>
      </c>
      <c r="S1136" s="52">
        <v>80000</v>
      </c>
      <c r="T1136" s="49" t="s">
        <v>537</v>
      </c>
      <c r="U1136" s="13" t="s">
        <v>20</v>
      </c>
      <c r="W1136" s="60" t="str">
        <f>IF(ISNUMBER(MATCH(U1136,U$1:U1135,0)),"2","1")</f>
        <v>2</v>
      </c>
    </row>
    <row r="1137" spans="2:23" x14ac:dyDescent="0.25">
      <c r="B1137" s="18">
        <v>1136</v>
      </c>
      <c r="C1137" s="17" t="str">
        <f t="shared" si="119"/>
        <v/>
      </c>
      <c r="D1137" s="17" t="str">
        <f t="shared" si="120"/>
        <v/>
      </c>
      <c r="E1137" s="17" t="str">
        <f t="shared" si="121"/>
        <v/>
      </c>
      <c r="F1137" s="17" t="str">
        <f t="shared" si="122"/>
        <v/>
      </c>
      <c r="G1137" s="17" t="str">
        <f t="shared" si="123"/>
        <v>Asia</v>
      </c>
      <c r="H1137" s="17" t="str">
        <f t="shared" si="124"/>
        <v/>
      </c>
      <c r="I1137" s="35" t="str">
        <f t="shared" si="125"/>
        <v>Asia</v>
      </c>
      <c r="J1137" t="str">
        <f>IF(ISNUMBER(MATCH(K1137,K$1:K1136,0)),"Double","1st See ")</f>
        <v>Double</v>
      </c>
      <c r="K1137" t="s">
        <v>8</v>
      </c>
      <c r="R1137" t="s">
        <v>15</v>
      </c>
      <c r="S1137" s="52">
        <v>51000</v>
      </c>
      <c r="T1137" s="49" t="s">
        <v>542</v>
      </c>
      <c r="U1137" s="13" t="s">
        <v>52</v>
      </c>
      <c r="W1137" s="60" t="str">
        <f>IF(ISNUMBER(MATCH(U1137,U$1:U1136,0)),"2","1")</f>
        <v>2</v>
      </c>
    </row>
    <row r="1138" spans="2:23" x14ac:dyDescent="0.25">
      <c r="B1138" s="18">
        <v>1137</v>
      </c>
      <c r="C1138" s="17" t="str">
        <f t="shared" si="119"/>
        <v>Europe</v>
      </c>
      <c r="D1138" s="17" t="str">
        <f t="shared" si="120"/>
        <v/>
      </c>
      <c r="E1138" s="17" t="str">
        <f t="shared" si="121"/>
        <v/>
      </c>
      <c r="F1138" s="17" t="str">
        <f t="shared" si="122"/>
        <v/>
      </c>
      <c r="G1138" s="17" t="str">
        <f t="shared" si="123"/>
        <v/>
      </c>
      <c r="H1138" s="17" t="str">
        <f t="shared" si="124"/>
        <v/>
      </c>
      <c r="I1138" s="35" t="str">
        <f t="shared" si="125"/>
        <v>Europe</v>
      </c>
      <c r="J1138" t="str">
        <f>IF(ISNUMBER(MATCH(K1138,K$1:K1137,0)),"Double","1st See ")</f>
        <v>Double</v>
      </c>
      <c r="K1138" t="s">
        <v>71</v>
      </c>
      <c r="R1138" t="s">
        <v>15</v>
      </c>
      <c r="S1138" s="52">
        <v>74000</v>
      </c>
      <c r="T1138" s="49" t="s">
        <v>279</v>
      </c>
      <c r="U1138" s="13" t="s">
        <v>279</v>
      </c>
      <c r="W1138" s="60" t="str">
        <f>IF(ISNUMBER(MATCH(U1138,U$1:U1137,0)),"2","1")</f>
        <v>2</v>
      </c>
    </row>
    <row r="1139" spans="2:23" x14ac:dyDescent="0.25">
      <c r="B1139" s="18">
        <v>1138</v>
      </c>
      <c r="C1139" s="17" t="str">
        <f t="shared" si="119"/>
        <v/>
      </c>
      <c r="D1139" s="17" t="str">
        <f t="shared" si="120"/>
        <v>North America</v>
      </c>
      <c r="E1139" s="17" t="str">
        <f t="shared" si="121"/>
        <v/>
      </c>
      <c r="F1139" s="17" t="str">
        <f t="shared" si="122"/>
        <v/>
      </c>
      <c r="G1139" s="17" t="str">
        <f t="shared" si="123"/>
        <v/>
      </c>
      <c r="H1139" s="17" t="str">
        <f t="shared" si="124"/>
        <v/>
      </c>
      <c r="I1139" s="35" t="str">
        <f t="shared" si="125"/>
        <v>North America</v>
      </c>
      <c r="J1139" t="str">
        <f>IF(ISNUMBER(MATCH(K1139,K$1:K1138,0)),"Double","1st See ")</f>
        <v xml:space="preserve">1st See </v>
      </c>
      <c r="K1139" t="s">
        <v>1306</v>
      </c>
      <c r="R1139" t="s">
        <v>15</v>
      </c>
      <c r="S1139" s="52">
        <v>50000</v>
      </c>
      <c r="T1139" s="49" t="s">
        <v>545</v>
      </c>
      <c r="U1139" s="13" t="s">
        <v>20</v>
      </c>
      <c r="W1139" s="60" t="str">
        <f>IF(ISNUMBER(MATCH(U1139,U$1:U1138,0)),"2","1")</f>
        <v>2</v>
      </c>
    </row>
    <row r="1140" spans="2:23" x14ac:dyDescent="0.25">
      <c r="B1140" s="18">
        <v>1139</v>
      </c>
      <c r="C1140" s="17" t="str">
        <f t="shared" si="119"/>
        <v/>
      </c>
      <c r="D1140" s="17" t="str">
        <f t="shared" si="120"/>
        <v>North America</v>
      </c>
      <c r="E1140" s="17" t="str">
        <f t="shared" si="121"/>
        <v/>
      </c>
      <c r="F1140" s="17" t="str">
        <f t="shared" si="122"/>
        <v/>
      </c>
      <c r="G1140" s="17" t="str">
        <f t="shared" si="123"/>
        <v/>
      </c>
      <c r="H1140" s="17" t="str">
        <f t="shared" si="124"/>
        <v/>
      </c>
      <c r="I1140" s="35" t="str">
        <f t="shared" si="125"/>
        <v>North America</v>
      </c>
      <c r="J1140" t="str">
        <f>IF(ISNUMBER(MATCH(K1140,K$1:K1139,0)),"Double","1st See ")</f>
        <v>Double</v>
      </c>
      <c r="K1140" t="s">
        <v>88</v>
      </c>
      <c r="R1140" t="s">
        <v>15</v>
      </c>
      <c r="S1140" s="52">
        <v>60000</v>
      </c>
      <c r="T1140" s="49" t="s">
        <v>552</v>
      </c>
      <c r="U1140" s="13" t="s">
        <v>20</v>
      </c>
      <c r="W1140" s="60" t="str">
        <f>IF(ISNUMBER(MATCH(U1140,U$1:U1139,0)),"2","1")</f>
        <v>2</v>
      </c>
    </row>
    <row r="1141" spans="2:23" x14ac:dyDescent="0.25">
      <c r="B1141" s="18">
        <v>1140</v>
      </c>
      <c r="C1141" s="17" t="str">
        <f t="shared" si="119"/>
        <v/>
      </c>
      <c r="D1141" s="17" t="str">
        <f t="shared" si="120"/>
        <v>North America</v>
      </c>
      <c r="E1141" s="17" t="str">
        <f t="shared" si="121"/>
        <v/>
      </c>
      <c r="F1141" s="17" t="str">
        <f t="shared" si="122"/>
        <v/>
      </c>
      <c r="G1141" s="17" t="str">
        <f t="shared" si="123"/>
        <v/>
      </c>
      <c r="H1141" s="17" t="str">
        <f t="shared" si="124"/>
        <v/>
      </c>
      <c r="I1141" s="35" t="str">
        <f t="shared" si="125"/>
        <v>North America</v>
      </c>
      <c r="J1141" t="str">
        <f>IF(ISNUMBER(MATCH(K1141,K$1:K1140,0)),"Double","1st See ")</f>
        <v>Double</v>
      </c>
      <c r="K1141" t="s">
        <v>15</v>
      </c>
      <c r="R1141" t="s">
        <v>15</v>
      </c>
      <c r="S1141" s="52">
        <v>80000</v>
      </c>
      <c r="T1141" s="49" t="s">
        <v>555</v>
      </c>
      <c r="U1141" s="13" t="s">
        <v>52</v>
      </c>
      <c r="W1141" s="60" t="str">
        <f>IF(ISNUMBER(MATCH(U1141,U$1:U1140,0)),"2","1")</f>
        <v>2</v>
      </c>
    </row>
    <row r="1142" spans="2:23" x14ac:dyDescent="0.25">
      <c r="B1142" s="18">
        <v>1141</v>
      </c>
      <c r="C1142" s="17" t="str">
        <f t="shared" si="119"/>
        <v/>
      </c>
      <c r="D1142" s="17" t="str">
        <f t="shared" si="120"/>
        <v>North America</v>
      </c>
      <c r="E1142" s="17" t="str">
        <f t="shared" si="121"/>
        <v/>
      </c>
      <c r="F1142" s="17" t="str">
        <f t="shared" si="122"/>
        <v/>
      </c>
      <c r="G1142" s="17" t="str">
        <f t="shared" si="123"/>
        <v/>
      </c>
      <c r="H1142" s="17" t="str">
        <f t="shared" si="124"/>
        <v/>
      </c>
      <c r="I1142" s="35" t="str">
        <f t="shared" si="125"/>
        <v>North America</v>
      </c>
      <c r="J1142" t="str">
        <f>IF(ISNUMBER(MATCH(K1142,K$1:K1141,0)),"Double","1st See ")</f>
        <v>Double</v>
      </c>
      <c r="K1142" t="s">
        <v>15</v>
      </c>
      <c r="R1142" t="s">
        <v>15</v>
      </c>
      <c r="S1142" s="52">
        <v>125000</v>
      </c>
      <c r="T1142" s="49" t="s">
        <v>560</v>
      </c>
      <c r="U1142" s="13" t="s">
        <v>52</v>
      </c>
      <c r="W1142" s="60" t="str">
        <f>IF(ISNUMBER(MATCH(U1142,U$1:U1141,0)),"2","1")</f>
        <v>2</v>
      </c>
    </row>
    <row r="1143" spans="2:23" x14ac:dyDescent="0.25">
      <c r="B1143" s="18">
        <v>1142</v>
      </c>
      <c r="C1143" s="17" t="str">
        <f t="shared" si="119"/>
        <v/>
      </c>
      <c r="D1143" s="17" t="str">
        <f t="shared" si="120"/>
        <v>North America</v>
      </c>
      <c r="E1143" s="17" t="str">
        <f t="shared" si="121"/>
        <v/>
      </c>
      <c r="F1143" s="17" t="str">
        <f t="shared" si="122"/>
        <v/>
      </c>
      <c r="G1143" s="17" t="str">
        <f t="shared" si="123"/>
        <v/>
      </c>
      <c r="H1143" s="17" t="str">
        <f t="shared" si="124"/>
        <v/>
      </c>
      <c r="I1143" s="35" t="str">
        <f t="shared" si="125"/>
        <v>North America</v>
      </c>
      <c r="J1143" t="str">
        <f>IF(ISNUMBER(MATCH(K1143,K$1:K1142,0)),"Double","1st See ")</f>
        <v>Double</v>
      </c>
      <c r="K1143" t="s">
        <v>88</v>
      </c>
      <c r="R1143" t="s">
        <v>15</v>
      </c>
      <c r="S1143" s="52">
        <v>52000</v>
      </c>
      <c r="T1143" s="49" t="s">
        <v>561</v>
      </c>
      <c r="U1143" s="13" t="s">
        <v>20</v>
      </c>
      <c r="W1143" s="60" t="str">
        <f>IF(ISNUMBER(MATCH(U1143,U$1:U1142,0)),"2","1")</f>
        <v>2</v>
      </c>
    </row>
    <row r="1144" spans="2:23" x14ac:dyDescent="0.25">
      <c r="B1144" s="18">
        <v>1143</v>
      </c>
      <c r="C1144" s="17" t="str">
        <f t="shared" si="119"/>
        <v>Europe</v>
      </c>
      <c r="D1144" s="17" t="str">
        <f t="shared" si="120"/>
        <v/>
      </c>
      <c r="E1144" s="17" t="str">
        <f t="shared" si="121"/>
        <v/>
      </c>
      <c r="F1144" s="17" t="str">
        <f t="shared" si="122"/>
        <v/>
      </c>
      <c r="G1144" s="17" t="str">
        <f t="shared" si="123"/>
        <v/>
      </c>
      <c r="H1144" s="17" t="str">
        <f t="shared" si="124"/>
        <v/>
      </c>
      <c r="I1144" s="35" t="str">
        <f t="shared" si="125"/>
        <v>Europe</v>
      </c>
      <c r="J1144" t="str">
        <f>IF(ISNUMBER(MATCH(K1144,K$1:K1143,0)),"Double","1st See ")</f>
        <v>Double</v>
      </c>
      <c r="K1144" t="s">
        <v>71</v>
      </c>
      <c r="R1144" t="s">
        <v>15</v>
      </c>
      <c r="S1144" s="52">
        <v>45000</v>
      </c>
      <c r="T1144" s="49" t="s">
        <v>20</v>
      </c>
      <c r="U1144" s="13" t="s">
        <v>20</v>
      </c>
      <c r="W1144" s="60" t="str">
        <f>IF(ISNUMBER(MATCH(U1144,U$1:U1143,0)),"2","1")</f>
        <v>2</v>
      </c>
    </row>
    <row r="1145" spans="2:23" x14ac:dyDescent="0.25">
      <c r="B1145" s="18">
        <v>1144</v>
      </c>
      <c r="C1145" s="17" t="str">
        <f t="shared" si="119"/>
        <v/>
      </c>
      <c r="D1145" s="17" t="str">
        <f t="shared" si="120"/>
        <v/>
      </c>
      <c r="E1145" s="17" t="str">
        <f t="shared" si="121"/>
        <v>South America</v>
      </c>
      <c r="F1145" s="17" t="str">
        <f t="shared" si="122"/>
        <v/>
      </c>
      <c r="G1145" s="17" t="str">
        <f t="shared" si="123"/>
        <v/>
      </c>
      <c r="H1145" s="17" t="str">
        <f t="shared" si="124"/>
        <v/>
      </c>
      <c r="I1145" s="35" t="str">
        <f t="shared" si="125"/>
        <v>South America</v>
      </c>
      <c r="J1145" t="str">
        <f>IF(ISNUMBER(MATCH(K1145,K$1:K1144,0)),"Double","1st See ")</f>
        <v>Double</v>
      </c>
      <c r="K1145" t="s">
        <v>143</v>
      </c>
      <c r="R1145" t="s">
        <v>15</v>
      </c>
      <c r="S1145" s="52">
        <v>60000</v>
      </c>
      <c r="T1145" s="49" t="s">
        <v>562</v>
      </c>
      <c r="U1145" s="13" t="s">
        <v>52</v>
      </c>
      <c r="W1145" s="60" t="str">
        <f>IF(ISNUMBER(MATCH(U1145,U$1:U1144,0)),"2","1")</f>
        <v>2</v>
      </c>
    </row>
    <row r="1146" spans="2:23" x14ac:dyDescent="0.25">
      <c r="B1146" s="18">
        <v>1145</v>
      </c>
      <c r="C1146" s="17" t="str">
        <f t="shared" si="119"/>
        <v/>
      </c>
      <c r="D1146" s="17" t="str">
        <f t="shared" si="120"/>
        <v/>
      </c>
      <c r="E1146" s="17" t="str">
        <f t="shared" si="121"/>
        <v/>
      </c>
      <c r="F1146" s="17" t="str">
        <f t="shared" si="122"/>
        <v/>
      </c>
      <c r="G1146" s="17" t="str">
        <f t="shared" si="123"/>
        <v>Asia</v>
      </c>
      <c r="H1146" s="17" t="str">
        <f t="shared" si="124"/>
        <v/>
      </c>
      <c r="I1146" s="35" t="str">
        <f t="shared" si="125"/>
        <v>Asia</v>
      </c>
      <c r="J1146" t="str">
        <f>IF(ISNUMBER(MATCH(K1146,K$1:K1145,0)),"Double","1st See ")</f>
        <v>Double</v>
      </c>
      <c r="K1146" t="s">
        <v>8</v>
      </c>
      <c r="R1146" t="s">
        <v>15</v>
      </c>
      <c r="S1146" s="52">
        <v>150000</v>
      </c>
      <c r="T1146" s="49" t="s">
        <v>29</v>
      </c>
      <c r="U1146" s="13" t="s">
        <v>4001</v>
      </c>
      <c r="W1146" s="60" t="str">
        <f>IF(ISNUMBER(MATCH(U1146,U$1:U1145,0)),"2","1")</f>
        <v>2</v>
      </c>
    </row>
    <row r="1147" spans="2:23" x14ac:dyDescent="0.25">
      <c r="B1147" s="18">
        <v>1146</v>
      </c>
      <c r="C1147" s="17" t="str">
        <f t="shared" si="119"/>
        <v/>
      </c>
      <c r="D1147" s="17" t="str">
        <f t="shared" si="120"/>
        <v/>
      </c>
      <c r="E1147" s="17" t="str">
        <f t="shared" si="121"/>
        <v/>
      </c>
      <c r="F1147" s="17" t="str">
        <f t="shared" si="122"/>
        <v/>
      </c>
      <c r="G1147" s="17" t="str">
        <f t="shared" si="123"/>
        <v>Asia</v>
      </c>
      <c r="H1147" s="17" t="str">
        <f t="shared" si="124"/>
        <v/>
      </c>
      <c r="I1147" s="35" t="str">
        <f t="shared" si="125"/>
        <v>Asia</v>
      </c>
      <c r="J1147" t="str">
        <f>IF(ISNUMBER(MATCH(K1147,K$1:K1146,0)),"Double","1st See ")</f>
        <v>Double</v>
      </c>
      <c r="K1147" t="s">
        <v>17</v>
      </c>
      <c r="R1147" t="s">
        <v>15</v>
      </c>
      <c r="S1147" s="52">
        <v>50000</v>
      </c>
      <c r="T1147" s="49" t="s">
        <v>570</v>
      </c>
      <c r="U1147" s="13" t="s">
        <v>20</v>
      </c>
      <c r="W1147" s="60" t="str">
        <f>IF(ISNUMBER(MATCH(U1147,U$1:U1146,0)),"2","1")</f>
        <v>2</v>
      </c>
    </row>
    <row r="1148" spans="2:23" x14ac:dyDescent="0.25">
      <c r="B1148" s="18">
        <v>1147</v>
      </c>
      <c r="C1148" s="17" t="str">
        <f t="shared" si="119"/>
        <v>Europe</v>
      </c>
      <c r="D1148" s="17" t="str">
        <f t="shared" si="120"/>
        <v/>
      </c>
      <c r="E1148" s="17" t="str">
        <f t="shared" si="121"/>
        <v/>
      </c>
      <c r="F1148" s="17" t="str">
        <f t="shared" si="122"/>
        <v/>
      </c>
      <c r="G1148" s="17" t="str">
        <f t="shared" si="123"/>
        <v/>
      </c>
      <c r="H1148" s="17" t="str">
        <f t="shared" si="124"/>
        <v/>
      </c>
      <c r="I1148" s="35" t="str">
        <f t="shared" si="125"/>
        <v>Europe</v>
      </c>
      <c r="J1148" t="str">
        <f>IF(ISNUMBER(MATCH(K1148,K$1:K1147,0)),"Double","1st See ")</f>
        <v>Double</v>
      </c>
      <c r="K1148" t="s">
        <v>71</v>
      </c>
      <c r="R1148" t="s">
        <v>15</v>
      </c>
      <c r="S1148" s="52">
        <v>70000</v>
      </c>
      <c r="T1148" s="49" t="s">
        <v>20</v>
      </c>
      <c r="U1148" s="13" t="s">
        <v>20</v>
      </c>
      <c r="W1148" s="60" t="str">
        <f>IF(ISNUMBER(MATCH(U1148,U$1:U1147,0)),"2","1")</f>
        <v>2</v>
      </c>
    </row>
    <row r="1149" spans="2:23" x14ac:dyDescent="0.25">
      <c r="B1149" s="18">
        <v>1148</v>
      </c>
      <c r="C1149" s="17" t="str">
        <f t="shared" si="119"/>
        <v>Europe</v>
      </c>
      <c r="D1149" s="17" t="str">
        <f t="shared" si="120"/>
        <v/>
      </c>
      <c r="E1149" s="17" t="str">
        <f t="shared" si="121"/>
        <v/>
      </c>
      <c r="F1149" s="17" t="str">
        <f t="shared" si="122"/>
        <v/>
      </c>
      <c r="G1149" s="17" t="str">
        <f t="shared" si="123"/>
        <v/>
      </c>
      <c r="H1149" s="17" t="str">
        <f t="shared" si="124"/>
        <v/>
      </c>
      <c r="I1149" s="35" t="str">
        <f t="shared" si="125"/>
        <v>Europe</v>
      </c>
      <c r="J1149" t="str">
        <f>IF(ISNUMBER(MATCH(K1149,K$1:K1148,0)),"Double","1st See ")</f>
        <v>Double</v>
      </c>
      <c r="K1149" t="s">
        <v>71</v>
      </c>
      <c r="R1149" t="s">
        <v>15</v>
      </c>
      <c r="S1149" s="52">
        <v>30000</v>
      </c>
      <c r="T1149" s="49" t="s">
        <v>576</v>
      </c>
      <c r="U1149" s="13" t="s">
        <v>20</v>
      </c>
      <c r="W1149" s="60" t="str">
        <f>IF(ISNUMBER(MATCH(U1149,U$1:U1148,0)),"2","1")</f>
        <v>2</v>
      </c>
    </row>
    <row r="1150" spans="2:23" x14ac:dyDescent="0.25">
      <c r="B1150" s="18">
        <v>1149</v>
      </c>
      <c r="C1150" s="17" t="str">
        <f t="shared" si="119"/>
        <v/>
      </c>
      <c r="D1150" s="17" t="str">
        <f t="shared" si="120"/>
        <v>North America</v>
      </c>
      <c r="E1150" s="17" t="str">
        <f t="shared" si="121"/>
        <v/>
      </c>
      <c r="F1150" s="17" t="str">
        <f t="shared" si="122"/>
        <v/>
      </c>
      <c r="G1150" s="17" t="str">
        <f t="shared" si="123"/>
        <v/>
      </c>
      <c r="H1150" s="17" t="str">
        <f t="shared" si="124"/>
        <v/>
      </c>
      <c r="I1150" s="35" t="str">
        <f t="shared" si="125"/>
        <v>North America</v>
      </c>
      <c r="J1150" t="str">
        <f>IF(ISNUMBER(MATCH(K1150,K$1:K1149,0)),"Double","1st See ")</f>
        <v>Double</v>
      </c>
      <c r="K1150" t="s">
        <v>88</v>
      </c>
      <c r="R1150" t="s">
        <v>15</v>
      </c>
      <c r="S1150" s="52">
        <v>92000</v>
      </c>
      <c r="T1150" s="49" t="s">
        <v>578</v>
      </c>
      <c r="U1150" s="13" t="s">
        <v>279</v>
      </c>
      <c r="W1150" s="60" t="str">
        <f>IF(ISNUMBER(MATCH(U1150,U$1:U1149,0)),"2","1")</f>
        <v>2</v>
      </c>
    </row>
    <row r="1151" spans="2:23" x14ac:dyDescent="0.25">
      <c r="B1151" s="18">
        <v>1150</v>
      </c>
      <c r="C1151" s="17" t="str">
        <f t="shared" si="119"/>
        <v/>
      </c>
      <c r="D1151" s="17" t="str">
        <f t="shared" si="120"/>
        <v/>
      </c>
      <c r="E1151" s="17" t="str">
        <f t="shared" si="121"/>
        <v/>
      </c>
      <c r="F1151" s="17" t="str">
        <f t="shared" si="122"/>
        <v/>
      </c>
      <c r="G1151" s="17" t="str">
        <f t="shared" si="123"/>
        <v>Asia</v>
      </c>
      <c r="H1151" s="17" t="str">
        <f t="shared" si="124"/>
        <v/>
      </c>
      <c r="I1151" s="35" t="str">
        <f t="shared" si="125"/>
        <v>Asia</v>
      </c>
      <c r="J1151" t="str">
        <f>IF(ISNUMBER(MATCH(K1151,K$1:K1150,0)),"Double","1st See ")</f>
        <v>Double</v>
      </c>
      <c r="K1151" t="s">
        <v>8</v>
      </c>
      <c r="R1151" t="s">
        <v>15</v>
      </c>
      <c r="S1151" s="52">
        <v>52000</v>
      </c>
      <c r="T1151" s="49" t="s">
        <v>579</v>
      </c>
      <c r="U1151" s="13" t="s">
        <v>20</v>
      </c>
      <c r="W1151" s="60" t="str">
        <f>IF(ISNUMBER(MATCH(U1151,U$1:U1150,0)),"2","1")</f>
        <v>2</v>
      </c>
    </row>
    <row r="1152" spans="2:23" x14ac:dyDescent="0.25">
      <c r="B1152" s="18">
        <v>1151</v>
      </c>
      <c r="C1152" s="17" t="str">
        <f t="shared" si="119"/>
        <v/>
      </c>
      <c r="D1152" s="17" t="str">
        <f t="shared" si="120"/>
        <v/>
      </c>
      <c r="E1152" s="17" t="str">
        <f t="shared" si="121"/>
        <v/>
      </c>
      <c r="F1152" s="17" t="str">
        <f t="shared" si="122"/>
        <v/>
      </c>
      <c r="G1152" s="17" t="str">
        <f t="shared" si="123"/>
        <v>Asia</v>
      </c>
      <c r="H1152" s="17" t="str">
        <f t="shared" si="124"/>
        <v/>
      </c>
      <c r="I1152" s="35" t="str">
        <f t="shared" si="125"/>
        <v>Asia</v>
      </c>
      <c r="J1152" t="str">
        <f>IF(ISNUMBER(MATCH(K1152,K$1:K1151,0)),"Double","1st See ")</f>
        <v>Double</v>
      </c>
      <c r="K1152" t="s">
        <v>8</v>
      </c>
      <c r="R1152" t="s">
        <v>15</v>
      </c>
      <c r="S1152" s="52">
        <v>169000</v>
      </c>
      <c r="T1152" s="49" t="s">
        <v>581</v>
      </c>
      <c r="U1152" s="13" t="s">
        <v>4001</v>
      </c>
      <c r="W1152" s="60" t="str">
        <f>IF(ISNUMBER(MATCH(U1152,U$1:U1151,0)),"2","1")</f>
        <v>2</v>
      </c>
    </row>
    <row r="1153" spans="2:23" x14ac:dyDescent="0.25">
      <c r="B1153" s="18">
        <v>1152</v>
      </c>
      <c r="C1153" s="17" t="str">
        <f t="shared" si="119"/>
        <v>Europe</v>
      </c>
      <c r="D1153" s="17" t="str">
        <f t="shared" si="120"/>
        <v/>
      </c>
      <c r="E1153" s="17" t="str">
        <f t="shared" si="121"/>
        <v/>
      </c>
      <c r="F1153" s="17" t="str">
        <f t="shared" si="122"/>
        <v/>
      </c>
      <c r="G1153" s="17" t="str">
        <f t="shared" si="123"/>
        <v/>
      </c>
      <c r="H1153" s="17" t="str">
        <f t="shared" si="124"/>
        <v/>
      </c>
      <c r="I1153" s="35" t="str">
        <f t="shared" si="125"/>
        <v>Europe</v>
      </c>
      <c r="J1153" t="str">
        <f>IF(ISNUMBER(MATCH(K1153,K$1:K1152,0)),"Double","1st See ")</f>
        <v>Double</v>
      </c>
      <c r="K1153" t="s">
        <v>75</v>
      </c>
      <c r="R1153" t="s">
        <v>15</v>
      </c>
      <c r="S1153" s="52">
        <v>50000</v>
      </c>
      <c r="T1153" s="49" t="s">
        <v>590</v>
      </c>
      <c r="U1153" s="13" t="s">
        <v>20</v>
      </c>
      <c r="W1153" s="60" t="str">
        <f>IF(ISNUMBER(MATCH(U1153,U$1:U1152,0)),"2","1")</f>
        <v>2</v>
      </c>
    </row>
    <row r="1154" spans="2:23" x14ac:dyDescent="0.25">
      <c r="B1154" s="18">
        <v>1153</v>
      </c>
      <c r="C1154" s="17" t="str">
        <f t="shared" ref="C1154:C1217" si="126">IF(ISNUMBER(MATCH($K1154,L$2:L$65,0)),"Europe","")</f>
        <v>Europe</v>
      </c>
      <c r="D1154" s="17" t="str">
        <f t="shared" ref="D1154:D1217" si="127">IF(ISNUMBER(MATCH($K1154,M$2:M$65,0)),"North America","")</f>
        <v/>
      </c>
      <c r="E1154" s="17" t="str">
        <f t="shared" ref="E1154:E1217" si="128">IF(ISNUMBER(MATCH($K1154,N$2:N$65,0)),"South America","")</f>
        <v/>
      </c>
      <c r="F1154" s="17" t="str">
        <f t="shared" ref="F1154:F1217" si="129">IF(ISNUMBER(MATCH($K1154,O$2:O$63,0)),"Africa","")</f>
        <v/>
      </c>
      <c r="G1154" s="17" t="str">
        <f t="shared" ref="G1154:G1217" si="130">IF(ISNUMBER(MATCH($K1154,P$2:P$65,0)),"Asia","")</f>
        <v/>
      </c>
      <c r="H1154" s="17" t="str">
        <f t="shared" ref="H1154:H1217" si="131">IF(ISNUMBER(MATCH($K1154,Q$2:Q$65,0)),"Oceania","")</f>
        <v/>
      </c>
      <c r="I1154" s="35" t="str">
        <f t="shared" si="125"/>
        <v>Europe</v>
      </c>
      <c r="J1154" t="str">
        <f>IF(ISNUMBER(MATCH(K1154,K$1:K1153,0)),"Double","1st See ")</f>
        <v>Double</v>
      </c>
      <c r="K1154" t="s">
        <v>71</v>
      </c>
      <c r="R1154" t="s">
        <v>15</v>
      </c>
      <c r="S1154" s="52">
        <v>65000</v>
      </c>
      <c r="T1154" s="49" t="s">
        <v>117</v>
      </c>
      <c r="U1154" s="13" t="s">
        <v>20</v>
      </c>
      <c r="W1154" s="60" t="str">
        <f>IF(ISNUMBER(MATCH(U1154,U$1:U1153,0)),"2","1")</f>
        <v>2</v>
      </c>
    </row>
    <row r="1155" spans="2:23" x14ac:dyDescent="0.25">
      <c r="B1155" s="18">
        <v>1154</v>
      </c>
      <c r="C1155" s="17" t="str">
        <f t="shared" si="126"/>
        <v/>
      </c>
      <c r="D1155" s="17" t="str">
        <f t="shared" si="127"/>
        <v>North America</v>
      </c>
      <c r="E1155" s="17" t="str">
        <f t="shared" si="128"/>
        <v/>
      </c>
      <c r="F1155" s="17" t="str">
        <f t="shared" si="129"/>
        <v/>
      </c>
      <c r="G1155" s="17" t="str">
        <f t="shared" si="130"/>
        <v/>
      </c>
      <c r="H1155" s="17" t="str">
        <f t="shared" si="131"/>
        <v/>
      </c>
      <c r="I1155" s="35" t="str">
        <f t="shared" ref="I1155:I1218" si="132">CONCATENATE(C1155,D1155,E1155,F1155,G1155,H1155)</f>
        <v>North America</v>
      </c>
      <c r="J1155" t="str">
        <f>IF(ISNUMBER(MATCH(K1155,K$1:K1154,0)),"Double","1st See ")</f>
        <v>Double</v>
      </c>
      <c r="K1155" t="s">
        <v>88</v>
      </c>
      <c r="R1155" t="s">
        <v>15</v>
      </c>
      <c r="S1155" s="52">
        <v>55000</v>
      </c>
      <c r="T1155" s="49" t="s">
        <v>20</v>
      </c>
      <c r="U1155" s="13" t="s">
        <v>20</v>
      </c>
      <c r="W1155" s="60" t="str">
        <f>IF(ISNUMBER(MATCH(U1155,U$1:U1154,0)),"2","1")</f>
        <v>2</v>
      </c>
    </row>
    <row r="1156" spans="2:23" x14ac:dyDescent="0.25">
      <c r="B1156" s="18">
        <v>1155</v>
      </c>
      <c r="C1156" s="17" t="str">
        <f t="shared" si="126"/>
        <v/>
      </c>
      <c r="D1156" s="17" t="str">
        <f t="shared" si="127"/>
        <v>North America</v>
      </c>
      <c r="E1156" s="17" t="str">
        <f t="shared" si="128"/>
        <v/>
      </c>
      <c r="F1156" s="17" t="str">
        <f t="shared" si="129"/>
        <v/>
      </c>
      <c r="G1156" s="17" t="str">
        <f t="shared" si="130"/>
        <v/>
      </c>
      <c r="H1156" s="17" t="str">
        <f t="shared" si="131"/>
        <v/>
      </c>
      <c r="I1156" s="35" t="str">
        <f t="shared" si="132"/>
        <v>North America</v>
      </c>
      <c r="J1156" t="str">
        <f>IF(ISNUMBER(MATCH(K1156,K$1:K1155,0)),"Double","1st See ")</f>
        <v>Double</v>
      </c>
      <c r="K1156" t="s">
        <v>15</v>
      </c>
      <c r="R1156" t="s">
        <v>15</v>
      </c>
      <c r="S1156" s="52">
        <v>40000</v>
      </c>
      <c r="T1156" s="49" t="s">
        <v>595</v>
      </c>
      <c r="U1156" s="13" t="s">
        <v>20</v>
      </c>
      <c r="W1156" s="60" t="str">
        <f>IF(ISNUMBER(MATCH(U1156,U$1:U1155,0)),"2","1")</f>
        <v>2</v>
      </c>
    </row>
    <row r="1157" spans="2:23" x14ac:dyDescent="0.25">
      <c r="B1157" s="18">
        <v>1156</v>
      </c>
      <c r="C1157" s="17" t="str">
        <f t="shared" si="126"/>
        <v/>
      </c>
      <c r="D1157" s="17" t="str">
        <f t="shared" si="127"/>
        <v/>
      </c>
      <c r="E1157" s="17" t="str">
        <f t="shared" si="128"/>
        <v/>
      </c>
      <c r="F1157" s="17" t="str">
        <f t="shared" si="129"/>
        <v/>
      </c>
      <c r="G1157" s="17" t="str">
        <f t="shared" si="130"/>
        <v>Asia</v>
      </c>
      <c r="H1157" s="17" t="str">
        <f t="shared" si="131"/>
        <v/>
      </c>
      <c r="I1157" s="35" t="str">
        <f t="shared" si="132"/>
        <v>Asia</v>
      </c>
      <c r="J1157" t="str">
        <f>IF(ISNUMBER(MATCH(K1157,K$1:K1156,0)),"Double","1st See ")</f>
        <v>Double</v>
      </c>
      <c r="K1157" t="s">
        <v>8</v>
      </c>
      <c r="R1157" t="s">
        <v>15</v>
      </c>
      <c r="S1157" s="52">
        <v>84000</v>
      </c>
      <c r="T1157" s="49" t="s">
        <v>72</v>
      </c>
      <c r="U1157" s="13" t="s">
        <v>20</v>
      </c>
      <c r="W1157" s="60" t="str">
        <f>IF(ISNUMBER(MATCH(U1157,U$1:U1156,0)),"2","1")</f>
        <v>2</v>
      </c>
    </row>
    <row r="1158" spans="2:23" x14ac:dyDescent="0.25">
      <c r="B1158" s="18">
        <v>1157</v>
      </c>
      <c r="C1158" s="17" t="str">
        <f t="shared" si="126"/>
        <v/>
      </c>
      <c r="D1158" s="17" t="str">
        <f t="shared" si="127"/>
        <v/>
      </c>
      <c r="E1158" s="17" t="str">
        <f t="shared" si="128"/>
        <v/>
      </c>
      <c r="F1158" s="17" t="str">
        <f t="shared" si="129"/>
        <v/>
      </c>
      <c r="G1158" s="17" t="str">
        <f t="shared" si="130"/>
        <v>Asia</v>
      </c>
      <c r="H1158" s="17" t="str">
        <f t="shared" si="131"/>
        <v/>
      </c>
      <c r="I1158" s="35" t="str">
        <f t="shared" si="132"/>
        <v>Asia</v>
      </c>
      <c r="J1158" t="str">
        <f>IF(ISNUMBER(MATCH(K1158,K$1:K1157,0)),"Double","1st See ")</f>
        <v>Double</v>
      </c>
      <c r="K1158" t="s">
        <v>171</v>
      </c>
      <c r="R1158" t="s">
        <v>15</v>
      </c>
      <c r="S1158" s="52">
        <v>77000</v>
      </c>
      <c r="T1158" s="49" t="s">
        <v>424</v>
      </c>
      <c r="U1158" s="13" t="s">
        <v>20</v>
      </c>
      <c r="W1158" s="60" t="str">
        <f>IF(ISNUMBER(MATCH(U1158,U$1:U1157,0)),"2","1")</f>
        <v>2</v>
      </c>
    </row>
    <row r="1159" spans="2:23" x14ac:dyDescent="0.25">
      <c r="B1159" s="18">
        <v>1158</v>
      </c>
      <c r="C1159" s="17" t="str">
        <f t="shared" si="126"/>
        <v/>
      </c>
      <c r="D1159" s="17" t="str">
        <f t="shared" si="127"/>
        <v/>
      </c>
      <c r="E1159" s="17" t="str">
        <f t="shared" si="128"/>
        <v/>
      </c>
      <c r="F1159" s="17" t="str">
        <f t="shared" si="129"/>
        <v/>
      </c>
      <c r="G1159" s="17" t="str">
        <f t="shared" si="130"/>
        <v>Asia</v>
      </c>
      <c r="H1159" s="17" t="str">
        <f t="shared" si="131"/>
        <v/>
      </c>
      <c r="I1159" s="35" t="str">
        <f t="shared" si="132"/>
        <v>Asia</v>
      </c>
      <c r="J1159" t="str">
        <f>IF(ISNUMBER(MATCH(K1159,K$1:K1158,0)),"Double","1st See ")</f>
        <v>Double</v>
      </c>
      <c r="K1159" t="s">
        <v>1011</v>
      </c>
      <c r="R1159" t="s">
        <v>15</v>
      </c>
      <c r="S1159" s="52">
        <v>100000</v>
      </c>
      <c r="T1159" s="49" t="s">
        <v>20</v>
      </c>
      <c r="U1159" s="13" t="s">
        <v>20</v>
      </c>
      <c r="W1159" s="60" t="str">
        <f>IF(ISNUMBER(MATCH(U1159,U$1:U1158,0)),"2","1")</f>
        <v>2</v>
      </c>
    </row>
    <row r="1160" spans="2:23" x14ac:dyDescent="0.25">
      <c r="B1160" s="18">
        <v>1159</v>
      </c>
      <c r="C1160" s="17" t="str">
        <f t="shared" si="126"/>
        <v/>
      </c>
      <c r="D1160" s="17" t="str">
        <f t="shared" si="127"/>
        <v/>
      </c>
      <c r="E1160" s="17" t="str">
        <f t="shared" si="128"/>
        <v>South America</v>
      </c>
      <c r="F1160" s="17" t="str">
        <f t="shared" si="129"/>
        <v/>
      </c>
      <c r="G1160" s="17" t="str">
        <f t="shared" si="130"/>
        <v/>
      </c>
      <c r="H1160" s="17" t="str">
        <f t="shared" si="131"/>
        <v/>
      </c>
      <c r="I1160" s="35" t="str">
        <f t="shared" si="132"/>
        <v>South America</v>
      </c>
      <c r="J1160" t="str">
        <f>IF(ISNUMBER(MATCH(K1160,K$1:K1159,0)),"Double","1st See ")</f>
        <v xml:space="preserve">1st See </v>
      </c>
      <c r="K1160" t="s">
        <v>1331</v>
      </c>
      <c r="R1160" t="s">
        <v>15</v>
      </c>
      <c r="S1160" s="52">
        <v>65000</v>
      </c>
      <c r="T1160" s="49" t="s">
        <v>613</v>
      </c>
      <c r="U1160" s="13" t="s">
        <v>52</v>
      </c>
      <c r="W1160" s="60" t="str">
        <f>IF(ISNUMBER(MATCH(U1160,U$1:U1159,0)),"2","1")</f>
        <v>2</v>
      </c>
    </row>
    <row r="1161" spans="2:23" x14ac:dyDescent="0.25">
      <c r="B1161" s="18">
        <v>1160</v>
      </c>
      <c r="C1161" s="17" t="str">
        <f t="shared" si="126"/>
        <v/>
      </c>
      <c r="D1161" s="17" t="str">
        <f t="shared" si="127"/>
        <v>North America</v>
      </c>
      <c r="E1161" s="17" t="str">
        <f t="shared" si="128"/>
        <v/>
      </c>
      <c r="F1161" s="17" t="str">
        <f t="shared" si="129"/>
        <v/>
      </c>
      <c r="G1161" s="17" t="str">
        <f t="shared" si="130"/>
        <v/>
      </c>
      <c r="H1161" s="17" t="str">
        <f t="shared" si="131"/>
        <v/>
      </c>
      <c r="I1161" s="35" t="str">
        <f t="shared" si="132"/>
        <v>North America</v>
      </c>
      <c r="J1161" t="str">
        <f>IF(ISNUMBER(MATCH(K1161,K$1:K1160,0)),"Double","1st See ")</f>
        <v>Double</v>
      </c>
      <c r="K1161" t="s">
        <v>15</v>
      </c>
      <c r="R1161" t="s">
        <v>15</v>
      </c>
      <c r="S1161" s="52">
        <v>76000</v>
      </c>
      <c r="T1161" s="49" t="s">
        <v>487</v>
      </c>
      <c r="U1161" s="13" t="s">
        <v>52</v>
      </c>
      <c r="W1161" s="60" t="str">
        <f>IF(ISNUMBER(MATCH(U1161,U$1:U1160,0)),"2","1")</f>
        <v>2</v>
      </c>
    </row>
    <row r="1162" spans="2:23" x14ac:dyDescent="0.25">
      <c r="B1162" s="18">
        <v>1161</v>
      </c>
      <c r="C1162" s="17" t="str">
        <f t="shared" si="126"/>
        <v/>
      </c>
      <c r="D1162" s="17" t="str">
        <f t="shared" si="127"/>
        <v/>
      </c>
      <c r="E1162" s="17" t="str">
        <f t="shared" si="128"/>
        <v/>
      </c>
      <c r="F1162" s="17" t="str">
        <f t="shared" si="129"/>
        <v/>
      </c>
      <c r="G1162" s="17" t="str">
        <f t="shared" si="130"/>
        <v>Asia</v>
      </c>
      <c r="H1162" s="17" t="str">
        <f t="shared" si="131"/>
        <v/>
      </c>
      <c r="I1162" s="35" t="str">
        <f t="shared" si="132"/>
        <v>Asia</v>
      </c>
      <c r="J1162" t="str">
        <f>IF(ISNUMBER(MATCH(K1162,K$1:K1161,0)),"Double","1st See ")</f>
        <v>Double</v>
      </c>
      <c r="K1162" t="s">
        <v>359</v>
      </c>
      <c r="R1162" t="s">
        <v>15</v>
      </c>
      <c r="S1162" s="52">
        <v>150000</v>
      </c>
      <c r="T1162" s="49" t="s">
        <v>356</v>
      </c>
      <c r="U1162" s="13" t="s">
        <v>356</v>
      </c>
      <c r="W1162" s="60" t="str">
        <f>IF(ISNUMBER(MATCH(U1162,U$1:U1161,0)),"2","1")</f>
        <v>2</v>
      </c>
    </row>
    <row r="1163" spans="2:23" x14ac:dyDescent="0.25">
      <c r="B1163" s="18">
        <v>1162</v>
      </c>
      <c r="C1163" s="17" t="str">
        <f t="shared" si="126"/>
        <v/>
      </c>
      <c r="D1163" s="17" t="str">
        <f t="shared" si="127"/>
        <v/>
      </c>
      <c r="E1163" s="17" t="str">
        <f t="shared" si="128"/>
        <v/>
      </c>
      <c r="F1163" s="17" t="str">
        <f t="shared" si="129"/>
        <v/>
      </c>
      <c r="G1163" s="17" t="str">
        <f t="shared" si="130"/>
        <v>Asia</v>
      </c>
      <c r="H1163" s="17" t="str">
        <f t="shared" si="131"/>
        <v/>
      </c>
      <c r="I1163" s="35" t="str">
        <f t="shared" si="132"/>
        <v>Asia</v>
      </c>
      <c r="J1163" t="str">
        <f>IF(ISNUMBER(MATCH(K1163,K$1:K1162,0)),"Double","1st See ")</f>
        <v>Double</v>
      </c>
      <c r="K1163" t="s">
        <v>17</v>
      </c>
      <c r="R1163" t="s">
        <v>15</v>
      </c>
      <c r="S1163" s="52">
        <v>54000</v>
      </c>
      <c r="T1163" s="49" t="s">
        <v>207</v>
      </c>
      <c r="U1163" s="13" t="s">
        <v>20</v>
      </c>
      <c r="W1163" s="60" t="str">
        <f>IF(ISNUMBER(MATCH(U1163,U$1:U1162,0)),"2","1")</f>
        <v>2</v>
      </c>
    </row>
    <row r="1164" spans="2:23" x14ac:dyDescent="0.25">
      <c r="B1164" s="18">
        <v>1163</v>
      </c>
      <c r="C1164" s="17" t="str">
        <f t="shared" si="126"/>
        <v/>
      </c>
      <c r="D1164" s="17" t="str">
        <f t="shared" si="127"/>
        <v>North America</v>
      </c>
      <c r="E1164" s="17" t="str">
        <f t="shared" si="128"/>
        <v/>
      </c>
      <c r="F1164" s="17" t="str">
        <f t="shared" si="129"/>
        <v/>
      </c>
      <c r="G1164" s="17" t="str">
        <f t="shared" si="130"/>
        <v/>
      </c>
      <c r="H1164" s="17" t="str">
        <f t="shared" si="131"/>
        <v/>
      </c>
      <c r="I1164" s="35" t="str">
        <f t="shared" si="132"/>
        <v>North America</v>
      </c>
      <c r="J1164" t="str">
        <f>IF(ISNUMBER(MATCH(K1164,K$1:K1163,0)),"Double","1st See ")</f>
        <v>Double</v>
      </c>
      <c r="K1164" t="s">
        <v>15</v>
      </c>
      <c r="R1164" t="s">
        <v>15</v>
      </c>
      <c r="S1164" s="52">
        <v>61000</v>
      </c>
      <c r="T1164" s="49" t="s">
        <v>89</v>
      </c>
      <c r="U1164" s="13" t="s">
        <v>310</v>
      </c>
      <c r="W1164" s="60" t="str">
        <f>IF(ISNUMBER(MATCH(U1164,U$1:U1163,0)),"2","1")</f>
        <v>2</v>
      </c>
    </row>
    <row r="1165" spans="2:23" x14ac:dyDescent="0.25">
      <c r="B1165" s="18">
        <v>1164</v>
      </c>
      <c r="C1165" s="17" t="str">
        <f t="shared" si="126"/>
        <v>Europe</v>
      </c>
      <c r="D1165" s="17" t="str">
        <f t="shared" si="127"/>
        <v/>
      </c>
      <c r="E1165" s="17" t="str">
        <f t="shared" si="128"/>
        <v/>
      </c>
      <c r="F1165" s="17" t="str">
        <f t="shared" si="129"/>
        <v/>
      </c>
      <c r="G1165" s="17" t="str">
        <f t="shared" si="130"/>
        <v/>
      </c>
      <c r="H1165" s="17" t="str">
        <f t="shared" si="131"/>
        <v/>
      </c>
      <c r="I1165" s="35" t="str">
        <f t="shared" si="132"/>
        <v>Europe</v>
      </c>
      <c r="J1165" t="str">
        <f>IF(ISNUMBER(MATCH(K1165,K$1:K1164,0)),"Double","1st See ")</f>
        <v>Double</v>
      </c>
      <c r="K1165" t="s">
        <v>75</v>
      </c>
      <c r="R1165" t="s">
        <v>15</v>
      </c>
      <c r="S1165" s="52">
        <v>70000</v>
      </c>
      <c r="T1165" s="49" t="s">
        <v>621</v>
      </c>
      <c r="U1165" s="13" t="s">
        <v>20</v>
      </c>
      <c r="W1165" s="60" t="str">
        <f>IF(ISNUMBER(MATCH(U1165,U$1:U1164,0)),"2","1")</f>
        <v>2</v>
      </c>
    </row>
    <row r="1166" spans="2:23" x14ac:dyDescent="0.25">
      <c r="B1166" s="18">
        <v>1165</v>
      </c>
      <c r="C1166" s="17" t="str">
        <f t="shared" si="126"/>
        <v/>
      </c>
      <c r="D1166" s="17" t="str">
        <f t="shared" si="127"/>
        <v/>
      </c>
      <c r="E1166" s="17" t="str">
        <f t="shared" si="128"/>
        <v/>
      </c>
      <c r="F1166" s="17" t="str">
        <f t="shared" si="129"/>
        <v/>
      </c>
      <c r="G1166" s="17" t="str">
        <f t="shared" si="130"/>
        <v>Asia</v>
      </c>
      <c r="H1166" s="17" t="str">
        <f t="shared" si="131"/>
        <v/>
      </c>
      <c r="I1166" s="35" t="str">
        <f t="shared" si="132"/>
        <v>Asia</v>
      </c>
      <c r="J1166" t="str">
        <f>IF(ISNUMBER(MATCH(K1166,K$1:K1165,0)),"Double","1st See ")</f>
        <v>Double</v>
      </c>
      <c r="K1166" t="s">
        <v>8</v>
      </c>
      <c r="R1166" t="s">
        <v>15</v>
      </c>
      <c r="S1166" s="52">
        <v>72600</v>
      </c>
      <c r="T1166" s="49" t="s">
        <v>623</v>
      </c>
      <c r="U1166" s="13" t="s">
        <v>52</v>
      </c>
      <c r="W1166" s="60" t="str">
        <f>IF(ISNUMBER(MATCH(U1166,U$1:U1165,0)),"2","1")</f>
        <v>2</v>
      </c>
    </row>
    <row r="1167" spans="2:23" x14ac:dyDescent="0.25">
      <c r="B1167" s="18">
        <v>1166</v>
      </c>
      <c r="C1167" s="17" t="str">
        <f t="shared" si="126"/>
        <v/>
      </c>
      <c r="D1167" s="17" t="str">
        <f t="shared" si="127"/>
        <v>North America</v>
      </c>
      <c r="E1167" s="17" t="str">
        <f t="shared" si="128"/>
        <v/>
      </c>
      <c r="F1167" s="17" t="str">
        <f t="shared" si="129"/>
        <v/>
      </c>
      <c r="G1167" s="17" t="str">
        <f t="shared" si="130"/>
        <v/>
      </c>
      <c r="H1167" s="17" t="str">
        <f t="shared" si="131"/>
        <v/>
      </c>
      <c r="I1167" s="35" t="str">
        <f t="shared" si="132"/>
        <v>North America</v>
      </c>
      <c r="J1167" t="str">
        <f>IF(ISNUMBER(MATCH(K1167,K$1:K1166,0)),"Double","1st See ")</f>
        <v>Double</v>
      </c>
      <c r="K1167" t="s">
        <v>15</v>
      </c>
      <c r="R1167" t="s">
        <v>15</v>
      </c>
      <c r="S1167" s="52">
        <v>100000</v>
      </c>
      <c r="T1167" s="49" t="s">
        <v>139</v>
      </c>
      <c r="U1167" s="13" t="s">
        <v>4001</v>
      </c>
      <c r="W1167" s="60" t="str">
        <f>IF(ISNUMBER(MATCH(U1167,U$1:U1166,0)),"2","1")</f>
        <v>2</v>
      </c>
    </row>
    <row r="1168" spans="2:23" x14ac:dyDescent="0.25">
      <c r="B1168" s="18">
        <v>1167</v>
      </c>
      <c r="C1168" s="17" t="str">
        <f t="shared" si="126"/>
        <v/>
      </c>
      <c r="D1168" s="17" t="str">
        <f t="shared" si="127"/>
        <v/>
      </c>
      <c r="E1168" s="17" t="str">
        <f t="shared" si="128"/>
        <v/>
      </c>
      <c r="F1168" s="17" t="str">
        <f t="shared" si="129"/>
        <v/>
      </c>
      <c r="G1168" s="17" t="str">
        <f t="shared" si="130"/>
        <v>Asia</v>
      </c>
      <c r="H1168" s="17" t="str">
        <f t="shared" si="131"/>
        <v/>
      </c>
      <c r="I1168" s="35" t="str">
        <f t="shared" si="132"/>
        <v>Asia</v>
      </c>
      <c r="J1168" t="str">
        <f>IF(ISNUMBER(MATCH(K1168,K$1:K1167,0)),"Double","1st See ")</f>
        <v>Double</v>
      </c>
      <c r="K1168" t="s">
        <v>8</v>
      </c>
      <c r="R1168" t="s">
        <v>15</v>
      </c>
      <c r="S1168" s="52">
        <v>104000</v>
      </c>
      <c r="T1168" s="49" t="s">
        <v>624</v>
      </c>
      <c r="U1168" s="13" t="s">
        <v>20</v>
      </c>
      <c r="W1168" s="60" t="str">
        <f>IF(ISNUMBER(MATCH(U1168,U$1:U1167,0)),"2","1")</f>
        <v>2</v>
      </c>
    </row>
    <row r="1169" spans="2:23" x14ac:dyDescent="0.25">
      <c r="B1169" s="18">
        <v>1168</v>
      </c>
      <c r="C1169" s="17" t="str">
        <f t="shared" si="126"/>
        <v/>
      </c>
      <c r="D1169" s="17" t="str">
        <f t="shared" si="127"/>
        <v/>
      </c>
      <c r="E1169" s="17" t="str">
        <f t="shared" si="128"/>
        <v/>
      </c>
      <c r="F1169" s="17" t="str">
        <f t="shared" si="129"/>
        <v>Africa</v>
      </c>
      <c r="G1169" s="17" t="str">
        <f t="shared" si="130"/>
        <v/>
      </c>
      <c r="H1169" s="17" t="str">
        <f t="shared" si="131"/>
        <v/>
      </c>
      <c r="I1169" s="35" t="str">
        <f t="shared" si="132"/>
        <v>Africa</v>
      </c>
      <c r="J1169" t="str">
        <f>IF(ISNUMBER(MATCH(K1169,K$1:K1168,0)),"Double","1st See ")</f>
        <v xml:space="preserve">1st See </v>
      </c>
      <c r="K1169" t="s">
        <v>1344</v>
      </c>
      <c r="R1169" t="s">
        <v>15</v>
      </c>
      <c r="S1169" s="52">
        <v>200000</v>
      </c>
      <c r="T1169" s="49" t="s">
        <v>625</v>
      </c>
      <c r="U1169" s="13" t="s">
        <v>4001</v>
      </c>
      <c r="W1169" s="60" t="str">
        <f>IF(ISNUMBER(MATCH(U1169,U$1:U1168,0)),"2","1")</f>
        <v>2</v>
      </c>
    </row>
    <row r="1170" spans="2:23" x14ac:dyDescent="0.25">
      <c r="B1170" s="18">
        <v>1169</v>
      </c>
      <c r="C1170" s="17" t="str">
        <f t="shared" si="126"/>
        <v>Europe</v>
      </c>
      <c r="D1170" s="17" t="str">
        <f t="shared" si="127"/>
        <v/>
      </c>
      <c r="E1170" s="17" t="str">
        <f t="shared" si="128"/>
        <v/>
      </c>
      <c r="F1170" s="17" t="str">
        <f t="shared" si="129"/>
        <v/>
      </c>
      <c r="G1170" s="17" t="str">
        <f t="shared" si="130"/>
        <v/>
      </c>
      <c r="H1170" s="17" t="str">
        <f t="shared" si="131"/>
        <v/>
      </c>
      <c r="I1170" s="35" t="str">
        <f t="shared" si="132"/>
        <v>Europe</v>
      </c>
      <c r="J1170" t="str">
        <f>IF(ISNUMBER(MATCH(K1170,K$1:K1169,0)),"Double","1st See ")</f>
        <v>Double</v>
      </c>
      <c r="K1170" t="s">
        <v>628</v>
      </c>
      <c r="R1170" t="s">
        <v>15</v>
      </c>
      <c r="S1170" s="52">
        <v>82300</v>
      </c>
      <c r="T1170" s="49" t="s">
        <v>630</v>
      </c>
      <c r="U1170" s="13" t="s">
        <v>52</v>
      </c>
      <c r="W1170" s="60" t="str">
        <f>IF(ISNUMBER(MATCH(U1170,U$1:U1169,0)),"2","1")</f>
        <v>2</v>
      </c>
    </row>
    <row r="1171" spans="2:23" x14ac:dyDescent="0.25">
      <c r="B1171" s="18">
        <v>1170</v>
      </c>
      <c r="C1171" s="17" t="str">
        <f t="shared" si="126"/>
        <v/>
      </c>
      <c r="D1171" s="17" t="str">
        <f t="shared" si="127"/>
        <v>North America</v>
      </c>
      <c r="E1171" s="17" t="str">
        <f t="shared" si="128"/>
        <v/>
      </c>
      <c r="F1171" s="17" t="str">
        <f t="shared" si="129"/>
        <v/>
      </c>
      <c r="G1171" s="17" t="str">
        <f t="shared" si="130"/>
        <v/>
      </c>
      <c r="H1171" s="17" t="str">
        <f t="shared" si="131"/>
        <v/>
      </c>
      <c r="I1171" s="35" t="str">
        <f t="shared" si="132"/>
        <v>North America</v>
      </c>
      <c r="J1171" t="str">
        <f>IF(ISNUMBER(MATCH(K1171,K$1:K1170,0)),"Double","1st See ")</f>
        <v>Double</v>
      </c>
      <c r="K1171" t="s">
        <v>15</v>
      </c>
      <c r="R1171" t="s">
        <v>15</v>
      </c>
      <c r="S1171" s="52">
        <v>95000</v>
      </c>
      <c r="T1171" s="49" t="s">
        <v>631</v>
      </c>
      <c r="U1171" s="13" t="s">
        <v>356</v>
      </c>
      <c r="W1171" s="60" t="str">
        <f>IF(ISNUMBER(MATCH(U1171,U$1:U1170,0)),"2","1")</f>
        <v>2</v>
      </c>
    </row>
    <row r="1172" spans="2:23" x14ac:dyDescent="0.25">
      <c r="B1172" s="18">
        <v>1171</v>
      </c>
      <c r="C1172" s="17" t="str">
        <f t="shared" si="126"/>
        <v/>
      </c>
      <c r="D1172" s="17" t="str">
        <f t="shared" si="127"/>
        <v>North America</v>
      </c>
      <c r="E1172" s="17" t="str">
        <f t="shared" si="128"/>
        <v/>
      </c>
      <c r="F1172" s="17" t="str">
        <f t="shared" si="129"/>
        <v/>
      </c>
      <c r="G1172" s="17" t="str">
        <f t="shared" si="130"/>
        <v/>
      </c>
      <c r="H1172" s="17" t="str">
        <f t="shared" si="131"/>
        <v/>
      </c>
      <c r="I1172" s="35" t="str">
        <f t="shared" si="132"/>
        <v>North America</v>
      </c>
      <c r="J1172" t="str">
        <f>IF(ISNUMBER(MATCH(K1172,K$1:K1171,0)),"Double","1st See ")</f>
        <v>Double</v>
      </c>
      <c r="K1172" t="s">
        <v>15</v>
      </c>
      <c r="R1172" t="s">
        <v>15</v>
      </c>
      <c r="S1172" s="52">
        <v>50000</v>
      </c>
      <c r="T1172" s="49" t="s">
        <v>640</v>
      </c>
      <c r="U1172" s="13" t="s">
        <v>20</v>
      </c>
      <c r="W1172" s="60" t="str">
        <f>IF(ISNUMBER(MATCH(U1172,U$1:U1171,0)),"2","1")</f>
        <v>2</v>
      </c>
    </row>
    <row r="1173" spans="2:23" x14ac:dyDescent="0.25">
      <c r="B1173" s="18">
        <v>1172</v>
      </c>
      <c r="C1173" s="17" t="str">
        <f t="shared" si="126"/>
        <v>Europe</v>
      </c>
      <c r="D1173" s="17" t="str">
        <f t="shared" si="127"/>
        <v/>
      </c>
      <c r="E1173" s="17" t="str">
        <f t="shared" si="128"/>
        <v/>
      </c>
      <c r="F1173" s="17" t="str">
        <f t="shared" si="129"/>
        <v/>
      </c>
      <c r="G1173" s="17" t="str">
        <f t="shared" si="130"/>
        <v/>
      </c>
      <c r="H1173" s="17" t="str">
        <f t="shared" si="131"/>
        <v/>
      </c>
      <c r="I1173" s="35" t="str">
        <f t="shared" si="132"/>
        <v>Europe</v>
      </c>
      <c r="J1173" t="str">
        <f>IF(ISNUMBER(MATCH(K1173,K$1:K1172,0)),"Double","1st See ")</f>
        <v>Double</v>
      </c>
      <c r="K1173" t="s">
        <v>71</v>
      </c>
      <c r="R1173" t="s">
        <v>15</v>
      </c>
      <c r="S1173" s="52">
        <v>46000</v>
      </c>
      <c r="T1173" s="49" t="s">
        <v>200</v>
      </c>
      <c r="U1173" s="13" t="s">
        <v>20</v>
      </c>
      <c r="W1173" s="60" t="str">
        <f>IF(ISNUMBER(MATCH(U1173,U$1:U1172,0)),"2","1")</f>
        <v>2</v>
      </c>
    </row>
    <row r="1174" spans="2:23" x14ac:dyDescent="0.25">
      <c r="B1174" s="18">
        <v>1173</v>
      </c>
      <c r="C1174" s="17" t="str">
        <f t="shared" si="126"/>
        <v>Europe</v>
      </c>
      <c r="D1174" s="17" t="str">
        <f t="shared" si="127"/>
        <v/>
      </c>
      <c r="E1174" s="17" t="str">
        <f t="shared" si="128"/>
        <v/>
      </c>
      <c r="F1174" s="17" t="str">
        <f t="shared" si="129"/>
        <v/>
      </c>
      <c r="G1174" s="17" t="str">
        <f t="shared" si="130"/>
        <v/>
      </c>
      <c r="H1174" s="17" t="str">
        <f t="shared" si="131"/>
        <v/>
      </c>
      <c r="I1174" s="35" t="str">
        <f t="shared" si="132"/>
        <v>Europe</v>
      </c>
      <c r="J1174" t="str">
        <f>IF(ISNUMBER(MATCH(K1174,K$1:K1173,0)),"Double","1st See ")</f>
        <v>Double</v>
      </c>
      <c r="K1174" t="s">
        <v>1351</v>
      </c>
      <c r="R1174" t="s">
        <v>15</v>
      </c>
      <c r="S1174" s="52">
        <v>43000</v>
      </c>
      <c r="T1174" s="49" t="s">
        <v>310</v>
      </c>
      <c r="U1174" s="13" t="s">
        <v>310</v>
      </c>
      <c r="W1174" s="60" t="str">
        <f>IF(ISNUMBER(MATCH(U1174,U$1:U1173,0)),"2","1")</f>
        <v>2</v>
      </c>
    </row>
    <row r="1175" spans="2:23" x14ac:dyDescent="0.25">
      <c r="B1175" s="18">
        <v>1174</v>
      </c>
      <c r="C1175" s="17" t="str">
        <f t="shared" si="126"/>
        <v/>
      </c>
      <c r="D1175" s="17" t="str">
        <f t="shared" si="127"/>
        <v/>
      </c>
      <c r="E1175" s="17" t="str">
        <f t="shared" si="128"/>
        <v/>
      </c>
      <c r="F1175" s="17" t="str">
        <f t="shared" si="129"/>
        <v/>
      </c>
      <c r="G1175" s="17" t="str">
        <f t="shared" si="130"/>
        <v>Asia</v>
      </c>
      <c r="H1175" s="17" t="str">
        <f t="shared" si="131"/>
        <v/>
      </c>
      <c r="I1175" s="35" t="str">
        <f t="shared" si="132"/>
        <v>Asia</v>
      </c>
      <c r="J1175" t="str">
        <f>IF(ISNUMBER(MATCH(K1175,K$1:K1174,0)),"Double","1st See ")</f>
        <v>Double</v>
      </c>
      <c r="K1175" t="s">
        <v>8</v>
      </c>
      <c r="R1175" t="s">
        <v>15</v>
      </c>
      <c r="S1175" s="52">
        <v>55000</v>
      </c>
      <c r="T1175" s="49" t="s">
        <v>387</v>
      </c>
      <c r="U1175" s="13" t="s">
        <v>20</v>
      </c>
      <c r="W1175" s="60" t="str">
        <f>IF(ISNUMBER(MATCH(U1175,U$1:U1174,0)),"2","1")</f>
        <v>2</v>
      </c>
    </row>
    <row r="1176" spans="2:23" x14ac:dyDescent="0.25">
      <c r="B1176" s="18">
        <v>1175</v>
      </c>
      <c r="C1176" s="17" t="str">
        <f t="shared" si="126"/>
        <v/>
      </c>
      <c r="D1176" s="17" t="str">
        <f t="shared" si="127"/>
        <v/>
      </c>
      <c r="E1176" s="17" t="str">
        <f t="shared" si="128"/>
        <v/>
      </c>
      <c r="F1176" s="17" t="str">
        <f t="shared" si="129"/>
        <v/>
      </c>
      <c r="G1176" s="17" t="str">
        <f t="shared" si="130"/>
        <v>Asia</v>
      </c>
      <c r="H1176" s="17" t="str">
        <f t="shared" si="131"/>
        <v/>
      </c>
      <c r="I1176" s="35" t="str">
        <f t="shared" si="132"/>
        <v>Asia</v>
      </c>
      <c r="J1176" t="str">
        <f>IF(ISNUMBER(MATCH(K1176,K$1:K1175,0)),"Double","1st See ")</f>
        <v>Double</v>
      </c>
      <c r="K1176" t="s">
        <v>8</v>
      </c>
      <c r="R1176" t="s">
        <v>15</v>
      </c>
      <c r="S1176" s="52">
        <v>45000</v>
      </c>
      <c r="T1176" s="49" t="s">
        <v>650</v>
      </c>
      <c r="U1176" s="13" t="s">
        <v>3999</v>
      </c>
      <c r="W1176" s="60" t="str">
        <f>IF(ISNUMBER(MATCH(U1176,U$1:U1175,0)),"2","1")</f>
        <v>2</v>
      </c>
    </row>
    <row r="1177" spans="2:23" x14ac:dyDescent="0.25">
      <c r="B1177" s="18">
        <v>1176</v>
      </c>
      <c r="C1177" s="17" t="str">
        <f t="shared" si="126"/>
        <v/>
      </c>
      <c r="D1177" s="17" t="str">
        <f t="shared" si="127"/>
        <v>North America</v>
      </c>
      <c r="E1177" s="17" t="str">
        <f t="shared" si="128"/>
        <v/>
      </c>
      <c r="F1177" s="17" t="str">
        <f t="shared" si="129"/>
        <v/>
      </c>
      <c r="G1177" s="17" t="str">
        <f t="shared" si="130"/>
        <v/>
      </c>
      <c r="H1177" s="17" t="str">
        <f t="shared" si="131"/>
        <v/>
      </c>
      <c r="I1177" s="35" t="str">
        <f t="shared" si="132"/>
        <v>North America</v>
      </c>
      <c r="J1177" t="str">
        <f>IF(ISNUMBER(MATCH(K1177,K$1:K1176,0)),"Double","1st See ")</f>
        <v>Double</v>
      </c>
      <c r="K1177" t="s">
        <v>15</v>
      </c>
      <c r="R1177" t="s">
        <v>15</v>
      </c>
      <c r="S1177" s="52">
        <v>50000</v>
      </c>
      <c r="T1177" s="49" t="s">
        <v>651</v>
      </c>
      <c r="U1177" s="13" t="s">
        <v>52</v>
      </c>
      <c r="W1177" s="60" t="str">
        <f>IF(ISNUMBER(MATCH(U1177,U$1:U1176,0)),"2","1")</f>
        <v>2</v>
      </c>
    </row>
    <row r="1178" spans="2:23" x14ac:dyDescent="0.25">
      <c r="B1178" s="18">
        <v>1177</v>
      </c>
      <c r="C1178" s="17" t="str">
        <f t="shared" si="126"/>
        <v>Europe</v>
      </c>
      <c r="D1178" s="17" t="str">
        <f t="shared" si="127"/>
        <v/>
      </c>
      <c r="E1178" s="17" t="str">
        <f t="shared" si="128"/>
        <v/>
      </c>
      <c r="F1178" s="17" t="str">
        <f t="shared" si="129"/>
        <v/>
      </c>
      <c r="G1178" s="17" t="str">
        <f t="shared" si="130"/>
        <v/>
      </c>
      <c r="H1178" s="17" t="str">
        <f t="shared" si="131"/>
        <v/>
      </c>
      <c r="I1178" s="35" t="str">
        <f t="shared" si="132"/>
        <v>Europe</v>
      </c>
      <c r="J1178" t="str">
        <f>IF(ISNUMBER(MATCH(K1178,K$1:K1177,0)),"Double","1st See ")</f>
        <v>Double</v>
      </c>
      <c r="K1178" t="s">
        <v>71</v>
      </c>
      <c r="R1178" t="s">
        <v>15</v>
      </c>
      <c r="S1178" s="52">
        <v>80000</v>
      </c>
      <c r="T1178" s="49" t="s">
        <v>653</v>
      </c>
      <c r="U1178" s="13" t="s">
        <v>20</v>
      </c>
      <c r="W1178" s="60" t="str">
        <f>IF(ISNUMBER(MATCH(U1178,U$1:U1177,0)),"2","1")</f>
        <v>2</v>
      </c>
    </row>
    <row r="1179" spans="2:23" x14ac:dyDescent="0.25">
      <c r="B1179" s="18">
        <v>1178</v>
      </c>
      <c r="C1179" s="17" t="str">
        <f t="shared" si="126"/>
        <v>Europe</v>
      </c>
      <c r="D1179" s="17" t="str">
        <f t="shared" si="127"/>
        <v/>
      </c>
      <c r="E1179" s="17" t="str">
        <f t="shared" si="128"/>
        <v/>
      </c>
      <c r="F1179" s="17" t="str">
        <f t="shared" si="129"/>
        <v/>
      </c>
      <c r="G1179" s="17" t="str">
        <f t="shared" si="130"/>
        <v/>
      </c>
      <c r="H1179" s="17" t="str">
        <f t="shared" si="131"/>
        <v/>
      </c>
      <c r="I1179" s="35" t="str">
        <f t="shared" si="132"/>
        <v>Europe</v>
      </c>
      <c r="J1179" t="str">
        <f>IF(ISNUMBER(MATCH(K1179,K$1:K1178,0)),"Double","1st See ")</f>
        <v>Double</v>
      </c>
      <c r="K1179" t="s">
        <v>71</v>
      </c>
      <c r="R1179" t="s">
        <v>15</v>
      </c>
      <c r="S1179" s="52">
        <v>67000</v>
      </c>
      <c r="T1179" s="49" t="s">
        <v>394</v>
      </c>
      <c r="U1179" s="13" t="s">
        <v>20</v>
      </c>
      <c r="W1179" s="60" t="str">
        <f>IF(ISNUMBER(MATCH(U1179,U$1:U1178,0)),"2","1")</f>
        <v>2</v>
      </c>
    </row>
    <row r="1180" spans="2:23" x14ac:dyDescent="0.25">
      <c r="B1180" s="18">
        <v>1179</v>
      </c>
      <c r="C1180" s="17" t="str">
        <f t="shared" si="126"/>
        <v/>
      </c>
      <c r="D1180" s="17" t="str">
        <f t="shared" si="127"/>
        <v/>
      </c>
      <c r="E1180" s="17" t="str">
        <f t="shared" si="128"/>
        <v/>
      </c>
      <c r="F1180" s="17" t="str">
        <f t="shared" si="129"/>
        <v/>
      </c>
      <c r="G1180" s="17" t="str">
        <f t="shared" si="130"/>
        <v>Asia</v>
      </c>
      <c r="H1180" s="17" t="str">
        <f t="shared" si="131"/>
        <v/>
      </c>
      <c r="I1180" s="35" t="str">
        <f t="shared" si="132"/>
        <v>Asia</v>
      </c>
      <c r="J1180" t="str">
        <f>IF(ISNUMBER(MATCH(K1180,K$1:K1179,0)),"Double","1st See ")</f>
        <v>Double</v>
      </c>
      <c r="K1180" t="s">
        <v>8</v>
      </c>
      <c r="R1180" t="s">
        <v>15</v>
      </c>
      <c r="S1180" s="52">
        <v>120000</v>
      </c>
      <c r="T1180" s="49" t="s">
        <v>139</v>
      </c>
      <c r="U1180" s="13" t="s">
        <v>4001</v>
      </c>
      <c r="W1180" s="60" t="str">
        <f>IF(ISNUMBER(MATCH(U1180,U$1:U1179,0)),"2","1")</f>
        <v>2</v>
      </c>
    </row>
    <row r="1181" spans="2:23" x14ac:dyDescent="0.25">
      <c r="B1181" s="18">
        <v>1180</v>
      </c>
      <c r="C1181" s="17" t="str">
        <f t="shared" si="126"/>
        <v>Europe</v>
      </c>
      <c r="D1181" s="17" t="str">
        <f t="shared" si="127"/>
        <v/>
      </c>
      <c r="E1181" s="17" t="str">
        <f t="shared" si="128"/>
        <v/>
      </c>
      <c r="F1181" s="17" t="str">
        <f t="shared" si="129"/>
        <v/>
      </c>
      <c r="G1181" s="17" t="str">
        <f t="shared" si="130"/>
        <v/>
      </c>
      <c r="H1181" s="17" t="str">
        <f t="shared" si="131"/>
        <v/>
      </c>
      <c r="I1181" s="35" t="str">
        <f t="shared" si="132"/>
        <v>Europe</v>
      </c>
      <c r="J1181" t="str">
        <f>IF(ISNUMBER(MATCH(K1181,K$1:K1180,0)),"Double","1st See ")</f>
        <v>Double</v>
      </c>
      <c r="K1181" t="s">
        <v>169</v>
      </c>
      <c r="R1181" t="s">
        <v>15</v>
      </c>
      <c r="S1181" s="52">
        <v>60000</v>
      </c>
      <c r="T1181" s="49" t="s">
        <v>658</v>
      </c>
      <c r="U1181" s="13" t="s">
        <v>67</v>
      </c>
      <c r="W1181" s="60" t="str">
        <f>IF(ISNUMBER(MATCH(U1181,U$1:U1180,0)),"2","1")</f>
        <v>2</v>
      </c>
    </row>
    <row r="1182" spans="2:23" x14ac:dyDescent="0.25">
      <c r="B1182" s="18">
        <v>1181</v>
      </c>
      <c r="C1182" s="17" t="str">
        <f t="shared" si="126"/>
        <v/>
      </c>
      <c r="D1182" s="17" t="str">
        <f t="shared" si="127"/>
        <v/>
      </c>
      <c r="E1182" s="17" t="str">
        <f t="shared" si="128"/>
        <v/>
      </c>
      <c r="F1182" s="17" t="str">
        <f t="shared" si="129"/>
        <v/>
      </c>
      <c r="G1182" s="17" t="str">
        <f t="shared" si="130"/>
        <v>Asia</v>
      </c>
      <c r="H1182" s="17" t="str">
        <f t="shared" si="131"/>
        <v/>
      </c>
      <c r="I1182" s="35" t="str">
        <f t="shared" si="132"/>
        <v>Asia</v>
      </c>
      <c r="J1182" t="str">
        <f>IF(ISNUMBER(MATCH(K1182,K$1:K1181,0)),"Double","1st See ")</f>
        <v>Double</v>
      </c>
      <c r="K1182" t="s">
        <v>133</v>
      </c>
      <c r="R1182" t="s">
        <v>15</v>
      </c>
      <c r="S1182" s="52">
        <v>35000</v>
      </c>
      <c r="T1182" s="49" t="s">
        <v>20</v>
      </c>
      <c r="U1182" s="13" t="s">
        <v>20</v>
      </c>
      <c r="W1182" s="60" t="str">
        <f>IF(ISNUMBER(MATCH(U1182,U$1:U1181,0)),"2","1")</f>
        <v>2</v>
      </c>
    </row>
    <row r="1183" spans="2:23" x14ac:dyDescent="0.25">
      <c r="B1183" s="18">
        <v>1182</v>
      </c>
      <c r="C1183" s="17" t="str">
        <f t="shared" si="126"/>
        <v/>
      </c>
      <c r="D1183" s="17" t="str">
        <f t="shared" si="127"/>
        <v/>
      </c>
      <c r="E1183" s="17" t="str">
        <f t="shared" si="128"/>
        <v/>
      </c>
      <c r="F1183" s="17" t="str">
        <f t="shared" si="129"/>
        <v/>
      </c>
      <c r="G1183" s="17" t="str">
        <f t="shared" si="130"/>
        <v>Asia</v>
      </c>
      <c r="H1183" s="17" t="str">
        <f t="shared" si="131"/>
        <v/>
      </c>
      <c r="I1183" s="35" t="str">
        <f t="shared" si="132"/>
        <v>Asia</v>
      </c>
      <c r="J1183" t="str">
        <f>IF(ISNUMBER(MATCH(K1183,K$1:K1182,0)),"Double","1st See ")</f>
        <v>Double</v>
      </c>
      <c r="K1183" t="s">
        <v>8</v>
      </c>
      <c r="R1183" t="s">
        <v>15</v>
      </c>
      <c r="S1183" s="52">
        <v>54000</v>
      </c>
      <c r="T1183" s="49" t="s">
        <v>660</v>
      </c>
      <c r="U1183" s="13" t="s">
        <v>67</v>
      </c>
      <c r="W1183" s="60" t="str">
        <f>IF(ISNUMBER(MATCH(U1183,U$1:U1182,0)),"2","1")</f>
        <v>2</v>
      </c>
    </row>
    <row r="1184" spans="2:23" x14ac:dyDescent="0.25">
      <c r="B1184" s="18">
        <v>1183</v>
      </c>
      <c r="C1184" s="17" t="str">
        <f t="shared" si="126"/>
        <v/>
      </c>
      <c r="D1184" s="17" t="str">
        <f t="shared" si="127"/>
        <v>North America</v>
      </c>
      <c r="E1184" s="17" t="str">
        <f t="shared" si="128"/>
        <v/>
      </c>
      <c r="F1184" s="17" t="str">
        <f t="shared" si="129"/>
        <v/>
      </c>
      <c r="G1184" s="17" t="str">
        <f t="shared" si="130"/>
        <v/>
      </c>
      <c r="H1184" s="17" t="str">
        <f t="shared" si="131"/>
        <v/>
      </c>
      <c r="I1184" s="35" t="str">
        <f t="shared" si="132"/>
        <v>North America</v>
      </c>
      <c r="J1184" t="str">
        <f>IF(ISNUMBER(MATCH(K1184,K$1:K1183,0)),"Double","1st See ")</f>
        <v>Double</v>
      </c>
      <c r="K1184" t="s">
        <v>15</v>
      </c>
      <c r="R1184" t="s">
        <v>15</v>
      </c>
      <c r="S1184" s="52">
        <v>35000</v>
      </c>
      <c r="T1184" s="49" t="s">
        <v>663</v>
      </c>
      <c r="U1184" s="13" t="s">
        <v>20</v>
      </c>
      <c r="W1184" s="60" t="str">
        <f>IF(ISNUMBER(MATCH(U1184,U$1:U1183,0)),"2","1")</f>
        <v>2</v>
      </c>
    </row>
    <row r="1185" spans="2:23" x14ac:dyDescent="0.25">
      <c r="B1185" s="18">
        <v>1184</v>
      </c>
      <c r="C1185" s="17" t="str">
        <f t="shared" si="126"/>
        <v/>
      </c>
      <c r="D1185" s="17" t="str">
        <f t="shared" si="127"/>
        <v/>
      </c>
      <c r="E1185" s="17" t="str">
        <f t="shared" si="128"/>
        <v/>
      </c>
      <c r="F1185" s="17" t="str">
        <f t="shared" si="129"/>
        <v/>
      </c>
      <c r="G1185" s="17" t="str">
        <f t="shared" si="130"/>
        <v>Asia</v>
      </c>
      <c r="H1185" s="17" t="str">
        <f t="shared" si="131"/>
        <v/>
      </c>
      <c r="I1185" s="35" t="str">
        <f t="shared" si="132"/>
        <v>Asia</v>
      </c>
      <c r="J1185" t="str">
        <f>IF(ISNUMBER(MATCH(K1185,K$1:K1184,0)),"Double","1st See ")</f>
        <v>Double</v>
      </c>
      <c r="K1185" t="s">
        <v>8</v>
      </c>
      <c r="R1185" t="s">
        <v>15</v>
      </c>
      <c r="S1185" s="52">
        <v>188000</v>
      </c>
      <c r="T1185" s="49" t="s">
        <v>664</v>
      </c>
      <c r="U1185" s="13" t="s">
        <v>4001</v>
      </c>
      <c r="W1185" s="60" t="str">
        <f>IF(ISNUMBER(MATCH(U1185,U$1:U1184,0)),"2","1")</f>
        <v>2</v>
      </c>
    </row>
    <row r="1186" spans="2:23" x14ac:dyDescent="0.25">
      <c r="B1186" s="18">
        <v>1185</v>
      </c>
      <c r="C1186" s="17" t="str">
        <f t="shared" si="126"/>
        <v>Europe</v>
      </c>
      <c r="D1186" s="17" t="str">
        <f t="shared" si="127"/>
        <v/>
      </c>
      <c r="E1186" s="17" t="str">
        <f t="shared" si="128"/>
        <v/>
      </c>
      <c r="F1186" s="17" t="str">
        <f t="shared" si="129"/>
        <v/>
      </c>
      <c r="G1186" s="17" t="str">
        <f t="shared" si="130"/>
        <v/>
      </c>
      <c r="H1186" s="17" t="str">
        <f t="shared" si="131"/>
        <v/>
      </c>
      <c r="I1186" s="35" t="str">
        <f t="shared" si="132"/>
        <v>Europe</v>
      </c>
      <c r="J1186" t="str">
        <f>IF(ISNUMBER(MATCH(K1186,K$1:K1185,0)),"Double","1st See ")</f>
        <v>Double</v>
      </c>
      <c r="K1186" t="s">
        <v>877</v>
      </c>
      <c r="R1186" t="s">
        <v>15</v>
      </c>
      <c r="S1186" s="52">
        <v>27500</v>
      </c>
      <c r="T1186" s="49" t="s">
        <v>616</v>
      </c>
      <c r="U1186" s="13" t="s">
        <v>20</v>
      </c>
      <c r="W1186" s="60" t="str">
        <f>IF(ISNUMBER(MATCH(U1186,U$1:U1185,0)),"2","1")</f>
        <v>2</v>
      </c>
    </row>
    <row r="1187" spans="2:23" x14ac:dyDescent="0.25">
      <c r="B1187" s="18">
        <v>1186</v>
      </c>
      <c r="C1187" s="17" t="str">
        <f t="shared" si="126"/>
        <v/>
      </c>
      <c r="D1187" s="17" t="str">
        <f t="shared" si="127"/>
        <v/>
      </c>
      <c r="E1187" s="17" t="str">
        <f t="shared" si="128"/>
        <v/>
      </c>
      <c r="F1187" s="17" t="str">
        <f t="shared" si="129"/>
        <v/>
      </c>
      <c r="G1187" s="17" t="str">
        <f t="shared" si="130"/>
        <v>Asia</v>
      </c>
      <c r="H1187" s="17" t="str">
        <f t="shared" si="131"/>
        <v/>
      </c>
      <c r="I1187" s="35" t="str">
        <f t="shared" si="132"/>
        <v>Asia</v>
      </c>
      <c r="J1187" t="str">
        <f>IF(ISNUMBER(MATCH(K1187,K$1:K1186,0)),"Double","1st See ")</f>
        <v>Double</v>
      </c>
      <c r="K1187" t="s">
        <v>8</v>
      </c>
      <c r="R1187" t="s">
        <v>15</v>
      </c>
      <c r="S1187" s="52">
        <v>140000</v>
      </c>
      <c r="T1187" s="49" t="s">
        <v>270</v>
      </c>
      <c r="U1187" s="13" t="s">
        <v>488</v>
      </c>
      <c r="W1187" s="60" t="str">
        <f>IF(ISNUMBER(MATCH(U1187,U$1:U1186,0)),"2","1")</f>
        <v>2</v>
      </c>
    </row>
    <row r="1188" spans="2:23" x14ac:dyDescent="0.25">
      <c r="B1188" s="18">
        <v>1187</v>
      </c>
      <c r="C1188" s="17" t="str">
        <f t="shared" si="126"/>
        <v/>
      </c>
      <c r="D1188" s="17" t="str">
        <f t="shared" si="127"/>
        <v>North America</v>
      </c>
      <c r="E1188" s="17" t="str">
        <f t="shared" si="128"/>
        <v/>
      </c>
      <c r="F1188" s="17" t="str">
        <f t="shared" si="129"/>
        <v/>
      </c>
      <c r="G1188" s="17" t="str">
        <f t="shared" si="130"/>
        <v/>
      </c>
      <c r="H1188" s="17" t="str">
        <f t="shared" si="131"/>
        <v/>
      </c>
      <c r="I1188" s="35" t="str">
        <f t="shared" si="132"/>
        <v>North America</v>
      </c>
      <c r="J1188" t="str">
        <f>IF(ISNUMBER(MATCH(K1188,K$1:K1187,0)),"Double","1st See ")</f>
        <v>Double</v>
      </c>
      <c r="K1188" t="s">
        <v>15</v>
      </c>
      <c r="R1188" t="s">
        <v>15</v>
      </c>
      <c r="S1188" s="52">
        <v>45000</v>
      </c>
      <c r="T1188" s="49" t="s">
        <v>665</v>
      </c>
      <c r="U1188" s="13" t="s">
        <v>20</v>
      </c>
      <c r="W1188" s="60" t="str">
        <f>IF(ISNUMBER(MATCH(U1188,U$1:U1187,0)),"2","1")</f>
        <v>2</v>
      </c>
    </row>
    <row r="1189" spans="2:23" x14ac:dyDescent="0.25">
      <c r="B1189" s="18">
        <v>1188</v>
      </c>
      <c r="C1189" s="17" t="str">
        <f t="shared" si="126"/>
        <v/>
      </c>
      <c r="D1189" s="17" t="str">
        <f t="shared" si="127"/>
        <v/>
      </c>
      <c r="E1189" s="17" t="str">
        <f t="shared" si="128"/>
        <v/>
      </c>
      <c r="F1189" s="17" t="str">
        <f t="shared" si="129"/>
        <v/>
      </c>
      <c r="G1189" s="17" t="str">
        <f t="shared" si="130"/>
        <v>Asia</v>
      </c>
      <c r="H1189" s="17" t="str">
        <f t="shared" si="131"/>
        <v/>
      </c>
      <c r="I1189" s="35" t="str">
        <f t="shared" si="132"/>
        <v>Asia</v>
      </c>
      <c r="J1189" t="str">
        <f>IF(ISNUMBER(MATCH(K1189,K$1:K1188,0)),"Double","1st See ")</f>
        <v>Double</v>
      </c>
      <c r="K1189" t="s">
        <v>8</v>
      </c>
      <c r="R1189" t="s">
        <v>15</v>
      </c>
      <c r="S1189" s="52">
        <v>38000</v>
      </c>
      <c r="T1189" s="49" t="s">
        <v>673</v>
      </c>
      <c r="U1189" s="13" t="s">
        <v>20</v>
      </c>
      <c r="W1189" s="60" t="str">
        <f>IF(ISNUMBER(MATCH(U1189,U$1:U1188,0)),"2","1")</f>
        <v>2</v>
      </c>
    </row>
    <row r="1190" spans="2:23" x14ac:dyDescent="0.25">
      <c r="B1190" s="18">
        <v>1189</v>
      </c>
      <c r="C1190" s="17" t="str">
        <f t="shared" si="126"/>
        <v/>
      </c>
      <c r="D1190" s="17" t="str">
        <f t="shared" si="127"/>
        <v/>
      </c>
      <c r="E1190" s="17" t="str">
        <f t="shared" si="128"/>
        <v/>
      </c>
      <c r="F1190" s="17" t="str">
        <f t="shared" si="129"/>
        <v/>
      </c>
      <c r="G1190" s="17" t="str">
        <f t="shared" si="130"/>
        <v>Asia</v>
      </c>
      <c r="H1190" s="17" t="str">
        <f t="shared" si="131"/>
        <v/>
      </c>
      <c r="I1190" s="35" t="str">
        <f t="shared" si="132"/>
        <v>Asia</v>
      </c>
      <c r="J1190" t="str">
        <f>IF(ISNUMBER(MATCH(K1190,K$1:K1189,0)),"Double","1st See ")</f>
        <v>Double</v>
      </c>
      <c r="K1190" t="s">
        <v>8</v>
      </c>
      <c r="R1190" t="s">
        <v>15</v>
      </c>
      <c r="S1190" s="52">
        <v>90000</v>
      </c>
      <c r="T1190" s="49" t="s">
        <v>674</v>
      </c>
      <c r="U1190" s="13" t="s">
        <v>52</v>
      </c>
      <c r="W1190" s="60" t="str">
        <f>IF(ISNUMBER(MATCH(U1190,U$1:U1189,0)),"2","1")</f>
        <v>2</v>
      </c>
    </row>
    <row r="1191" spans="2:23" x14ac:dyDescent="0.25">
      <c r="B1191" s="18">
        <v>1190</v>
      </c>
      <c r="C1191" s="17" t="str">
        <f t="shared" si="126"/>
        <v/>
      </c>
      <c r="D1191" s="17" t="str">
        <f t="shared" si="127"/>
        <v>North America</v>
      </c>
      <c r="E1191" s="17" t="str">
        <f t="shared" si="128"/>
        <v/>
      </c>
      <c r="F1191" s="17" t="str">
        <f t="shared" si="129"/>
        <v/>
      </c>
      <c r="G1191" s="17" t="str">
        <f t="shared" si="130"/>
        <v/>
      </c>
      <c r="H1191" s="17" t="str">
        <f t="shared" si="131"/>
        <v/>
      </c>
      <c r="I1191" s="35" t="str">
        <f t="shared" si="132"/>
        <v>North America</v>
      </c>
      <c r="J1191" t="str">
        <f>IF(ISNUMBER(MATCH(K1191,K$1:K1190,0)),"Double","1st See ")</f>
        <v>Double</v>
      </c>
      <c r="K1191" t="s">
        <v>15</v>
      </c>
      <c r="R1191" t="s">
        <v>15</v>
      </c>
      <c r="S1191" s="52">
        <v>90000</v>
      </c>
      <c r="T1191" s="49" t="s">
        <v>52</v>
      </c>
      <c r="U1191" s="13" t="s">
        <v>52</v>
      </c>
      <c r="W1191" s="60" t="str">
        <f>IF(ISNUMBER(MATCH(U1191,U$1:U1190,0)),"2","1")</f>
        <v>2</v>
      </c>
    </row>
    <row r="1192" spans="2:23" x14ac:dyDescent="0.25">
      <c r="B1192" s="18">
        <v>1191</v>
      </c>
      <c r="C1192" s="17" t="str">
        <f t="shared" si="126"/>
        <v/>
      </c>
      <c r="D1192" s="17" t="str">
        <f t="shared" si="127"/>
        <v>North America</v>
      </c>
      <c r="E1192" s="17" t="str">
        <f t="shared" si="128"/>
        <v/>
      </c>
      <c r="F1192" s="17" t="str">
        <f t="shared" si="129"/>
        <v/>
      </c>
      <c r="G1192" s="17" t="str">
        <f t="shared" si="130"/>
        <v/>
      </c>
      <c r="H1192" s="17" t="str">
        <f t="shared" si="131"/>
        <v/>
      </c>
      <c r="I1192" s="35" t="str">
        <f t="shared" si="132"/>
        <v>North America</v>
      </c>
      <c r="J1192" t="str">
        <f>IF(ISNUMBER(MATCH(K1192,K$1:K1191,0)),"Double","1st See ")</f>
        <v>Double</v>
      </c>
      <c r="K1192" t="s">
        <v>15</v>
      </c>
      <c r="R1192" t="s">
        <v>15</v>
      </c>
      <c r="S1192" s="52">
        <v>150000</v>
      </c>
      <c r="T1192" s="49" t="s">
        <v>29</v>
      </c>
      <c r="U1192" s="13" t="s">
        <v>4001</v>
      </c>
      <c r="W1192" s="60" t="str">
        <f>IF(ISNUMBER(MATCH(U1192,U$1:U1191,0)),"2","1")</f>
        <v>2</v>
      </c>
    </row>
    <row r="1193" spans="2:23" x14ac:dyDescent="0.25">
      <c r="B1193" s="18">
        <v>1192</v>
      </c>
      <c r="C1193" s="17" t="str">
        <f t="shared" si="126"/>
        <v/>
      </c>
      <c r="D1193" s="17" t="str">
        <f t="shared" si="127"/>
        <v>North America</v>
      </c>
      <c r="E1193" s="17" t="str">
        <f t="shared" si="128"/>
        <v/>
      </c>
      <c r="F1193" s="17" t="str">
        <f t="shared" si="129"/>
        <v/>
      </c>
      <c r="G1193" s="17" t="str">
        <f t="shared" si="130"/>
        <v/>
      </c>
      <c r="H1193" s="17" t="str">
        <f t="shared" si="131"/>
        <v/>
      </c>
      <c r="I1193" s="35" t="str">
        <f t="shared" si="132"/>
        <v>North America</v>
      </c>
      <c r="J1193" t="str">
        <f>IF(ISNUMBER(MATCH(K1193,K$1:K1192,0)),"Double","1st See ")</f>
        <v>Double</v>
      </c>
      <c r="K1193" t="s">
        <v>15</v>
      </c>
      <c r="R1193" t="s">
        <v>15</v>
      </c>
      <c r="S1193" s="52">
        <v>45000</v>
      </c>
      <c r="T1193" s="49" t="s">
        <v>42</v>
      </c>
      <c r="U1193" s="13" t="s">
        <v>20</v>
      </c>
      <c r="W1193" s="60" t="str">
        <f>IF(ISNUMBER(MATCH(U1193,U$1:U1192,0)),"2","1")</f>
        <v>2</v>
      </c>
    </row>
    <row r="1194" spans="2:23" x14ac:dyDescent="0.25">
      <c r="B1194" s="18">
        <v>1193</v>
      </c>
      <c r="C1194" s="17" t="str">
        <f t="shared" si="126"/>
        <v/>
      </c>
      <c r="D1194" s="17" t="str">
        <f t="shared" si="127"/>
        <v/>
      </c>
      <c r="E1194" s="17" t="str">
        <f t="shared" si="128"/>
        <v>South America</v>
      </c>
      <c r="F1194" s="17" t="str">
        <f t="shared" si="129"/>
        <v/>
      </c>
      <c r="G1194" s="17" t="str">
        <f t="shared" si="130"/>
        <v/>
      </c>
      <c r="H1194" s="17" t="str">
        <f t="shared" si="131"/>
        <v/>
      </c>
      <c r="I1194" s="35" t="str">
        <f t="shared" si="132"/>
        <v>South America</v>
      </c>
      <c r="J1194" t="str">
        <f>IF(ISNUMBER(MATCH(K1194,K$1:K1193,0)),"Double","1st See ")</f>
        <v xml:space="preserve">1st See </v>
      </c>
      <c r="K1194" t="s">
        <v>1371</v>
      </c>
      <c r="R1194" t="s">
        <v>15</v>
      </c>
      <c r="S1194" s="52">
        <v>50000</v>
      </c>
      <c r="T1194" s="49" t="s">
        <v>660</v>
      </c>
      <c r="U1194" s="13" t="s">
        <v>67</v>
      </c>
      <c r="W1194" s="60" t="str">
        <f>IF(ISNUMBER(MATCH(U1194,U$1:U1193,0)),"2","1")</f>
        <v>2</v>
      </c>
    </row>
    <row r="1195" spans="2:23" x14ac:dyDescent="0.25">
      <c r="B1195" s="18">
        <v>1194</v>
      </c>
      <c r="C1195" s="17" t="str">
        <f t="shared" si="126"/>
        <v/>
      </c>
      <c r="D1195" s="17" t="str">
        <f t="shared" si="127"/>
        <v>North America</v>
      </c>
      <c r="E1195" s="17" t="str">
        <f t="shared" si="128"/>
        <v/>
      </c>
      <c r="F1195" s="17" t="str">
        <f t="shared" si="129"/>
        <v/>
      </c>
      <c r="G1195" s="17" t="str">
        <f t="shared" si="130"/>
        <v/>
      </c>
      <c r="H1195" s="17" t="str">
        <f t="shared" si="131"/>
        <v/>
      </c>
      <c r="I1195" s="35" t="str">
        <f t="shared" si="132"/>
        <v>North America</v>
      </c>
      <c r="J1195" t="str">
        <f>IF(ISNUMBER(MATCH(K1195,K$1:K1194,0)),"Double","1st See ")</f>
        <v>Double</v>
      </c>
      <c r="K1195" t="s">
        <v>15</v>
      </c>
      <c r="R1195" t="s">
        <v>15</v>
      </c>
      <c r="S1195" s="52">
        <v>300000</v>
      </c>
      <c r="T1195" s="49" t="s">
        <v>682</v>
      </c>
      <c r="U1195" s="13" t="s">
        <v>4001</v>
      </c>
      <c r="W1195" s="60" t="str">
        <f>IF(ISNUMBER(MATCH(U1195,U$1:U1194,0)),"2","1")</f>
        <v>2</v>
      </c>
    </row>
    <row r="1196" spans="2:23" x14ac:dyDescent="0.25">
      <c r="B1196" s="18">
        <v>1195</v>
      </c>
      <c r="C1196" s="17" t="str">
        <f t="shared" si="126"/>
        <v/>
      </c>
      <c r="D1196" s="17" t="str">
        <f t="shared" si="127"/>
        <v/>
      </c>
      <c r="E1196" s="17" t="str">
        <f t="shared" si="128"/>
        <v/>
      </c>
      <c r="F1196" s="17" t="str">
        <f t="shared" si="129"/>
        <v/>
      </c>
      <c r="G1196" s="17" t="str">
        <f t="shared" si="130"/>
        <v>Asia</v>
      </c>
      <c r="H1196" s="17" t="str">
        <f t="shared" si="131"/>
        <v/>
      </c>
      <c r="I1196" s="35" t="str">
        <f t="shared" si="132"/>
        <v>Asia</v>
      </c>
      <c r="J1196" t="str">
        <f>IF(ISNUMBER(MATCH(K1196,K$1:K1195,0)),"Double","1st See ")</f>
        <v>Double</v>
      </c>
      <c r="K1196" t="s">
        <v>8</v>
      </c>
      <c r="R1196" t="s">
        <v>15</v>
      </c>
      <c r="S1196" s="52">
        <v>115000</v>
      </c>
      <c r="T1196" s="49" t="s">
        <v>684</v>
      </c>
      <c r="U1196" s="13" t="s">
        <v>52</v>
      </c>
      <c r="W1196" s="60" t="str">
        <f>IF(ISNUMBER(MATCH(U1196,U$1:U1195,0)),"2","1")</f>
        <v>2</v>
      </c>
    </row>
    <row r="1197" spans="2:23" x14ac:dyDescent="0.25">
      <c r="B1197" s="18">
        <v>1196</v>
      </c>
      <c r="C1197" s="17" t="str">
        <f t="shared" si="126"/>
        <v/>
      </c>
      <c r="D1197" s="17" t="str">
        <f t="shared" si="127"/>
        <v/>
      </c>
      <c r="E1197" s="17" t="str">
        <f t="shared" si="128"/>
        <v/>
      </c>
      <c r="F1197" s="17" t="str">
        <f t="shared" si="129"/>
        <v/>
      </c>
      <c r="G1197" s="17" t="str">
        <f t="shared" si="130"/>
        <v>Asia</v>
      </c>
      <c r="H1197" s="17" t="str">
        <f t="shared" si="131"/>
        <v/>
      </c>
      <c r="I1197" s="35" t="str">
        <f t="shared" si="132"/>
        <v>Asia</v>
      </c>
      <c r="J1197" t="str">
        <f>IF(ISNUMBER(MATCH(K1197,K$1:K1196,0)),"Double","1st See ")</f>
        <v>Double</v>
      </c>
      <c r="K1197" t="s">
        <v>8</v>
      </c>
      <c r="R1197" t="s">
        <v>15</v>
      </c>
      <c r="S1197" s="52">
        <v>70000</v>
      </c>
      <c r="T1197" s="49" t="s">
        <v>14</v>
      </c>
      <c r="U1197" s="13" t="s">
        <v>20</v>
      </c>
      <c r="W1197" s="60" t="str">
        <f>IF(ISNUMBER(MATCH(U1197,U$1:U1196,0)),"2","1")</f>
        <v>2</v>
      </c>
    </row>
    <row r="1198" spans="2:23" x14ac:dyDescent="0.25">
      <c r="B1198" s="18">
        <v>1197</v>
      </c>
      <c r="C1198" s="17" t="str">
        <f t="shared" si="126"/>
        <v/>
      </c>
      <c r="D1198" s="17" t="str">
        <f t="shared" si="127"/>
        <v/>
      </c>
      <c r="E1198" s="17" t="str">
        <f t="shared" si="128"/>
        <v/>
      </c>
      <c r="F1198" s="17" t="str">
        <f t="shared" si="129"/>
        <v/>
      </c>
      <c r="G1198" s="17" t="str">
        <f t="shared" si="130"/>
        <v>Asia</v>
      </c>
      <c r="H1198" s="17" t="str">
        <f t="shared" si="131"/>
        <v/>
      </c>
      <c r="I1198" s="35" t="str">
        <f t="shared" si="132"/>
        <v>Asia</v>
      </c>
      <c r="J1198" t="str">
        <f>IF(ISNUMBER(MATCH(K1198,K$1:K1197,0)),"Double","1st See ")</f>
        <v>Double</v>
      </c>
      <c r="K1198" t="s">
        <v>8</v>
      </c>
      <c r="R1198" t="s">
        <v>15</v>
      </c>
      <c r="S1198" s="52">
        <v>75000</v>
      </c>
      <c r="T1198" s="49" t="s">
        <v>686</v>
      </c>
      <c r="U1198" s="13" t="s">
        <v>20</v>
      </c>
      <c r="W1198" s="60" t="str">
        <f>IF(ISNUMBER(MATCH(U1198,U$1:U1197,0)),"2","1")</f>
        <v>2</v>
      </c>
    </row>
    <row r="1199" spans="2:23" x14ac:dyDescent="0.25">
      <c r="B1199" s="18">
        <v>1198</v>
      </c>
      <c r="C1199" s="17" t="str">
        <f t="shared" si="126"/>
        <v/>
      </c>
      <c r="D1199" s="17" t="str">
        <f t="shared" si="127"/>
        <v/>
      </c>
      <c r="E1199" s="17" t="str">
        <f t="shared" si="128"/>
        <v/>
      </c>
      <c r="F1199" s="17" t="str">
        <f t="shared" si="129"/>
        <v/>
      </c>
      <c r="G1199" s="17" t="str">
        <f t="shared" si="130"/>
        <v>Asia</v>
      </c>
      <c r="H1199" s="17" t="str">
        <f t="shared" si="131"/>
        <v/>
      </c>
      <c r="I1199" s="35" t="str">
        <f t="shared" si="132"/>
        <v>Asia</v>
      </c>
      <c r="J1199" t="str">
        <f>IF(ISNUMBER(MATCH(K1199,K$1:K1198,0)),"Double","1st See ")</f>
        <v>Double</v>
      </c>
      <c r="K1199" t="s">
        <v>171</v>
      </c>
      <c r="R1199" t="s">
        <v>15</v>
      </c>
      <c r="S1199" s="52">
        <v>40414</v>
      </c>
      <c r="T1199" s="49" t="s">
        <v>687</v>
      </c>
      <c r="U1199" s="13" t="s">
        <v>20</v>
      </c>
      <c r="W1199" s="60" t="str">
        <f>IF(ISNUMBER(MATCH(U1199,U$1:U1198,0)),"2","1")</f>
        <v>2</v>
      </c>
    </row>
    <row r="1200" spans="2:23" x14ac:dyDescent="0.25">
      <c r="B1200" s="18">
        <v>1199</v>
      </c>
      <c r="C1200" s="17" t="str">
        <f t="shared" si="126"/>
        <v/>
      </c>
      <c r="D1200" s="17" t="str">
        <f t="shared" si="127"/>
        <v>North America</v>
      </c>
      <c r="E1200" s="17" t="str">
        <f t="shared" si="128"/>
        <v/>
      </c>
      <c r="F1200" s="17" t="str">
        <f t="shared" si="129"/>
        <v/>
      </c>
      <c r="G1200" s="17" t="str">
        <f t="shared" si="130"/>
        <v/>
      </c>
      <c r="H1200" s="17" t="str">
        <f t="shared" si="131"/>
        <v/>
      </c>
      <c r="I1200" s="35" t="str">
        <f t="shared" si="132"/>
        <v>North America</v>
      </c>
      <c r="J1200" t="str">
        <f>IF(ISNUMBER(MATCH(K1200,K$1:K1199,0)),"Double","1st See ")</f>
        <v>Double</v>
      </c>
      <c r="K1200" t="s">
        <v>15</v>
      </c>
      <c r="R1200" t="s">
        <v>15</v>
      </c>
      <c r="S1200" s="52">
        <v>65000</v>
      </c>
      <c r="T1200" s="49" t="s">
        <v>153</v>
      </c>
      <c r="U1200" s="13" t="s">
        <v>20</v>
      </c>
      <c r="W1200" s="60" t="str">
        <f>IF(ISNUMBER(MATCH(U1200,U$1:U1199,0)),"2","1")</f>
        <v>2</v>
      </c>
    </row>
    <row r="1201" spans="2:23" x14ac:dyDescent="0.25">
      <c r="B1201" s="18">
        <v>1200</v>
      </c>
      <c r="C1201" s="17" t="str">
        <f t="shared" si="126"/>
        <v/>
      </c>
      <c r="D1201" s="17" t="str">
        <f t="shared" si="127"/>
        <v/>
      </c>
      <c r="E1201" s="17" t="str">
        <f t="shared" si="128"/>
        <v/>
      </c>
      <c r="F1201" s="17" t="str">
        <f t="shared" si="129"/>
        <v/>
      </c>
      <c r="G1201" s="17" t="str">
        <f t="shared" si="130"/>
        <v>Asia</v>
      </c>
      <c r="H1201" s="17" t="str">
        <f t="shared" si="131"/>
        <v/>
      </c>
      <c r="I1201" s="35" t="str">
        <f t="shared" si="132"/>
        <v>Asia</v>
      </c>
      <c r="J1201" t="str">
        <f>IF(ISNUMBER(MATCH(K1201,K$1:K1200,0)),"Double","1st See ")</f>
        <v>Double</v>
      </c>
      <c r="K1201" t="s">
        <v>1011</v>
      </c>
      <c r="R1201" t="s">
        <v>15</v>
      </c>
      <c r="S1201" s="52">
        <v>120000</v>
      </c>
      <c r="T1201" s="49" t="s">
        <v>688</v>
      </c>
      <c r="U1201" s="13" t="s">
        <v>20</v>
      </c>
      <c r="W1201" s="60" t="str">
        <f>IF(ISNUMBER(MATCH(U1201,U$1:U1200,0)),"2","1")</f>
        <v>2</v>
      </c>
    </row>
    <row r="1202" spans="2:23" x14ac:dyDescent="0.25">
      <c r="B1202" s="18">
        <v>1201</v>
      </c>
      <c r="C1202" s="17" t="str">
        <f t="shared" si="126"/>
        <v/>
      </c>
      <c r="D1202" s="17" t="str">
        <f t="shared" si="127"/>
        <v/>
      </c>
      <c r="E1202" s="17" t="str">
        <f t="shared" si="128"/>
        <v/>
      </c>
      <c r="F1202" s="17" t="str">
        <f t="shared" si="129"/>
        <v/>
      </c>
      <c r="G1202" s="17" t="str">
        <f t="shared" si="130"/>
        <v>Asia</v>
      </c>
      <c r="H1202" s="17" t="str">
        <f t="shared" si="131"/>
        <v/>
      </c>
      <c r="I1202" s="35" t="str">
        <f t="shared" si="132"/>
        <v>Asia</v>
      </c>
      <c r="J1202" t="str">
        <f>IF(ISNUMBER(MATCH(K1202,K$1:K1201,0)),"Double","1st See ")</f>
        <v>Double</v>
      </c>
      <c r="K1202" t="s">
        <v>8</v>
      </c>
      <c r="R1202" t="s">
        <v>15</v>
      </c>
      <c r="S1202" s="52">
        <v>108000</v>
      </c>
      <c r="T1202" s="49" t="s">
        <v>693</v>
      </c>
      <c r="U1202" s="13" t="s">
        <v>356</v>
      </c>
      <c r="W1202" s="60" t="str">
        <f>IF(ISNUMBER(MATCH(U1202,U$1:U1201,0)),"2","1")</f>
        <v>2</v>
      </c>
    </row>
    <row r="1203" spans="2:23" x14ac:dyDescent="0.25">
      <c r="B1203" s="18">
        <v>1202</v>
      </c>
      <c r="C1203" s="17" t="str">
        <f t="shared" si="126"/>
        <v/>
      </c>
      <c r="D1203" s="17" t="str">
        <f t="shared" si="127"/>
        <v/>
      </c>
      <c r="E1203" s="17" t="str">
        <f t="shared" si="128"/>
        <v/>
      </c>
      <c r="F1203" s="17" t="str">
        <f t="shared" si="129"/>
        <v/>
      </c>
      <c r="G1203" s="17" t="str">
        <f t="shared" si="130"/>
        <v>Asia</v>
      </c>
      <c r="H1203" s="17" t="str">
        <f t="shared" si="131"/>
        <v/>
      </c>
      <c r="I1203" s="35" t="str">
        <f t="shared" si="132"/>
        <v>Asia</v>
      </c>
      <c r="J1203" t="str">
        <f>IF(ISNUMBER(MATCH(K1203,K$1:K1202,0)),"Double","1st See ")</f>
        <v>Double</v>
      </c>
      <c r="K1203" t="s">
        <v>8</v>
      </c>
      <c r="R1203" t="s">
        <v>15</v>
      </c>
      <c r="S1203" s="52">
        <v>75000</v>
      </c>
      <c r="T1203" s="49" t="s">
        <v>14</v>
      </c>
      <c r="U1203" s="13" t="s">
        <v>20</v>
      </c>
      <c r="W1203" s="60" t="str">
        <f>IF(ISNUMBER(MATCH(U1203,U$1:U1202,0)),"2","1")</f>
        <v>2</v>
      </c>
    </row>
    <row r="1204" spans="2:23" x14ac:dyDescent="0.25">
      <c r="B1204" s="18">
        <v>1203</v>
      </c>
      <c r="C1204" s="17" t="str">
        <f t="shared" si="126"/>
        <v/>
      </c>
      <c r="D1204" s="17" t="str">
        <f t="shared" si="127"/>
        <v/>
      </c>
      <c r="E1204" s="17" t="str">
        <f t="shared" si="128"/>
        <v/>
      </c>
      <c r="F1204" s="17" t="str">
        <f t="shared" si="129"/>
        <v/>
      </c>
      <c r="G1204" s="17" t="str">
        <f t="shared" si="130"/>
        <v>Asia</v>
      </c>
      <c r="H1204" s="17" t="str">
        <f t="shared" si="131"/>
        <v/>
      </c>
      <c r="I1204" s="35" t="str">
        <f t="shared" si="132"/>
        <v>Asia</v>
      </c>
      <c r="J1204" t="str">
        <f>IF(ISNUMBER(MATCH(K1204,K$1:K1203,0)),"Double","1st See ")</f>
        <v>Double</v>
      </c>
      <c r="K1204" t="s">
        <v>17</v>
      </c>
      <c r="R1204" t="s">
        <v>15</v>
      </c>
      <c r="S1204" s="52">
        <v>45000</v>
      </c>
      <c r="T1204" s="49" t="s">
        <v>697</v>
      </c>
      <c r="U1204" s="13" t="s">
        <v>20</v>
      </c>
      <c r="W1204" s="60" t="str">
        <f>IF(ISNUMBER(MATCH(U1204,U$1:U1203,0)),"2","1")</f>
        <v>2</v>
      </c>
    </row>
    <row r="1205" spans="2:23" x14ac:dyDescent="0.25">
      <c r="B1205" s="18">
        <v>1204</v>
      </c>
      <c r="C1205" s="17" t="str">
        <f t="shared" si="126"/>
        <v>Europe</v>
      </c>
      <c r="D1205" s="17" t="str">
        <f t="shared" si="127"/>
        <v/>
      </c>
      <c r="E1205" s="17" t="str">
        <f t="shared" si="128"/>
        <v/>
      </c>
      <c r="F1205" s="17" t="str">
        <f t="shared" si="129"/>
        <v/>
      </c>
      <c r="G1205" s="17" t="str">
        <f t="shared" si="130"/>
        <v/>
      </c>
      <c r="H1205" s="17" t="str">
        <f t="shared" si="131"/>
        <v/>
      </c>
      <c r="I1205" s="35" t="str">
        <f t="shared" si="132"/>
        <v>Europe</v>
      </c>
      <c r="J1205" t="str">
        <f>IF(ISNUMBER(MATCH(K1205,K$1:K1204,0)),"Double","1st See ")</f>
        <v>Double</v>
      </c>
      <c r="K1205" t="s">
        <v>71</v>
      </c>
      <c r="R1205" t="s">
        <v>15</v>
      </c>
      <c r="S1205" s="52">
        <v>45000</v>
      </c>
      <c r="T1205" s="49" t="s">
        <v>698</v>
      </c>
      <c r="U1205" s="13" t="s">
        <v>310</v>
      </c>
      <c r="W1205" s="60" t="str">
        <f>IF(ISNUMBER(MATCH(U1205,U$1:U1204,0)),"2","1")</f>
        <v>2</v>
      </c>
    </row>
    <row r="1206" spans="2:23" x14ac:dyDescent="0.25">
      <c r="B1206" s="18">
        <v>1205</v>
      </c>
      <c r="C1206" s="17" t="str">
        <f t="shared" si="126"/>
        <v>Europe</v>
      </c>
      <c r="D1206" s="17" t="str">
        <f t="shared" si="127"/>
        <v/>
      </c>
      <c r="E1206" s="17" t="str">
        <f t="shared" si="128"/>
        <v/>
      </c>
      <c r="F1206" s="17" t="str">
        <f t="shared" si="129"/>
        <v/>
      </c>
      <c r="G1206" s="17" t="str">
        <f t="shared" si="130"/>
        <v/>
      </c>
      <c r="H1206" s="17" t="str">
        <f t="shared" si="131"/>
        <v/>
      </c>
      <c r="I1206" s="35" t="str">
        <f t="shared" si="132"/>
        <v>Europe</v>
      </c>
      <c r="J1206" t="str">
        <f>IF(ISNUMBER(MATCH(K1206,K$1:K1205,0)),"Double","1st See ")</f>
        <v>Double</v>
      </c>
      <c r="K1206" t="s">
        <v>71</v>
      </c>
      <c r="R1206" t="s">
        <v>15</v>
      </c>
      <c r="S1206" s="52">
        <v>90000</v>
      </c>
      <c r="T1206" s="49" t="s">
        <v>700</v>
      </c>
      <c r="U1206" s="13" t="s">
        <v>52</v>
      </c>
      <c r="W1206" s="60" t="str">
        <f>IF(ISNUMBER(MATCH(U1206,U$1:U1205,0)),"2","1")</f>
        <v>2</v>
      </c>
    </row>
    <row r="1207" spans="2:23" x14ac:dyDescent="0.25">
      <c r="B1207" s="18">
        <v>1206</v>
      </c>
      <c r="C1207" s="17" t="str">
        <f t="shared" si="126"/>
        <v/>
      </c>
      <c r="D1207" s="17" t="str">
        <f t="shared" si="127"/>
        <v/>
      </c>
      <c r="E1207" s="17" t="str">
        <f t="shared" si="128"/>
        <v/>
      </c>
      <c r="F1207" s="17" t="str">
        <f t="shared" si="129"/>
        <v/>
      </c>
      <c r="G1207" s="17" t="str">
        <f t="shared" si="130"/>
        <v>Asia</v>
      </c>
      <c r="H1207" s="17" t="str">
        <f t="shared" si="131"/>
        <v/>
      </c>
      <c r="I1207" s="35" t="str">
        <f t="shared" si="132"/>
        <v>Asia</v>
      </c>
      <c r="J1207" t="str">
        <f>IF(ISNUMBER(MATCH(K1207,K$1:K1206,0)),"Double","1st See ")</f>
        <v>Double</v>
      </c>
      <c r="K1207" t="s">
        <v>8</v>
      </c>
      <c r="R1207" t="s">
        <v>15</v>
      </c>
      <c r="S1207" s="52">
        <v>65000</v>
      </c>
      <c r="T1207" s="49" t="s">
        <v>704</v>
      </c>
      <c r="U1207" s="13" t="s">
        <v>20</v>
      </c>
      <c r="W1207" s="60" t="str">
        <f>IF(ISNUMBER(MATCH(U1207,U$1:U1206,0)),"2","1")</f>
        <v>2</v>
      </c>
    </row>
    <row r="1208" spans="2:23" x14ac:dyDescent="0.25">
      <c r="B1208" s="18">
        <v>1207</v>
      </c>
      <c r="C1208" s="17" t="str">
        <f t="shared" si="126"/>
        <v>Europe</v>
      </c>
      <c r="D1208" s="17" t="str">
        <f t="shared" si="127"/>
        <v/>
      </c>
      <c r="E1208" s="17" t="str">
        <f t="shared" si="128"/>
        <v/>
      </c>
      <c r="F1208" s="17" t="str">
        <f t="shared" si="129"/>
        <v/>
      </c>
      <c r="G1208" s="17" t="str">
        <f t="shared" si="130"/>
        <v/>
      </c>
      <c r="H1208" s="17" t="str">
        <f t="shared" si="131"/>
        <v/>
      </c>
      <c r="I1208" s="35" t="str">
        <f t="shared" si="132"/>
        <v>Europe</v>
      </c>
      <c r="J1208" t="str">
        <f>IF(ISNUMBER(MATCH(K1208,K$1:K1207,0)),"Double","1st See ")</f>
        <v>Double</v>
      </c>
      <c r="K1208" t="s">
        <v>583</v>
      </c>
      <c r="R1208" t="s">
        <v>15</v>
      </c>
      <c r="S1208" s="52">
        <v>70000</v>
      </c>
      <c r="T1208" s="49" t="s">
        <v>705</v>
      </c>
      <c r="U1208" s="13" t="s">
        <v>20</v>
      </c>
      <c r="W1208" s="60" t="str">
        <f>IF(ISNUMBER(MATCH(U1208,U$1:U1207,0)),"2","1")</f>
        <v>2</v>
      </c>
    </row>
    <row r="1209" spans="2:23" x14ac:dyDescent="0.25">
      <c r="B1209" s="18">
        <v>1208</v>
      </c>
      <c r="C1209" s="17" t="str">
        <f t="shared" si="126"/>
        <v>Europe</v>
      </c>
      <c r="D1209" s="17" t="str">
        <f t="shared" si="127"/>
        <v/>
      </c>
      <c r="E1209" s="17" t="str">
        <f t="shared" si="128"/>
        <v/>
      </c>
      <c r="F1209" s="17" t="str">
        <f t="shared" si="129"/>
        <v/>
      </c>
      <c r="G1209" s="17" t="str">
        <f t="shared" si="130"/>
        <v/>
      </c>
      <c r="H1209" s="17" t="str">
        <f t="shared" si="131"/>
        <v/>
      </c>
      <c r="I1209" s="35" t="str">
        <f t="shared" si="132"/>
        <v>Europe</v>
      </c>
      <c r="J1209" t="str">
        <f>IF(ISNUMBER(MATCH(K1209,K$1:K1208,0)),"Double","1st See ")</f>
        <v>Double</v>
      </c>
      <c r="K1209" t="s">
        <v>628</v>
      </c>
      <c r="R1209" t="s">
        <v>15</v>
      </c>
      <c r="S1209" s="52">
        <v>160000</v>
      </c>
      <c r="T1209" s="49" t="s">
        <v>706</v>
      </c>
      <c r="U1209" s="13" t="s">
        <v>20</v>
      </c>
      <c r="W1209" s="60" t="str">
        <f>IF(ISNUMBER(MATCH(U1209,U$1:U1208,0)),"2","1")</f>
        <v>2</v>
      </c>
    </row>
    <row r="1210" spans="2:23" x14ac:dyDescent="0.25">
      <c r="B1210" s="18">
        <v>1209</v>
      </c>
      <c r="C1210" s="17" t="str">
        <f t="shared" si="126"/>
        <v/>
      </c>
      <c r="D1210" s="17" t="str">
        <f t="shared" si="127"/>
        <v/>
      </c>
      <c r="E1210" s="17" t="str">
        <f t="shared" si="128"/>
        <v/>
      </c>
      <c r="F1210" s="17" t="str">
        <f t="shared" si="129"/>
        <v/>
      </c>
      <c r="G1210" s="17" t="str">
        <f t="shared" si="130"/>
        <v/>
      </c>
      <c r="H1210" s="17" t="str">
        <f t="shared" si="131"/>
        <v>Oceania</v>
      </c>
      <c r="I1210" s="35" t="str">
        <f t="shared" si="132"/>
        <v>Oceania</v>
      </c>
      <c r="J1210" t="str">
        <f>IF(ISNUMBER(MATCH(K1210,K$1:K1209,0)),"Double","1st See ")</f>
        <v>Double</v>
      </c>
      <c r="K1210" t="s">
        <v>84</v>
      </c>
      <c r="R1210" t="s">
        <v>15</v>
      </c>
      <c r="S1210" s="52">
        <v>30000</v>
      </c>
      <c r="T1210" s="49" t="s">
        <v>710</v>
      </c>
      <c r="U1210" s="13" t="s">
        <v>20</v>
      </c>
      <c r="W1210" s="60" t="str">
        <f>IF(ISNUMBER(MATCH(U1210,U$1:U1209,0)),"2","1")</f>
        <v>2</v>
      </c>
    </row>
    <row r="1211" spans="2:23" x14ac:dyDescent="0.25">
      <c r="B1211" s="18">
        <v>1210</v>
      </c>
      <c r="C1211" s="17" t="str">
        <f t="shared" si="126"/>
        <v>Europe</v>
      </c>
      <c r="D1211" s="17" t="str">
        <f t="shared" si="127"/>
        <v/>
      </c>
      <c r="E1211" s="17" t="str">
        <f t="shared" si="128"/>
        <v/>
      </c>
      <c r="F1211" s="17" t="str">
        <f t="shared" si="129"/>
        <v/>
      </c>
      <c r="G1211" s="17" t="str">
        <f t="shared" si="130"/>
        <v/>
      </c>
      <c r="H1211" s="17" t="str">
        <f t="shared" si="131"/>
        <v/>
      </c>
      <c r="I1211" s="35" t="str">
        <f t="shared" si="132"/>
        <v>Europe</v>
      </c>
      <c r="J1211" t="str">
        <f>IF(ISNUMBER(MATCH(K1211,K$1:K1210,0)),"Double","1st See ")</f>
        <v>Double</v>
      </c>
      <c r="K1211" t="s">
        <v>36</v>
      </c>
      <c r="R1211" t="s">
        <v>15</v>
      </c>
      <c r="S1211" s="52">
        <v>61000</v>
      </c>
      <c r="T1211" s="49" t="s">
        <v>713</v>
      </c>
      <c r="U1211" s="13" t="s">
        <v>52</v>
      </c>
      <c r="W1211" s="60" t="str">
        <f>IF(ISNUMBER(MATCH(U1211,U$1:U1210,0)),"2","1")</f>
        <v>2</v>
      </c>
    </row>
    <row r="1212" spans="2:23" x14ac:dyDescent="0.25">
      <c r="B1212" s="18">
        <v>1211</v>
      </c>
      <c r="C1212" s="17" t="str">
        <f t="shared" si="126"/>
        <v>Europe</v>
      </c>
      <c r="D1212" s="17" t="str">
        <f t="shared" si="127"/>
        <v/>
      </c>
      <c r="E1212" s="17" t="str">
        <f t="shared" si="128"/>
        <v/>
      </c>
      <c r="F1212" s="17" t="str">
        <f t="shared" si="129"/>
        <v/>
      </c>
      <c r="G1212" s="17" t="str">
        <f t="shared" si="130"/>
        <v/>
      </c>
      <c r="H1212" s="17" t="str">
        <f t="shared" si="131"/>
        <v/>
      </c>
      <c r="I1212" s="35" t="str">
        <f t="shared" si="132"/>
        <v>Europe</v>
      </c>
      <c r="J1212" t="str">
        <f>IF(ISNUMBER(MATCH(K1212,K$1:K1211,0)),"Double","1st See ")</f>
        <v>Double</v>
      </c>
      <c r="K1212" t="s">
        <v>628</v>
      </c>
      <c r="R1212" t="s">
        <v>15</v>
      </c>
      <c r="S1212" s="52">
        <v>80000</v>
      </c>
      <c r="T1212" s="49" t="s">
        <v>719</v>
      </c>
      <c r="U1212" s="13" t="s">
        <v>488</v>
      </c>
      <c r="W1212" s="60" t="str">
        <f>IF(ISNUMBER(MATCH(U1212,U$1:U1211,0)),"2","1")</f>
        <v>2</v>
      </c>
    </row>
    <row r="1213" spans="2:23" x14ac:dyDescent="0.25">
      <c r="B1213" s="18">
        <v>1212</v>
      </c>
      <c r="C1213" s="17" t="str">
        <f t="shared" si="126"/>
        <v>Europe</v>
      </c>
      <c r="D1213" s="17" t="str">
        <f t="shared" si="127"/>
        <v/>
      </c>
      <c r="E1213" s="17" t="str">
        <f t="shared" si="128"/>
        <v/>
      </c>
      <c r="F1213" s="17" t="str">
        <f t="shared" si="129"/>
        <v/>
      </c>
      <c r="G1213" s="17" t="str">
        <f t="shared" si="130"/>
        <v/>
      </c>
      <c r="H1213" s="17" t="str">
        <f t="shared" si="131"/>
        <v/>
      </c>
      <c r="I1213" s="35" t="str">
        <f t="shared" si="132"/>
        <v>Europe</v>
      </c>
      <c r="J1213" t="str">
        <f>IF(ISNUMBER(MATCH(K1213,K$1:K1212,0)),"Double","1st See ")</f>
        <v>Double</v>
      </c>
      <c r="K1213" t="s">
        <v>71</v>
      </c>
      <c r="R1213" t="s">
        <v>15</v>
      </c>
      <c r="S1213" s="52">
        <v>50000</v>
      </c>
      <c r="T1213" s="49" t="s">
        <v>724</v>
      </c>
      <c r="U1213" s="13" t="s">
        <v>52</v>
      </c>
      <c r="W1213" s="60" t="str">
        <f>IF(ISNUMBER(MATCH(U1213,U$1:U1212,0)),"2","1")</f>
        <v>2</v>
      </c>
    </row>
    <row r="1214" spans="2:23" x14ac:dyDescent="0.25">
      <c r="B1214" s="18">
        <v>1213</v>
      </c>
      <c r="C1214" s="17" t="str">
        <f t="shared" si="126"/>
        <v>Europe</v>
      </c>
      <c r="D1214" s="17" t="str">
        <f t="shared" si="127"/>
        <v/>
      </c>
      <c r="E1214" s="17" t="str">
        <f t="shared" si="128"/>
        <v/>
      </c>
      <c r="F1214" s="17" t="str">
        <f t="shared" si="129"/>
        <v/>
      </c>
      <c r="G1214" s="17" t="str">
        <f t="shared" si="130"/>
        <v/>
      </c>
      <c r="H1214" s="17" t="str">
        <f t="shared" si="131"/>
        <v/>
      </c>
      <c r="I1214" s="35" t="str">
        <f t="shared" si="132"/>
        <v>Europe</v>
      </c>
      <c r="J1214" t="str">
        <f>IF(ISNUMBER(MATCH(K1214,K$1:K1213,0)),"Double","1st See ")</f>
        <v>Double</v>
      </c>
      <c r="K1214" t="s">
        <v>71</v>
      </c>
      <c r="R1214" t="s">
        <v>15</v>
      </c>
      <c r="S1214" s="52">
        <v>95000</v>
      </c>
      <c r="T1214" s="49" t="s">
        <v>564</v>
      </c>
      <c r="U1214" s="13" t="s">
        <v>52</v>
      </c>
      <c r="W1214" s="60" t="str">
        <f>IF(ISNUMBER(MATCH(U1214,U$1:U1213,0)),"2","1")</f>
        <v>2</v>
      </c>
    </row>
    <row r="1215" spans="2:23" x14ac:dyDescent="0.25">
      <c r="B1215" s="18">
        <v>1214</v>
      </c>
      <c r="C1215" s="17" t="str">
        <f t="shared" si="126"/>
        <v>Europe</v>
      </c>
      <c r="D1215" s="17" t="str">
        <f t="shared" si="127"/>
        <v/>
      </c>
      <c r="E1215" s="17" t="str">
        <f t="shared" si="128"/>
        <v/>
      </c>
      <c r="F1215" s="17" t="str">
        <f t="shared" si="129"/>
        <v/>
      </c>
      <c r="G1215" s="17" t="str">
        <f t="shared" si="130"/>
        <v/>
      </c>
      <c r="H1215" s="17" t="str">
        <f t="shared" si="131"/>
        <v/>
      </c>
      <c r="I1215" s="35" t="str">
        <f t="shared" si="132"/>
        <v>Europe</v>
      </c>
      <c r="J1215" t="str">
        <f>IF(ISNUMBER(MATCH(K1215,K$1:K1214,0)),"Double","1st See ")</f>
        <v>Double</v>
      </c>
      <c r="K1215" t="s">
        <v>24</v>
      </c>
      <c r="R1215" t="s">
        <v>15</v>
      </c>
      <c r="S1215" s="52">
        <v>39000</v>
      </c>
      <c r="T1215" s="49" t="s">
        <v>729</v>
      </c>
      <c r="U1215" s="13" t="s">
        <v>20</v>
      </c>
      <c r="W1215" s="60" t="str">
        <f>IF(ISNUMBER(MATCH(U1215,U$1:U1214,0)),"2","1")</f>
        <v>2</v>
      </c>
    </row>
    <row r="1216" spans="2:23" x14ac:dyDescent="0.25">
      <c r="B1216" s="18">
        <v>1215</v>
      </c>
      <c r="C1216" s="17" t="str">
        <f t="shared" si="126"/>
        <v>Europe</v>
      </c>
      <c r="D1216" s="17" t="str">
        <f t="shared" si="127"/>
        <v/>
      </c>
      <c r="E1216" s="17" t="str">
        <f t="shared" si="128"/>
        <v/>
      </c>
      <c r="F1216" s="17" t="str">
        <f t="shared" si="129"/>
        <v/>
      </c>
      <c r="G1216" s="17" t="str">
        <f t="shared" si="130"/>
        <v/>
      </c>
      <c r="H1216" s="17" t="str">
        <f t="shared" si="131"/>
        <v/>
      </c>
      <c r="I1216" s="35" t="str">
        <f t="shared" si="132"/>
        <v>Europe</v>
      </c>
      <c r="J1216" t="str">
        <f>IF(ISNUMBER(MATCH(K1216,K$1:K1215,0)),"Double","1st See ")</f>
        <v>Double</v>
      </c>
      <c r="K1216" t="s">
        <v>71</v>
      </c>
      <c r="R1216" t="s">
        <v>15</v>
      </c>
      <c r="S1216" s="52">
        <v>60000</v>
      </c>
      <c r="T1216" s="49" t="s">
        <v>42</v>
      </c>
      <c r="U1216" s="13" t="s">
        <v>20</v>
      </c>
      <c r="W1216" s="60" t="str">
        <f>IF(ISNUMBER(MATCH(U1216,U$1:U1215,0)),"2","1")</f>
        <v>2</v>
      </c>
    </row>
    <row r="1217" spans="2:23" x14ac:dyDescent="0.25">
      <c r="B1217" s="18">
        <v>1216</v>
      </c>
      <c r="C1217" s="17" t="str">
        <f t="shared" si="126"/>
        <v/>
      </c>
      <c r="D1217" s="17" t="str">
        <f t="shared" si="127"/>
        <v>North America</v>
      </c>
      <c r="E1217" s="17" t="str">
        <f t="shared" si="128"/>
        <v/>
      </c>
      <c r="F1217" s="17" t="str">
        <f t="shared" si="129"/>
        <v/>
      </c>
      <c r="G1217" s="17" t="str">
        <f t="shared" si="130"/>
        <v/>
      </c>
      <c r="H1217" s="17" t="str">
        <f t="shared" si="131"/>
        <v/>
      </c>
      <c r="I1217" s="35" t="str">
        <f t="shared" si="132"/>
        <v>North America</v>
      </c>
      <c r="J1217" t="str">
        <f>IF(ISNUMBER(MATCH(K1217,K$1:K1216,0)),"Double","1st See ")</f>
        <v>Double</v>
      </c>
      <c r="K1217" t="s">
        <v>15</v>
      </c>
      <c r="R1217" t="s">
        <v>15</v>
      </c>
      <c r="S1217" s="52">
        <v>125000</v>
      </c>
      <c r="T1217" s="49" t="s">
        <v>20</v>
      </c>
      <c r="U1217" s="13" t="s">
        <v>20</v>
      </c>
      <c r="W1217" s="60" t="str">
        <f>IF(ISNUMBER(MATCH(U1217,U$1:U1216,0)),"2","1")</f>
        <v>2</v>
      </c>
    </row>
    <row r="1218" spans="2:23" x14ac:dyDescent="0.25">
      <c r="B1218" s="18">
        <v>1217</v>
      </c>
      <c r="C1218" s="17" t="str">
        <f t="shared" ref="C1218:C1281" si="133">IF(ISNUMBER(MATCH($K1218,L$2:L$65,0)),"Europe","")</f>
        <v/>
      </c>
      <c r="D1218" s="17" t="str">
        <f t="shared" ref="D1218:D1281" si="134">IF(ISNUMBER(MATCH($K1218,M$2:M$65,0)),"North America","")</f>
        <v/>
      </c>
      <c r="E1218" s="17" t="str">
        <f t="shared" ref="E1218:E1281" si="135">IF(ISNUMBER(MATCH($K1218,N$2:N$65,0)),"South America","")</f>
        <v/>
      </c>
      <c r="F1218" s="17" t="str">
        <f t="shared" ref="F1218:F1281" si="136">IF(ISNUMBER(MATCH($K1218,O$2:O$63,0)),"Africa","")</f>
        <v/>
      </c>
      <c r="G1218" s="17" t="str">
        <f t="shared" ref="G1218:G1281" si="137">IF(ISNUMBER(MATCH($K1218,P$2:P$65,0)),"Asia","")</f>
        <v>Asia</v>
      </c>
      <c r="H1218" s="17" t="str">
        <f t="shared" ref="H1218:H1281" si="138">IF(ISNUMBER(MATCH($K1218,Q$2:Q$65,0)),"Oceania","")</f>
        <v/>
      </c>
      <c r="I1218" s="35" t="str">
        <f t="shared" si="132"/>
        <v>Asia</v>
      </c>
      <c r="J1218" t="str">
        <f>IF(ISNUMBER(MATCH(K1218,K$1:K1217,0)),"Double","1st See ")</f>
        <v>Double</v>
      </c>
      <c r="K1218" t="s">
        <v>726</v>
      </c>
      <c r="R1218" t="s">
        <v>15</v>
      </c>
      <c r="S1218" s="52">
        <v>80000</v>
      </c>
      <c r="T1218" s="49" t="s">
        <v>735</v>
      </c>
      <c r="U1218" s="13" t="s">
        <v>52</v>
      </c>
      <c r="W1218" s="60" t="str">
        <f>IF(ISNUMBER(MATCH(U1218,U$1:U1217,0)),"2","1")</f>
        <v>2</v>
      </c>
    </row>
    <row r="1219" spans="2:23" x14ac:dyDescent="0.25">
      <c r="B1219" s="18">
        <v>1218</v>
      </c>
      <c r="C1219" s="17" t="str">
        <f t="shared" si="133"/>
        <v>Europe</v>
      </c>
      <c r="D1219" s="17" t="str">
        <f t="shared" si="134"/>
        <v/>
      </c>
      <c r="E1219" s="17" t="str">
        <f t="shared" si="135"/>
        <v/>
      </c>
      <c r="F1219" s="17" t="str">
        <f t="shared" si="136"/>
        <v/>
      </c>
      <c r="G1219" s="17" t="str">
        <f t="shared" si="137"/>
        <v/>
      </c>
      <c r="H1219" s="17" t="str">
        <f t="shared" si="138"/>
        <v/>
      </c>
      <c r="I1219" s="35" t="str">
        <f t="shared" ref="I1219:I1282" si="139">CONCATENATE(C1219,D1219,E1219,F1219,G1219,H1219)</f>
        <v>Europe</v>
      </c>
      <c r="J1219" t="str">
        <f>IF(ISNUMBER(MATCH(K1219,K$1:K1218,0)),"Double","1st See ")</f>
        <v>Double</v>
      </c>
      <c r="K1219" t="s">
        <v>71</v>
      </c>
      <c r="R1219" t="s">
        <v>15</v>
      </c>
      <c r="S1219" s="52">
        <v>53000</v>
      </c>
      <c r="T1219" s="49" t="s">
        <v>14</v>
      </c>
      <c r="U1219" s="13" t="s">
        <v>20</v>
      </c>
      <c r="W1219" s="60" t="str">
        <f>IF(ISNUMBER(MATCH(U1219,U$1:U1218,0)),"2","1")</f>
        <v>2</v>
      </c>
    </row>
    <row r="1220" spans="2:23" x14ac:dyDescent="0.25">
      <c r="B1220" s="18">
        <v>1219</v>
      </c>
      <c r="C1220" s="17" t="str">
        <f t="shared" si="133"/>
        <v>Europe</v>
      </c>
      <c r="D1220" s="17" t="str">
        <f t="shared" si="134"/>
        <v/>
      </c>
      <c r="E1220" s="17" t="str">
        <f t="shared" si="135"/>
        <v/>
      </c>
      <c r="F1220" s="17" t="str">
        <f t="shared" si="136"/>
        <v/>
      </c>
      <c r="G1220" s="17" t="str">
        <f t="shared" si="137"/>
        <v/>
      </c>
      <c r="H1220" s="17" t="str">
        <f t="shared" si="138"/>
        <v/>
      </c>
      <c r="I1220" s="35" t="str">
        <f t="shared" si="139"/>
        <v>Europe</v>
      </c>
      <c r="J1220" t="str">
        <f>IF(ISNUMBER(MATCH(K1220,K$1:K1219,0)),"Double","1st See ")</f>
        <v>Double</v>
      </c>
      <c r="K1220" t="s">
        <v>877</v>
      </c>
      <c r="R1220" t="s">
        <v>15</v>
      </c>
      <c r="S1220" s="52">
        <v>105000</v>
      </c>
      <c r="T1220" s="49" t="s">
        <v>76</v>
      </c>
      <c r="U1220" s="13" t="s">
        <v>356</v>
      </c>
      <c r="W1220" s="60" t="str">
        <f>IF(ISNUMBER(MATCH(U1220,U$1:U1219,0)),"2","1")</f>
        <v>2</v>
      </c>
    </row>
    <row r="1221" spans="2:23" x14ac:dyDescent="0.25">
      <c r="B1221" s="18">
        <v>1220</v>
      </c>
      <c r="C1221" s="17" t="str">
        <f t="shared" si="133"/>
        <v/>
      </c>
      <c r="D1221" s="17" t="str">
        <f t="shared" si="134"/>
        <v>North America</v>
      </c>
      <c r="E1221" s="17" t="str">
        <f t="shared" si="135"/>
        <v/>
      </c>
      <c r="F1221" s="17" t="str">
        <f t="shared" si="136"/>
        <v/>
      </c>
      <c r="G1221" s="17" t="str">
        <f t="shared" si="137"/>
        <v/>
      </c>
      <c r="H1221" s="17" t="str">
        <f t="shared" si="138"/>
        <v/>
      </c>
      <c r="I1221" s="35" t="str">
        <f t="shared" si="139"/>
        <v>North America</v>
      </c>
      <c r="J1221" t="str">
        <f>IF(ISNUMBER(MATCH(K1221,K$1:K1220,0)),"Double","1st See ")</f>
        <v>Double</v>
      </c>
      <c r="K1221" t="s">
        <v>15</v>
      </c>
      <c r="R1221" t="s">
        <v>15</v>
      </c>
      <c r="S1221" s="52">
        <v>52000</v>
      </c>
      <c r="T1221" s="49" t="s">
        <v>782</v>
      </c>
      <c r="U1221" s="13" t="s">
        <v>67</v>
      </c>
      <c r="W1221" s="60" t="str">
        <f>IF(ISNUMBER(MATCH(U1221,U$1:U1220,0)),"2","1")</f>
        <v>2</v>
      </c>
    </row>
    <row r="1222" spans="2:23" x14ac:dyDescent="0.25">
      <c r="B1222" s="18">
        <v>1221</v>
      </c>
      <c r="C1222" s="17" t="str">
        <f t="shared" si="133"/>
        <v/>
      </c>
      <c r="D1222" s="17" t="str">
        <f t="shared" si="134"/>
        <v/>
      </c>
      <c r="E1222" s="17" t="str">
        <f t="shared" si="135"/>
        <v/>
      </c>
      <c r="F1222" s="17" t="str">
        <f t="shared" si="136"/>
        <v/>
      </c>
      <c r="G1222" s="17" t="str">
        <f t="shared" si="137"/>
        <v/>
      </c>
      <c r="H1222" s="17" t="str">
        <f t="shared" si="138"/>
        <v>Oceania</v>
      </c>
      <c r="I1222" s="35" t="str">
        <f t="shared" si="139"/>
        <v>Oceania</v>
      </c>
      <c r="J1222" t="str">
        <f>IF(ISNUMBER(MATCH(K1222,K$1:K1221,0)),"Double","1st See ")</f>
        <v>Double</v>
      </c>
      <c r="K1222" t="s">
        <v>672</v>
      </c>
      <c r="R1222" t="s">
        <v>15</v>
      </c>
      <c r="S1222" s="52">
        <v>35000</v>
      </c>
      <c r="T1222" s="49" t="s">
        <v>660</v>
      </c>
      <c r="U1222" s="13" t="s">
        <v>67</v>
      </c>
      <c r="W1222" s="60" t="str">
        <f>IF(ISNUMBER(MATCH(U1222,U$1:U1221,0)),"2","1")</f>
        <v>2</v>
      </c>
    </row>
    <row r="1223" spans="2:23" x14ac:dyDescent="0.25">
      <c r="B1223" s="18">
        <v>1222</v>
      </c>
      <c r="C1223" s="17" t="str">
        <f t="shared" si="133"/>
        <v/>
      </c>
      <c r="D1223" s="17" t="str">
        <f t="shared" si="134"/>
        <v>North America</v>
      </c>
      <c r="E1223" s="17" t="str">
        <f t="shared" si="135"/>
        <v/>
      </c>
      <c r="F1223" s="17" t="str">
        <f t="shared" si="136"/>
        <v/>
      </c>
      <c r="G1223" s="17" t="str">
        <f t="shared" si="137"/>
        <v/>
      </c>
      <c r="H1223" s="17" t="str">
        <f t="shared" si="138"/>
        <v/>
      </c>
      <c r="I1223" s="35" t="str">
        <f t="shared" si="139"/>
        <v>North America</v>
      </c>
      <c r="J1223" t="str">
        <f>IF(ISNUMBER(MATCH(K1223,K$1:K1222,0)),"Double","1st See ")</f>
        <v>Double</v>
      </c>
      <c r="K1223" t="s">
        <v>15</v>
      </c>
      <c r="R1223" t="s">
        <v>15</v>
      </c>
      <c r="S1223" s="52">
        <v>62000</v>
      </c>
      <c r="T1223" s="49" t="s">
        <v>878</v>
      </c>
      <c r="U1223" s="13" t="s">
        <v>20</v>
      </c>
      <c r="W1223" s="60" t="str">
        <f>IF(ISNUMBER(MATCH(U1223,U$1:U1222,0)),"2","1")</f>
        <v>2</v>
      </c>
    </row>
    <row r="1224" spans="2:23" x14ac:dyDescent="0.25">
      <c r="B1224" s="18">
        <v>1223</v>
      </c>
      <c r="C1224" s="17" t="str">
        <f t="shared" si="133"/>
        <v>Europe</v>
      </c>
      <c r="D1224" s="17" t="str">
        <f t="shared" si="134"/>
        <v/>
      </c>
      <c r="E1224" s="17" t="str">
        <f t="shared" si="135"/>
        <v/>
      </c>
      <c r="F1224" s="17" t="str">
        <f t="shared" si="136"/>
        <v/>
      </c>
      <c r="G1224" s="17" t="str">
        <f t="shared" si="137"/>
        <v/>
      </c>
      <c r="H1224" s="17" t="str">
        <f t="shared" si="138"/>
        <v/>
      </c>
      <c r="I1224" s="35" t="str">
        <f t="shared" si="139"/>
        <v>Europe</v>
      </c>
      <c r="J1224" t="str">
        <f>IF(ISNUMBER(MATCH(K1224,K$1:K1223,0)),"Double","1st See ")</f>
        <v>Double</v>
      </c>
      <c r="K1224" t="s">
        <v>71</v>
      </c>
      <c r="R1224" t="s">
        <v>15</v>
      </c>
      <c r="S1224" s="52">
        <v>30232</v>
      </c>
      <c r="T1224" s="49" t="s">
        <v>882</v>
      </c>
      <c r="U1224" s="13" t="s">
        <v>310</v>
      </c>
      <c r="W1224" s="60" t="str">
        <f>IF(ISNUMBER(MATCH(U1224,U$1:U1223,0)),"2","1")</f>
        <v>2</v>
      </c>
    </row>
    <row r="1225" spans="2:23" x14ac:dyDescent="0.25">
      <c r="B1225" s="18">
        <v>1224</v>
      </c>
      <c r="C1225" s="17" t="str">
        <f t="shared" si="133"/>
        <v>Europe</v>
      </c>
      <c r="D1225" s="17" t="str">
        <f t="shared" si="134"/>
        <v/>
      </c>
      <c r="E1225" s="17" t="str">
        <f t="shared" si="135"/>
        <v/>
      </c>
      <c r="F1225" s="17" t="str">
        <f t="shared" si="136"/>
        <v/>
      </c>
      <c r="G1225" s="17" t="str">
        <f t="shared" si="137"/>
        <v/>
      </c>
      <c r="H1225" s="17" t="str">
        <f t="shared" si="138"/>
        <v/>
      </c>
      <c r="I1225" s="35" t="str">
        <f t="shared" si="139"/>
        <v>Europe</v>
      </c>
      <c r="J1225" t="str">
        <f>IF(ISNUMBER(MATCH(K1225,K$1:K1224,0)),"Double","1st See ")</f>
        <v>Double</v>
      </c>
      <c r="K1225" t="s">
        <v>71</v>
      </c>
      <c r="R1225" t="s">
        <v>15</v>
      </c>
      <c r="S1225" s="52">
        <v>41000</v>
      </c>
      <c r="T1225" s="49" t="s">
        <v>207</v>
      </c>
      <c r="U1225" s="13" t="s">
        <v>20</v>
      </c>
      <c r="W1225" s="60" t="str">
        <f>IF(ISNUMBER(MATCH(U1225,U$1:U1224,0)),"2","1")</f>
        <v>2</v>
      </c>
    </row>
    <row r="1226" spans="2:23" x14ac:dyDescent="0.25">
      <c r="B1226" s="18">
        <v>1225</v>
      </c>
      <c r="C1226" s="17" t="str">
        <f t="shared" si="133"/>
        <v/>
      </c>
      <c r="D1226" s="17" t="str">
        <f t="shared" si="134"/>
        <v>North America</v>
      </c>
      <c r="E1226" s="17" t="str">
        <f t="shared" si="135"/>
        <v/>
      </c>
      <c r="F1226" s="17" t="str">
        <f t="shared" si="136"/>
        <v/>
      </c>
      <c r="G1226" s="17" t="str">
        <f t="shared" si="137"/>
        <v/>
      </c>
      <c r="H1226" s="17" t="str">
        <f t="shared" si="138"/>
        <v/>
      </c>
      <c r="I1226" s="35" t="str">
        <f t="shared" si="139"/>
        <v>North America</v>
      </c>
      <c r="J1226" t="str">
        <f>IF(ISNUMBER(MATCH(K1226,K$1:K1225,0)),"Double","1st See ")</f>
        <v>Double</v>
      </c>
      <c r="K1226" t="s">
        <v>15</v>
      </c>
      <c r="R1226" t="s">
        <v>15</v>
      </c>
      <c r="S1226" s="52">
        <v>65000</v>
      </c>
      <c r="T1226" s="49" t="s">
        <v>910</v>
      </c>
      <c r="U1226" s="13" t="s">
        <v>20</v>
      </c>
      <c r="W1226" s="60" t="str">
        <f>IF(ISNUMBER(MATCH(U1226,U$1:U1225,0)),"2","1")</f>
        <v>2</v>
      </c>
    </row>
    <row r="1227" spans="2:23" x14ac:dyDescent="0.25">
      <c r="B1227" s="18">
        <v>1226</v>
      </c>
      <c r="C1227" s="17" t="str">
        <f t="shared" si="133"/>
        <v/>
      </c>
      <c r="D1227" s="17" t="str">
        <f t="shared" si="134"/>
        <v>North America</v>
      </c>
      <c r="E1227" s="17" t="str">
        <f t="shared" si="135"/>
        <v/>
      </c>
      <c r="F1227" s="17" t="str">
        <f t="shared" si="136"/>
        <v/>
      </c>
      <c r="G1227" s="17" t="str">
        <f t="shared" si="137"/>
        <v/>
      </c>
      <c r="H1227" s="17" t="str">
        <f t="shared" si="138"/>
        <v/>
      </c>
      <c r="I1227" s="35" t="str">
        <f t="shared" si="139"/>
        <v>North America</v>
      </c>
      <c r="J1227" t="str">
        <f>IF(ISNUMBER(MATCH(K1227,K$1:K1226,0)),"Double","1st See ")</f>
        <v>Double</v>
      </c>
      <c r="K1227" t="s">
        <v>15</v>
      </c>
      <c r="R1227" t="s">
        <v>15</v>
      </c>
      <c r="S1227" s="52">
        <v>48500</v>
      </c>
      <c r="T1227" s="49" t="s">
        <v>924</v>
      </c>
      <c r="U1227" s="13" t="s">
        <v>52</v>
      </c>
      <c r="W1227" s="60" t="str">
        <f>IF(ISNUMBER(MATCH(U1227,U$1:U1226,0)),"2","1")</f>
        <v>2</v>
      </c>
    </row>
    <row r="1228" spans="2:23" x14ac:dyDescent="0.25">
      <c r="B1228" s="18">
        <v>1227</v>
      </c>
      <c r="C1228" s="17" t="str">
        <f t="shared" si="133"/>
        <v/>
      </c>
      <c r="D1228" s="17" t="str">
        <f t="shared" si="134"/>
        <v/>
      </c>
      <c r="E1228" s="17" t="str">
        <f t="shared" si="135"/>
        <v/>
      </c>
      <c r="F1228" s="17" t="str">
        <f t="shared" si="136"/>
        <v/>
      </c>
      <c r="G1228" s="17" t="str">
        <f t="shared" si="137"/>
        <v/>
      </c>
      <c r="H1228" s="17" t="str">
        <f t="shared" si="138"/>
        <v>Oceania</v>
      </c>
      <c r="I1228" s="35" t="str">
        <f t="shared" si="139"/>
        <v>Oceania</v>
      </c>
      <c r="J1228" t="str">
        <f>IF(ISNUMBER(MATCH(K1228,K$1:K1227,0)),"Double","1st See ")</f>
        <v>Double</v>
      </c>
      <c r="K1228" t="s">
        <v>84</v>
      </c>
      <c r="R1228" t="s">
        <v>15</v>
      </c>
      <c r="S1228" s="52">
        <v>33900</v>
      </c>
      <c r="T1228" s="49" t="s">
        <v>263</v>
      </c>
      <c r="U1228" s="13" t="s">
        <v>20</v>
      </c>
      <c r="W1228" s="60" t="str">
        <f>IF(ISNUMBER(MATCH(U1228,U$1:U1227,0)),"2","1")</f>
        <v>2</v>
      </c>
    </row>
    <row r="1229" spans="2:23" x14ac:dyDescent="0.25">
      <c r="B1229" s="18">
        <v>1228</v>
      </c>
      <c r="C1229" s="17" t="str">
        <f t="shared" si="133"/>
        <v/>
      </c>
      <c r="D1229" s="17" t="str">
        <f t="shared" si="134"/>
        <v/>
      </c>
      <c r="E1229" s="17" t="str">
        <f t="shared" si="135"/>
        <v>South America</v>
      </c>
      <c r="F1229" s="17" t="str">
        <f t="shared" si="136"/>
        <v/>
      </c>
      <c r="G1229" s="17" t="str">
        <f t="shared" si="137"/>
        <v/>
      </c>
      <c r="H1229" s="17" t="str">
        <f t="shared" si="138"/>
        <v/>
      </c>
      <c r="I1229" s="35" t="str">
        <f t="shared" si="139"/>
        <v>South America</v>
      </c>
      <c r="J1229" t="str">
        <f>IF(ISNUMBER(MATCH(K1229,K$1:K1228,0)),"Double","1st See ")</f>
        <v>Double</v>
      </c>
      <c r="K1229" t="s">
        <v>143</v>
      </c>
      <c r="R1229" t="s">
        <v>15</v>
      </c>
      <c r="S1229" s="52">
        <v>85000</v>
      </c>
      <c r="T1229" s="49" t="s">
        <v>927</v>
      </c>
      <c r="U1229" s="13" t="s">
        <v>4001</v>
      </c>
      <c r="W1229" s="60" t="str">
        <f>IF(ISNUMBER(MATCH(U1229,U$1:U1228,0)),"2","1")</f>
        <v>2</v>
      </c>
    </row>
    <row r="1230" spans="2:23" x14ac:dyDescent="0.25">
      <c r="B1230" s="18">
        <v>1229</v>
      </c>
      <c r="C1230" s="17" t="str">
        <f t="shared" si="133"/>
        <v>Europe</v>
      </c>
      <c r="D1230" s="17" t="str">
        <f t="shared" si="134"/>
        <v/>
      </c>
      <c r="E1230" s="17" t="str">
        <f t="shared" si="135"/>
        <v/>
      </c>
      <c r="F1230" s="17" t="str">
        <f t="shared" si="136"/>
        <v/>
      </c>
      <c r="G1230" s="17" t="str">
        <f t="shared" si="137"/>
        <v/>
      </c>
      <c r="H1230" s="17" t="str">
        <f t="shared" si="138"/>
        <v/>
      </c>
      <c r="I1230" s="35" t="str">
        <f t="shared" si="139"/>
        <v>Europe</v>
      </c>
      <c r="J1230" t="str">
        <f>IF(ISNUMBER(MATCH(K1230,K$1:K1229,0)),"Double","1st See ")</f>
        <v>Double</v>
      </c>
      <c r="K1230" t="s">
        <v>71</v>
      </c>
      <c r="R1230" t="s">
        <v>15</v>
      </c>
      <c r="S1230" s="52">
        <v>48000</v>
      </c>
      <c r="T1230" s="49" t="s">
        <v>930</v>
      </c>
      <c r="U1230" s="13" t="s">
        <v>52</v>
      </c>
      <c r="W1230" s="60" t="str">
        <f>IF(ISNUMBER(MATCH(U1230,U$1:U1229,0)),"2","1")</f>
        <v>2</v>
      </c>
    </row>
    <row r="1231" spans="2:23" x14ac:dyDescent="0.25">
      <c r="B1231" s="18">
        <v>1230</v>
      </c>
      <c r="C1231" s="17" t="str">
        <f t="shared" si="133"/>
        <v/>
      </c>
      <c r="D1231" s="17" t="str">
        <f t="shared" si="134"/>
        <v>North America</v>
      </c>
      <c r="E1231" s="17" t="str">
        <f t="shared" si="135"/>
        <v/>
      </c>
      <c r="F1231" s="17" t="str">
        <f t="shared" si="136"/>
        <v/>
      </c>
      <c r="G1231" s="17" t="str">
        <f t="shared" si="137"/>
        <v/>
      </c>
      <c r="H1231" s="17" t="str">
        <f t="shared" si="138"/>
        <v/>
      </c>
      <c r="I1231" s="35" t="str">
        <f t="shared" si="139"/>
        <v>North America</v>
      </c>
      <c r="J1231" t="str">
        <f>IF(ISNUMBER(MATCH(K1231,K$1:K1230,0)),"Double","1st See ")</f>
        <v>Double</v>
      </c>
      <c r="K1231" t="s">
        <v>15</v>
      </c>
      <c r="R1231" t="s">
        <v>15</v>
      </c>
      <c r="S1231" s="52">
        <v>95000</v>
      </c>
      <c r="T1231" s="49" t="s">
        <v>207</v>
      </c>
      <c r="U1231" s="13" t="s">
        <v>20</v>
      </c>
      <c r="W1231" s="60" t="str">
        <f>IF(ISNUMBER(MATCH(U1231,U$1:U1230,0)),"2","1")</f>
        <v>2</v>
      </c>
    </row>
    <row r="1232" spans="2:23" x14ac:dyDescent="0.25">
      <c r="B1232" s="18">
        <v>1231</v>
      </c>
      <c r="C1232" s="17" t="str">
        <f t="shared" si="133"/>
        <v/>
      </c>
      <c r="D1232" s="17" t="str">
        <f t="shared" si="134"/>
        <v>North America</v>
      </c>
      <c r="E1232" s="17" t="str">
        <f t="shared" si="135"/>
        <v/>
      </c>
      <c r="F1232" s="17" t="str">
        <f t="shared" si="136"/>
        <v/>
      </c>
      <c r="G1232" s="17" t="str">
        <f t="shared" si="137"/>
        <v/>
      </c>
      <c r="H1232" s="17" t="str">
        <f t="shared" si="138"/>
        <v/>
      </c>
      <c r="I1232" s="35" t="str">
        <f t="shared" si="139"/>
        <v>North America</v>
      </c>
      <c r="J1232" t="str">
        <f>IF(ISNUMBER(MATCH(K1232,K$1:K1231,0)),"Double","1st See ")</f>
        <v>Double</v>
      </c>
      <c r="K1232" t="s">
        <v>88</v>
      </c>
      <c r="R1232" t="s">
        <v>15</v>
      </c>
      <c r="S1232" s="52">
        <v>75000</v>
      </c>
      <c r="T1232" s="49" t="s">
        <v>947</v>
      </c>
      <c r="U1232" s="13" t="s">
        <v>20</v>
      </c>
      <c r="W1232" s="60" t="str">
        <f>IF(ISNUMBER(MATCH(U1232,U$1:U1231,0)),"2","1")</f>
        <v>2</v>
      </c>
    </row>
    <row r="1233" spans="2:23" x14ac:dyDescent="0.25">
      <c r="B1233" s="18">
        <v>1232</v>
      </c>
      <c r="C1233" s="17" t="str">
        <f t="shared" si="133"/>
        <v/>
      </c>
      <c r="D1233" s="17" t="str">
        <f t="shared" si="134"/>
        <v/>
      </c>
      <c r="E1233" s="17" t="str">
        <f t="shared" si="135"/>
        <v/>
      </c>
      <c r="F1233" s="17" t="str">
        <f t="shared" si="136"/>
        <v/>
      </c>
      <c r="G1233" s="17" t="str">
        <f t="shared" si="137"/>
        <v>Asia</v>
      </c>
      <c r="H1233" s="17" t="str">
        <f t="shared" si="138"/>
        <v/>
      </c>
      <c r="I1233" s="35" t="str">
        <f t="shared" si="139"/>
        <v>Asia</v>
      </c>
      <c r="J1233" t="str">
        <f>IF(ISNUMBER(MATCH(K1233,K$1:K1232,0)),"Double","1st See ")</f>
        <v xml:space="preserve">1st See </v>
      </c>
      <c r="K1233" t="s">
        <v>1411</v>
      </c>
      <c r="R1233" t="s">
        <v>15</v>
      </c>
      <c r="S1233" s="52">
        <v>100000</v>
      </c>
      <c r="T1233" s="49" t="s">
        <v>456</v>
      </c>
      <c r="U1233" s="13" t="s">
        <v>4001</v>
      </c>
      <c r="W1233" s="60" t="str">
        <f>IF(ISNUMBER(MATCH(U1233,U$1:U1232,0)),"2","1")</f>
        <v>2</v>
      </c>
    </row>
    <row r="1234" spans="2:23" x14ac:dyDescent="0.25">
      <c r="B1234" s="18">
        <v>1233</v>
      </c>
      <c r="C1234" s="17" t="str">
        <f t="shared" si="133"/>
        <v/>
      </c>
      <c r="D1234" s="17" t="str">
        <f t="shared" si="134"/>
        <v/>
      </c>
      <c r="E1234" s="17" t="str">
        <f t="shared" si="135"/>
        <v/>
      </c>
      <c r="F1234" s="17" t="str">
        <f t="shared" si="136"/>
        <v/>
      </c>
      <c r="G1234" s="17" t="str">
        <f t="shared" si="137"/>
        <v>Asia</v>
      </c>
      <c r="H1234" s="17" t="str">
        <f t="shared" si="138"/>
        <v/>
      </c>
      <c r="I1234" s="35" t="str">
        <f t="shared" si="139"/>
        <v>Asia</v>
      </c>
      <c r="J1234" t="str">
        <f>IF(ISNUMBER(MATCH(K1234,K$1:K1233,0)),"Double","1st See ")</f>
        <v>Double</v>
      </c>
      <c r="K1234" t="s">
        <v>1131</v>
      </c>
      <c r="R1234" t="s">
        <v>15</v>
      </c>
      <c r="S1234" s="52">
        <v>40000</v>
      </c>
      <c r="T1234" s="49" t="s">
        <v>956</v>
      </c>
      <c r="U1234" s="13" t="s">
        <v>52</v>
      </c>
      <c r="W1234" s="60" t="str">
        <f>IF(ISNUMBER(MATCH(U1234,U$1:U1233,0)),"2","1")</f>
        <v>2</v>
      </c>
    </row>
    <row r="1235" spans="2:23" x14ac:dyDescent="0.25">
      <c r="B1235" s="18">
        <v>1234</v>
      </c>
      <c r="C1235" s="17" t="str">
        <f t="shared" si="133"/>
        <v/>
      </c>
      <c r="D1235" s="17" t="str">
        <f t="shared" si="134"/>
        <v/>
      </c>
      <c r="E1235" s="17" t="str">
        <f t="shared" si="135"/>
        <v/>
      </c>
      <c r="F1235" s="17" t="str">
        <f t="shared" si="136"/>
        <v/>
      </c>
      <c r="G1235" s="17" t="str">
        <f t="shared" si="137"/>
        <v>Asia</v>
      </c>
      <c r="H1235" s="17" t="str">
        <f t="shared" si="138"/>
        <v/>
      </c>
      <c r="I1235" s="35" t="str">
        <f t="shared" si="139"/>
        <v>Asia</v>
      </c>
      <c r="J1235" t="str">
        <f>IF(ISNUMBER(MATCH(K1235,K$1:K1234,0)),"Double","1st See ")</f>
        <v>Double</v>
      </c>
      <c r="K1235" t="s">
        <v>171</v>
      </c>
      <c r="R1235" t="s">
        <v>15</v>
      </c>
      <c r="S1235" s="52">
        <v>85000</v>
      </c>
      <c r="T1235" s="49" t="s">
        <v>969</v>
      </c>
      <c r="U1235" s="13" t="s">
        <v>310</v>
      </c>
      <c r="W1235" s="60" t="str">
        <f>IF(ISNUMBER(MATCH(U1235,U$1:U1234,0)),"2","1")</f>
        <v>2</v>
      </c>
    </row>
    <row r="1236" spans="2:23" x14ac:dyDescent="0.25">
      <c r="B1236" s="18">
        <v>1235</v>
      </c>
      <c r="C1236" s="17" t="str">
        <f t="shared" si="133"/>
        <v/>
      </c>
      <c r="D1236" s="17" t="str">
        <f t="shared" si="134"/>
        <v/>
      </c>
      <c r="E1236" s="17" t="str">
        <f t="shared" si="135"/>
        <v/>
      </c>
      <c r="F1236" s="17" t="str">
        <f t="shared" si="136"/>
        <v/>
      </c>
      <c r="G1236" s="17" t="str">
        <f t="shared" si="137"/>
        <v/>
      </c>
      <c r="H1236" s="17" t="str">
        <f t="shared" si="138"/>
        <v>Oceania</v>
      </c>
      <c r="I1236" s="35" t="str">
        <f t="shared" si="139"/>
        <v>Oceania</v>
      </c>
      <c r="J1236" t="str">
        <f>IF(ISNUMBER(MATCH(K1236,K$1:K1235,0)),"Double","1st See ")</f>
        <v>Double</v>
      </c>
      <c r="K1236" t="s">
        <v>84</v>
      </c>
      <c r="R1236" t="s">
        <v>15</v>
      </c>
      <c r="S1236" s="52">
        <v>92500</v>
      </c>
      <c r="T1236" s="49" t="s">
        <v>984</v>
      </c>
      <c r="U1236" s="13" t="s">
        <v>20</v>
      </c>
      <c r="W1236" s="60" t="str">
        <f>IF(ISNUMBER(MATCH(U1236,U$1:U1235,0)),"2","1")</f>
        <v>2</v>
      </c>
    </row>
    <row r="1237" spans="2:23" x14ac:dyDescent="0.25">
      <c r="B1237" s="18">
        <v>1236</v>
      </c>
      <c r="C1237" s="17" t="str">
        <f t="shared" si="133"/>
        <v/>
      </c>
      <c r="D1237" s="17" t="str">
        <f t="shared" si="134"/>
        <v/>
      </c>
      <c r="E1237" s="17" t="str">
        <f t="shared" si="135"/>
        <v/>
      </c>
      <c r="F1237" s="17" t="str">
        <f t="shared" si="136"/>
        <v/>
      </c>
      <c r="G1237" s="17" t="str">
        <f t="shared" si="137"/>
        <v/>
      </c>
      <c r="H1237" s="17" t="str">
        <f t="shared" si="138"/>
        <v>Oceania</v>
      </c>
      <c r="I1237" s="35" t="str">
        <f t="shared" si="139"/>
        <v>Oceania</v>
      </c>
      <c r="J1237" t="str">
        <f>IF(ISNUMBER(MATCH(K1237,K$1:K1236,0)),"Double","1st See ")</f>
        <v>Double</v>
      </c>
      <c r="K1237" t="s">
        <v>84</v>
      </c>
      <c r="R1237" t="s">
        <v>15</v>
      </c>
      <c r="S1237" s="52">
        <v>32000</v>
      </c>
      <c r="T1237" s="49" t="s">
        <v>986</v>
      </c>
      <c r="U1237" s="13" t="s">
        <v>52</v>
      </c>
      <c r="W1237" s="60" t="str">
        <f>IF(ISNUMBER(MATCH(U1237,U$1:U1236,0)),"2","1")</f>
        <v>2</v>
      </c>
    </row>
    <row r="1238" spans="2:23" x14ac:dyDescent="0.25">
      <c r="B1238" s="18">
        <v>1237</v>
      </c>
      <c r="C1238" s="17" t="str">
        <f t="shared" si="133"/>
        <v/>
      </c>
      <c r="D1238" s="17" t="str">
        <f t="shared" si="134"/>
        <v>North America</v>
      </c>
      <c r="E1238" s="17" t="str">
        <f t="shared" si="135"/>
        <v/>
      </c>
      <c r="F1238" s="17" t="str">
        <f t="shared" si="136"/>
        <v/>
      </c>
      <c r="G1238" s="17" t="str">
        <f t="shared" si="137"/>
        <v/>
      </c>
      <c r="H1238" s="17" t="str">
        <f t="shared" si="138"/>
        <v/>
      </c>
      <c r="I1238" s="35" t="str">
        <f t="shared" si="139"/>
        <v>North America</v>
      </c>
      <c r="J1238" t="str">
        <f>IF(ISNUMBER(MATCH(K1238,K$1:K1237,0)),"Double","1st See ")</f>
        <v>Double</v>
      </c>
      <c r="K1238" t="s">
        <v>15</v>
      </c>
      <c r="R1238" t="s">
        <v>15</v>
      </c>
      <c r="S1238" s="52">
        <v>55000</v>
      </c>
      <c r="T1238" s="49" t="s">
        <v>20</v>
      </c>
      <c r="U1238" s="13" t="s">
        <v>20</v>
      </c>
      <c r="W1238" s="60" t="str">
        <f>IF(ISNUMBER(MATCH(U1238,U$1:U1237,0)),"2","1")</f>
        <v>2</v>
      </c>
    </row>
    <row r="1239" spans="2:23" x14ac:dyDescent="0.25">
      <c r="B1239" s="18">
        <v>1238</v>
      </c>
      <c r="C1239" s="17" t="str">
        <f t="shared" si="133"/>
        <v/>
      </c>
      <c r="D1239" s="17" t="str">
        <f t="shared" si="134"/>
        <v>North America</v>
      </c>
      <c r="E1239" s="17" t="str">
        <f t="shared" si="135"/>
        <v/>
      </c>
      <c r="F1239" s="17" t="str">
        <f t="shared" si="136"/>
        <v/>
      </c>
      <c r="G1239" s="17" t="str">
        <f t="shared" si="137"/>
        <v/>
      </c>
      <c r="H1239" s="17" t="str">
        <f t="shared" si="138"/>
        <v/>
      </c>
      <c r="I1239" s="35" t="str">
        <f t="shared" si="139"/>
        <v>North America</v>
      </c>
      <c r="J1239" t="str">
        <f>IF(ISNUMBER(MATCH(K1239,K$1:K1238,0)),"Double","1st See ")</f>
        <v>Double</v>
      </c>
      <c r="K1239" t="s">
        <v>15</v>
      </c>
      <c r="R1239" t="s">
        <v>15</v>
      </c>
      <c r="S1239" s="52">
        <v>40000</v>
      </c>
      <c r="T1239" s="49" t="s">
        <v>987</v>
      </c>
      <c r="U1239" s="13" t="s">
        <v>20</v>
      </c>
      <c r="W1239" s="60" t="str">
        <f>IF(ISNUMBER(MATCH(U1239,U$1:U1238,0)),"2","1")</f>
        <v>2</v>
      </c>
    </row>
    <row r="1240" spans="2:23" x14ac:dyDescent="0.25">
      <c r="B1240" s="18">
        <v>1239</v>
      </c>
      <c r="C1240" s="17" t="str">
        <f t="shared" si="133"/>
        <v/>
      </c>
      <c r="D1240" s="17" t="str">
        <f t="shared" si="134"/>
        <v>North America</v>
      </c>
      <c r="E1240" s="17" t="str">
        <f t="shared" si="135"/>
        <v/>
      </c>
      <c r="F1240" s="17" t="str">
        <f t="shared" si="136"/>
        <v/>
      </c>
      <c r="G1240" s="17" t="str">
        <f t="shared" si="137"/>
        <v/>
      </c>
      <c r="H1240" s="17" t="str">
        <f t="shared" si="138"/>
        <v/>
      </c>
      <c r="I1240" s="35" t="str">
        <f t="shared" si="139"/>
        <v>North America</v>
      </c>
      <c r="J1240" t="str">
        <f>IF(ISNUMBER(MATCH(K1240,K$1:K1239,0)),"Double","1st See ")</f>
        <v>Double</v>
      </c>
      <c r="K1240" t="s">
        <v>15</v>
      </c>
      <c r="R1240" t="s">
        <v>15</v>
      </c>
      <c r="S1240" s="52">
        <v>43600</v>
      </c>
      <c r="T1240" s="49" t="s">
        <v>153</v>
      </c>
      <c r="U1240" s="13" t="s">
        <v>20</v>
      </c>
      <c r="W1240" s="60" t="str">
        <f>IF(ISNUMBER(MATCH(U1240,U$1:U1239,0)),"2","1")</f>
        <v>2</v>
      </c>
    </row>
    <row r="1241" spans="2:23" x14ac:dyDescent="0.25">
      <c r="B1241" s="18">
        <v>1240</v>
      </c>
      <c r="C1241" s="17" t="str">
        <f t="shared" si="133"/>
        <v/>
      </c>
      <c r="D1241" s="17" t="str">
        <f t="shared" si="134"/>
        <v/>
      </c>
      <c r="E1241" s="17" t="str">
        <f t="shared" si="135"/>
        <v/>
      </c>
      <c r="F1241" s="17" t="str">
        <f t="shared" si="136"/>
        <v/>
      </c>
      <c r="G1241" s="17" t="str">
        <f t="shared" si="137"/>
        <v/>
      </c>
      <c r="H1241" s="17" t="str">
        <f t="shared" si="138"/>
        <v>Oceania</v>
      </c>
      <c r="I1241" s="35" t="str">
        <f t="shared" si="139"/>
        <v>Oceania</v>
      </c>
      <c r="J1241" t="str">
        <f>IF(ISNUMBER(MATCH(K1241,K$1:K1240,0)),"Double","1st See ")</f>
        <v>Double</v>
      </c>
      <c r="K1241" t="s">
        <v>84</v>
      </c>
      <c r="R1241" t="s">
        <v>15</v>
      </c>
      <c r="S1241" s="52">
        <v>65000</v>
      </c>
      <c r="T1241" s="49" t="s">
        <v>994</v>
      </c>
      <c r="U1241" s="13" t="s">
        <v>20</v>
      </c>
      <c r="W1241" s="60" t="str">
        <f>IF(ISNUMBER(MATCH(U1241,U$1:U1240,0)),"2","1")</f>
        <v>2</v>
      </c>
    </row>
    <row r="1242" spans="2:23" x14ac:dyDescent="0.25">
      <c r="B1242" s="18">
        <v>1241</v>
      </c>
      <c r="C1242" s="17" t="str">
        <f t="shared" si="133"/>
        <v/>
      </c>
      <c r="D1242" s="17" t="str">
        <f t="shared" si="134"/>
        <v/>
      </c>
      <c r="E1242" s="17" t="str">
        <f t="shared" si="135"/>
        <v/>
      </c>
      <c r="F1242" s="17" t="str">
        <f t="shared" si="136"/>
        <v/>
      </c>
      <c r="G1242" s="17" t="str">
        <f t="shared" si="137"/>
        <v/>
      </c>
      <c r="H1242" s="17" t="str">
        <f t="shared" si="138"/>
        <v>Oceania</v>
      </c>
      <c r="I1242" s="35" t="str">
        <f t="shared" si="139"/>
        <v>Oceania</v>
      </c>
      <c r="J1242" t="str">
        <f>IF(ISNUMBER(MATCH(K1242,K$1:K1241,0)),"Double","1st See ")</f>
        <v>Double</v>
      </c>
      <c r="K1242" t="s">
        <v>84</v>
      </c>
      <c r="R1242" t="s">
        <v>15</v>
      </c>
      <c r="S1242" s="52">
        <v>40000</v>
      </c>
      <c r="T1242" s="49" t="s">
        <v>995</v>
      </c>
      <c r="U1242" s="13" t="s">
        <v>20</v>
      </c>
      <c r="W1242" s="60" t="str">
        <f>IF(ISNUMBER(MATCH(U1242,U$1:U1241,0)),"2","1")</f>
        <v>2</v>
      </c>
    </row>
    <row r="1243" spans="2:23" x14ac:dyDescent="0.25">
      <c r="B1243" s="18">
        <v>1242</v>
      </c>
      <c r="C1243" s="17" t="str">
        <f t="shared" si="133"/>
        <v/>
      </c>
      <c r="D1243" s="17" t="str">
        <f t="shared" si="134"/>
        <v>North America</v>
      </c>
      <c r="E1243" s="17" t="str">
        <f t="shared" si="135"/>
        <v/>
      </c>
      <c r="F1243" s="17" t="str">
        <f t="shared" si="136"/>
        <v/>
      </c>
      <c r="G1243" s="17" t="str">
        <f t="shared" si="137"/>
        <v/>
      </c>
      <c r="H1243" s="17" t="str">
        <f t="shared" si="138"/>
        <v/>
      </c>
      <c r="I1243" s="35" t="str">
        <f t="shared" si="139"/>
        <v>North America</v>
      </c>
      <c r="J1243" t="str">
        <f>IF(ISNUMBER(MATCH(K1243,K$1:K1242,0)),"Double","1st See ")</f>
        <v>Double</v>
      </c>
      <c r="K1243" t="s">
        <v>15</v>
      </c>
      <c r="R1243" t="s">
        <v>15</v>
      </c>
      <c r="S1243" s="52">
        <v>50000</v>
      </c>
      <c r="T1243" s="49" t="s">
        <v>998</v>
      </c>
      <c r="U1243" s="13" t="s">
        <v>4001</v>
      </c>
      <c r="W1243" s="60" t="str">
        <f>IF(ISNUMBER(MATCH(U1243,U$1:U1242,0)),"2","1")</f>
        <v>2</v>
      </c>
    </row>
    <row r="1244" spans="2:23" x14ac:dyDescent="0.25">
      <c r="B1244" s="18">
        <v>1243</v>
      </c>
      <c r="C1244" s="17" t="str">
        <f t="shared" si="133"/>
        <v/>
      </c>
      <c r="D1244" s="17" t="str">
        <f t="shared" si="134"/>
        <v/>
      </c>
      <c r="E1244" s="17" t="str">
        <f t="shared" si="135"/>
        <v/>
      </c>
      <c r="F1244" s="17" t="str">
        <f t="shared" si="136"/>
        <v/>
      </c>
      <c r="G1244" s="17" t="str">
        <f t="shared" si="137"/>
        <v>Asia</v>
      </c>
      <c r="H1244" s="17" t="str">
        <f t="shared" si="138"/>
        <v/>
      </c>
      <c r="I1244" s="35" t="str">
        <f t="shared" si="139"/>
        <v>Asia</v>
      </c>
      <c r="J1244" t="str">
        <f>IF(ISNUMBER(MATCH(K1244,K$1:K1243,0)),"Double","1st See ")</f>
        <v>Double</v>
      </c>
      <c r="K1244" t="s">
        <v>8</v>
      </c>
      <c r="R1244" t="s">
        <v>15</v>
      </c>
      <c r="S1244" s="52">
        <v>135000</v>
      </c>
      <c r="T1244" s="49" t="s">
        <v>999</v>
      </c>
      <c r="U1244" s="13" t="s">
        <v>4001</v>
      </c>
      <c r="W1244" s="60" t="str">
        <f>IF(ISNUMBER(MATCH(U1244,U$1:U1243,0)),"2","1")</f>
        <v>2</v>
      </c>
    </row>
    <row r="1245" spans="2:23" x14ac:dyDescent="0.25">
      <c r="B1245" s="18">
        <v>1244</v>
      </c>
      <c r="C1245" s="17" t="str">
        <f t="shared" si="133"/>
        <v/>
      </c>
      <c r="D1245" s="17" t="str">
        <f t="shared" si="134"/>
        <v/>
      </c>
      <c r="E1245" s="17" t="str">
        <f t="shared" si="135"/>
        <v/>
      </c>
      <c r="F1245" s="17" t="str">
        <f t="shared" si="136"/>
        <v/>
      </c>
      <c r="G1245" s="17" t="str">
        <f t="shared" si="137"/>
        <v/>
      </c>
      <c r="H1245" s="17" t="str">
        <f t="shared" si="138"/>
        <v>Oceania</v>
      </c>
      <c r="I1245" s="35" t="str">
        <f t="shared" si="139"/>
        <v>Oceania</v>
      </c>
      <c r="J1245" t="str">
        <f>IF(ISNUMBER(MATCH(K1245,K$1:K1244,0)),"Double","1st See ")</f>
        <v>Double</v>
      </c>
      <c r="K1245" t="s">
        <v>84</v>
      </c>
      <c r="R1245" t="s">
        <v>15</v>
      </c>
      <c r="S1245" s="52">
        <v>115000</v>
      </c>
      <c r="T1245" s="49" t="s">
        <v>1003</v>
      </c>
      <c r="U1245" s="13" t="s">
        <v>20</v>
      </c>
      <c r="W1245" s="60" t="str">
        <f>IF(ISNUMBER(MATCH(U1245,U$1:U1244,0)),"2","1")</f>
        <v>2</v>
      </c>
    </row>
    <row r="1246" spans="2:23" x14ac:dyDescent="0.25">
      <c r="B1246" s="18">
        <v>1245</v>
      </c>
      <c r="C1246" s="17" t="str">
        <f t="shared" si="133"/>
        <v/>
      </c>
      <c r="D1246" s="17" t="str">
        <f t="shared" si="134"/>
        <v>North America</v>
      </c>
      <c r="E1246" s="17" t="str">
        <f t="shared" si="135"/>
        <v/>
      </c>
      <c r="F1246" s="17" t="str">
        <f t="shared" si="136"/>
        <v/>
      </c>
      <c r="G1246" s="17" t="str">
        <f t="shared" si="137"/>
        <v/>
      </c>
      <c r="H1246" s="17" t="str">
        <f t="shared" si="138"/>
        <v/>
      </c>
      <c r="I1246" s="35" t="str">
        <f t="shared" si="139"/>
        <v>North America</v>
      </c>
      <c r="J1246" t="str">
        <f>IF(ISNUMBER(MATCH(K1246,K$1:K1245,0)),"Double","1st See ")</f>
        <v>Double</v>
      </c>
      <c r="K1246" t="s">
        <v>15</v>
      </c>
      <c r="R1246" t="s">
        <v>15</v>
      </c>
      <c r="S1246" s="52">
        <v>70000</v>
      </c>
      <c r="T1246" s="49" t="s">
        <v>14</v>
      </c>
      <c r="U1246" s="13" t="s">
        <v>20</v>
      </c>
      <c r="W1246" s="60" t="str">
        <f>IF(ISNUMBER(MATCH(U1246,U$1:U1245,0)),"2","1")</f>
        <v>2</v>
      </c>
    </row>
    <row r="1247" spans="2:23" x14ac:dyDescent="0.25">
      <c r="B1247" s="18">
        <v>1246</v>
      </c>
      <c r="C1247" s="17" t="str">
        <f t="shared" si="133"/>
        <v/>
      </c>
      <c r="D1247" s="17" t="str">
        <f t="shared" si="134"/>
        <v>North America</v>
      </c>
      <c r="E1247" s="17" t="str">
        <f t="shared" si="135"/>
        <v/>
      </c>
      <c r="F1247" s="17" t="str">
        <f t="shared" si="136"/>
        <v/>
      </c>
      <c r="G1247" s="17" t="str">
        <f t="shared" si="137"/>
        <v/>
      </c>
      <c r="H1247" s="17" t="str">
        <f t="shared" si="138"/>
        <v/>
      </c>
      <c r="I1247" s="35" t="str">
        <f t="shared" si="139"/>
        <v>North America</v>
      </c>
      <c r="J1247" t="str">
        <f>IF(ISNUMBER(MATCH(K1247,K$1:K1246,0)),"Double","1st See ")</f>
        <v>Double</v>
      </c>
      <c r="K1247" t="s">
        <v>15</v>
      </c>
      <c r="R1247" t="s">
        <v>15</v>
      </c>
      <c r="S1247" s="52">
        <v>60000</v>
      </c>
      <c r="T1247" s="49" t="s">
        <v>1004</v>
      </c>
      <c r="U1247" s="13" t="s">
        <v>20</v>
      </c>
      <c r="W1247" s="60" t="str">
        <f>IF(ISNUMBER(MATCH(U1247,U$1:U1246,0)),"2","1")</f>
        <v>2</v>
      </c>
    </row>
    <row r="1248" spans="2:23" x14ac:dyDescent="0.25">
      <c r="B1248" s="18">
        <v>1247</v>
      </c>
      <c r="C1248" s="17" t="str">
        <f t="shared" si="133"/>
        <v/>
      </c>
      <c r="D1248" s="17" t="str">
        <f t="shared" si="134"/>
        <v/>
      </c>
      <c r="E1248" s="17" t="str">
        <f t="shared" si="135"/>
        <v/>
      </c>
      <c r="F1248" s="17" t="str">
        <f t="shared" si="136"/>
        <v/>
      </c>
      <c r="G1248" s="17" t="str">
        <f t="shared" si="137"/>
        <v>Asia</v>
      </c>
      <c r="H1248" s="17" t="str">
        <f t="shared" si="138"/>
        <v/>
      </c>
      <c r="I1248" s="35" t="str">
        <f t="shared" si="139"/>
        <v>Asia</v>
      </c>
      <c r="J1248" t="str">
        <f>IF(ISNUMBER(MATCH(K1248,K$1:K1247,0)),"Double","1st See ")</f>
        <v>Double</v>
      </c>
      <c r="K1248" t="s">
        <v>1131</v>
      </c>
      <c r="R1248" t="s">
        <v>15</v>
      </c>
      <c r="S1248" s="52">
        <v>87456</v>
      </c>
      <c r="T1248" s="49" t="s">
        <v>1005</v>
      </c>
      <c r="U1248" s="13" t="s">
        <v>52</v>
      </c>
      <c r="W1248" s="60" t="str">
        <f>IF(ISNUMBER(MATCH(U1248,U$1:U1247,0)),"2","1")</f>
        <v>2</v>
      </c>
    </row>
    <row r="1249" spans="2:23" x14ac:dyDescent="0.25">
      <c r="B1249" s="18">
        <v>1248</v>
      </c>
      <c r="C1249" s="17" t="str">
        <f t="shared" si="133"/>
        <v/>
      </c>
      <c r="D1249" s="17" t="str">
        <f t="shared" si="134"/>
        <v/>
      </c>
      <c r="E1249" s="17" t="str">
        <f t="shared" si="135"/>
        <v/>
      </c>
      <c r="F1249" s="17" t="str">
        <f t="shared" si="136"/>
        <v/>
      </c>
      <c r="G1249" s="17" t="str">
        <f t="shared" si="137"/>
        <v>Asia</v>
      </c>
      <c r="H1249" s="17" t="str">
        <f t="shared" si="138"/>
        <v/>
      </c>
      <c r="I1249" s="35" t="str">
        <f t="shared" si="139"/>
        <v>Asia</v>
      </c>
      <c r="J1249" t="str">
        <f>IF(ISNUMBER(MATCH(K1249,K$1:K1248,0)),"Double","1st See ")</f>
        <v>Double</v>
      </c>
      <c r="K1249" t="s">
        <v>8</v>
      </c>
      <c r="R1249" t="s">
        <v>15</v>
      </c>
      <c r="S1249" s="52">
        <v>43000</v>
      </c>
      <c r="T1249" s="49" t="s">
        <v>14</v>
      </c>
      <c r="U1249" s="13" t="s">
        <v>20</v>
      </c>
      <c r="W1249" s="60" t="str">
        <f>IF(ISNUMBER(MATCH(U1249,U$1:U1248,0)),"2","1")</f>
        <v>2</v>
      </c>
    </row>
    <row r="1250" spans="2:23" x14ac:dyDescent="0.25">
      <c r="B1250" s="18">
        <v>1249</v>
      </c>
      <c r="C1250" s="17" t="str">
        <f t="shared" si="133"/>
        <v/>
      </c>
      <c r="D1250" s="17" t="str">
        <f t="shared" si="134"/>
        <v/>
      </c>
      <c r="E1250" s="17" t="str">
        <f t="shared" si="135"/>
        <v/>
      </c>
      <c r="F1250" s="17" t="str">
        <f t="shared" si="136"/>
        <v/>
      </c>
      <c r="G1250" s="17" t="str">
        <f t="shared" si="137"/>
        <v>Asia</v>
      </c>
      <c r="H1250" s="17" t="str">
        <f t="shared" si="138"/>
        <v/>
      </c>
      <c r="I1250" s="35" t="str">
        <f t="shared" si="139"/>
        <v>Asia</v>
      </c>
      <c r="J1250" t="str">
        <f>IF(ISNUMBER(MATCH(K1250,K$1:K1249,0)),"Double","1st See ")</f>
        <v>Double</v>
      </c>
      <c r="K1250" t="s">
        <v>1131</v>
      </c>
      <c r="R1250" t="s">
        <v>15</v>
      </c>
      <c r="S1250" s="52">
        <v>75010</v>
      </c>
      <c r="T1250" s="49" t="s">
        <v>459</v>
      </c>
      <c r="U1250" s="13" t="s">
        <v>20</v>
      </c>
      <c r="W1250" s="60" t="str">
        <f>IF(ISNUMBER(MATCH(U1250,U$1:U1249,0)),"2","1")</f>
        <v>2</v>
      </c>
    </row>
    <row r="1251" spans="2:23" x14ac:dyDescent="0.25">
      <c r="B1251" s="18">
        <v>1250</v>
      </c>
      <c r="C1251" s="17" t="str">
        <f t="shared" si="133"/>
        <v/>
      </c>
      <c r="D1251" s="17" t="str">
        <f t="shared" si="134"/>
        <v/>
      </c>
      <c r="E1251" s="17" t="str">
        <f t="shared" si="135"/>
        <v/>
      </c>
      <c r="F1251" s="17" t="str">
        <f t="shared" si="136"/>
        <v/>
      </c>
      <c r="G1251" s="17" t="str">
        <f t="shared" si="137"/>
        <v>Asia</v>
      </c>
      <c r="H1251" s="17" t="str">
        <f t="shared" si="138"/>
        <v/>
      </c>
      <c r="I1251" s="35" t="str">
        <f t="shared" si="139"/>
        <v>Asia</v>
      </c>
      <c r="J1251" t="str">
        <f>IF(ISNUMBER(MATCH(K1251,K$1:K1250,0)),"Double","1st See ")</f>
        <v>Double</v>
      </c>
      <c r="K1251" t="s">
        <v>8</v>
      </c>
      <c r="R1251" t="s">
        <v>15</v>
      </c>
      <c r="S1251" s="52">
        <v>150000</v>
      </c>
      <c r="T1251" s="49" t="s">
        <v>488</v>
      </c>
      <c r="U1251" s="13" t="s">
        <v>488</v>
      </c>
      <c r="W1251" s="60" t="str">
        <f>IF(ISNUMBER(MATCH(U1251,U$1:U1250,0)),"2","1")</f>
        <v>2</v>
      </c>
    </row>
    <row r="1252" spans="2:23" x14ac:dyDescent="0.25">
      <c r="B1252" s="18">
        <v>1251</v>
      </c>
      <c r="C1252" s="17" t="str">
        <f t="shared" si="133"/>
        <v/>
      </c>
      <c r="D1252" s="17" t="str">
        <f t="shared" si="134"/>
        <v/>
      </c>
      <c r="E1252" s="17" t="str">
        <f t="shared" si="135"/>
        <v/>
      </c>
      <c r="F1252" s="17" t="str">
        <f t="shared" si="136"/>
        <v/>
      </c>
      <c r="G1252" s="17" t="str">
        <f t="shared" si="137"/>
        <v>Asia</v>
      </c>
      <c r="H1252" s="17" t="str">
        <f t="shared" si="138"/>
        <v/>
      </c>
      <c r="I1252" s="35" t="str">
        <f t="shared" si="139"/>
        <v>Asia</v>
      </c>
      <c r="J1252" t="str">
        <f>IF(ISNUMBER(MATCH(K1252,K$1:K1251,0)),"Double","1st See ")</f>
        <v>Double</v>
      </c>
      <c r="K1252" t="s">
        <v>8</v>
      </c>
      <c r="R1252" t="s">
        <v>15</v>
      </c>
      <c r="S1252" s="52">
        <v>105000</v>
      </c>
      <c r="T1252" s="49" t="s">
        <v>42</v>
      </c>
      <c r="U1252" s="13" t="s">
        <v>20</v>
      </c>
      <c r="W1252" s="60" t="str">
        <f>IF(ISNUMBER(MATCH(U1252,U$1:U1251,0)),"2","1")</f>
        <v>2</v>
      </c>
    </row>
    <row r="1253" spans="2:23" x14ac:dyDescent="0.25">
      <c r="B1253" s="18">
        <v>1252</v>
      </c>
      <c r="C1253" s="17" t="str">
        <f t="shared" si="133"/>
        <v/>
      </c>
      <c r="D1253" s="17" t="str">
        <f t="shared" si="134"/>
        <v>North America</v>
      </c>
      <c r="E1253" s="17" t="str">
        <f t="shared" si="135"/>
        <v/>
      </c>
      <c r="F1253" s="17" t="str">
        <f t="shared" si="136"/>
        <v/>
      </c>
      <c r="G1253" s="17" t="str">
        <f t="shared" si="137"/>
        <v/>
      </c>
      <c r="H1253" s="17" t="str">
        <f t="shared" si="138"/>
        <v/>
      </c>
      <c r="I1253" s="35" t="str">
        <f t="shared" si="139"/>
        <v>North America</v>
      </c>
      <c r="J1253" t="str">
        <f>IF(ISNUMBER(MATCH(K1253,K$1:K1252,0)),"Double","1st See ")</f>
        <v>Double</v>
      </c>
      <c r="K1253" t="s">
        <v>15</v>
      </c>
      <c r="R1253" t="s">
        <v>15</v>
      </c>
      <c r="S1253" s="52">
        <v>70000</v>
      </c>
      <c r="T1253" s="49" t="s">
        <v>1081</v>
      </c>
      <c r="U1253" s="13" t="s">
        <v>52</v>
      </c>
      <c r="W1253" s="60" t="str">
        <f>IF(ISNUMBER(MATCH(U1253,U$1:U1252,0)),"2","1")</f>
        <v>2</v>
      </c>
    </row>
    <row r="1254" spans="2:23" x14ac:dyDescent="0.25">
      <c r="B1254" s="18">
        <v>1253</v>
      </c>
      <c r="C1254" s="17" t="str">
        <f t="shared" si="133"/>
        <v/>
      </c>
      <c r="D1254" s="17" t="str">
        <f t="shared" si="134"/>
        <v/>
      </c>
      <c r="E1254" s="17" t="str">
        <f t="shared" si="135"/>
        <v/>
      </c>
      <c r="F1254" s="17" t="str">
        <f t="shared" si="136"/>
        <v/>
      </c>
      <c r="G1254" s="17" t="str">
        <f t="shared" si="137"/>
        <v>Asia</v>
      </c>
      <c r="H1254" s="17" t="str">
        <f t="shared" si="138"/>
        <v/>
      </c>
      <c r="I1254" s="35" t="str">
        <f t="shared" si="139"/>
        <v>Asia</v>
      </c>
      <c r="J1254" t="str">
        <f>IF(ISNUMBER(MATCH(K1254,K$1:K1253,0)),"Double","1st See ")</f>
        <v>Double</v>
      </c>
      <c r="K1254" t="s">
        <v>716</v>
      </c>
      <c r="R1254" t="s">
        <v>15</v>
      </c>
      <c r="S1254" s="52">
        <v>57000</v>
      </c>
      <c r="T1254" s="49" t="s">
        <v>1088</v>
      </c>
      <c r="U1254" s="13" t="s">
        <v>279</v>
      </c>
      <c r="W1254" s="60" t="str">
        <f>IF(ISNUMBER(MATCH(U1254,U$1:U1253,0)),"2","1")</f>
        <v>2</v>
      </c>
    </row>
    <row r="1255" spans="2:23" x14ac:dyDescent="0.25">
      <c r="B1255" s="18">
        <v>1254</v>
      </c>
      <c r="C1255" s="17" t="str">
        <f t="shared" si="133"/>
        <v/>
      </c>
      <c r="D1255" s="17" t="str">
        <f t="shared" si="134"/>
        <v/>
      </c>
      <c r="E1255" s="17" t="str">
        <f t="shared" si="135"/>
        <v/>
      </c>
      <c r="F1255" s="17" t="str">
        <f t="shared" si="136"/>
        <v/>
      </c>
      <c r="G1255" s="17" t="str">
        <f t="shared" si="137"/>
        <v>Asia</v>
      </c>
      <c r="H1255" s="17" t="str">
        <f t="shared" si="138"/>
        <v/>
      </c>
      <c r="I1255" s="35" t="str">
        <f t="shared" si="139"/>
        <v>Asia</v>
      </c>
      <c r="J1255" t="str">
        <f>IF(ISNUMBER(MATCH(K1255,K$1:K1254,0)),"Double","1st See ")</f>
        <v>Double</v>
      </c>
      <c r="K1255" t="s">
        <v>8</v>
      </c>
      <c r="R1255" t="s">
        <v>15</v>
      </c>
      <c r="S1255" s="52">
        <v>135000</v>
      </c>
      <c r="T1255" s="49" t="s">
        <v>1089</v>
      </c>
      <c r="U1255" s="13" t="s">
        <v>52</v>
      </c>
      <c r="W1255" s="60" t="str">
        <f>IF(ISNUMBER(MATCH(U1255,U$1:U1254,0)),"2","1")</f>
        <v>2</v>
      </c>
    </row>
    <row r="1256" spans="2:23" x14ac:dyDescent="0.25">
      <c r="B1256" s="18">
        <v>1255</v>
      </c>
      <c r="C1256" s="17" t="str">
        <f t="shared" si="133"/>
        <v/>
      </c>
      <c r="D1256" s="17" t="str">
        <f t="shared" si="134"/>
        <v/>
      </c>
      <c r="E1256" s="17" t="str">
        <f t="shared" si="135"/>
        <v/>
      </c>
      <c r="F1256" s="17" t="str">
        <f t="shared" si="136"/>
        <v/>
      </c>
      <c r="G1256" s="17" t="str">
        <f t="shared" si="137"/>
        <v>Asia</v>
      </c>
      <c r="H1256" s="17" t="str">
        <f t="shared" si="138"/>
        <v/>
      </c>
      <c r="I1256" s="35" t="str">
        <f t="shared" si="139"/>
        <v>Asia</v>
      </c>
      <c r="J1256" t="str">
        <f>IF(ISNUMBER(MATCH(K1256,K$1:K1255,0)),"Double","1st See ")</f>
        <v>Double</v>
      </c>
      <c r="K1256" t="s">
        <v>8</v>
      </c>
      <c r="R1256" t="s">
        <v>15</v>
      </c>
      <c r="S1256" s="52">
        <v>60000</v>
      </c>
      <c r="T1256" s="49" t="s">
        <v>1106</v>
      </c>
      <c r="U1256" s="13" t="s">
        <v>52</v>
      </c>
      <c r="W1256" s="60" t="str">
        <f>IF(ISNUMBER(MATCH(U1256,U$1:U1255,0)),"2","1")</f>
        <v>2</v>
      </c>
    </row>
    <row r="1257" spans="2:23" x14ac:dyDescent="0.25">
      <c r="B1257" s="18">
        <v>1256</v>
      </c>
      <c r="C1257" s="17" t="str">
        <f t="shared" si="133"/>
        <v/>
      </c>
      <c r="D1257" s="17" t="str">
        <f t="shared" si="134"/>
        <v>North America</v>
      </c>
      <c r="E1257" s="17" t="str">
        <f t="shared" si="135"/>
        <v/>
      </c>
      <c r="F1257" s="17" t="str">
        <f t="shared" si="136"/>
        <v/>
      </c>
      <c r="G1257" s="17" t="str">
        <f t="shared" si="137"/>
        <v/>
      </c>
      <c r="H1257" s="17" t="str">
        <f t="shared" si="138"/>
        <v/>
      </c>
      <c r="I1257" s="35" t="str">
        <f t="shared" si="139"/>
        <v>North America</v>
      </c>
      <c r="J1257" t="str">
        <f>IF(ISNUMBER(MATCH(K1257,K$1:K1256,0)),"Double","1st See ")</f>
        <v>Double</v>
      </c>
      <c r="K1257" t="s">
        <v>15</v>
      </c>
      <c r="R1257" t="s">
        <v>15</v>
      </c>
      <c r="S1257" s="52">
        <v>260000</v>
      </c>
      <c r="T1257" s="49" t="s">
        <v>29</v>
      </c>
      <c r="U1257" s="13" t="s">
        <v>4001</v>
      </c>
      <c r="W1257" s="60" t="str">
        <f>IF(ISNUMBER(MATCH(U1257,U$1:U1256,0)),"2","1")</f>
        <v>2</v>
      </c>
    </row>
    <row r="1258" spans="2:23" x14ac:dyDescent="0.25">
      <c r="B1258" s="18">
        <v>1257</v>
      </c>
      <c r="C1258" s="17" t="str">
        <f t="shared" si="133"/>
        <v/>
      </c>
      <c r="D1258" s="17" t="str">
        <f t="shared" si="134"/>
        <v>North America</v>
      </c>
      <c r="E1258" s="17" t="str">
        <f t="shared" si="135"/>
        <v/>
      </c>
      <c r="F1258" s="17" t="str">
        <f t="shared" si="136"/>
        <v/>
      </c>
      <c r="G1258" s="17" t="str">
        <f t="shared" si="137"/>
        <v/>
      </c>
      <c r="H1258" s="17" t="str">
        <f t="shared" si="138"/>
        <v/>
      </c>
      <c r="I1258" s="35" t="str">
        <f t="shared" si="139"/>
        <v>North America</v>
      </c>
      <c r="J1258" t="str">
        <f>IF(ISNUMBER(MATCH(K1258,K$1:K1257,0)),"Double","1st See ")</f>
        <v>Double</v>
      </c>
      <c r="K1258" t="s">
        <v>15</v>
      </c>
      <c r="R1258" t="s">
        <v>15</v>
      </c>
      <c r="S1258" s="52">
        <v>125000</v>
      </c>
      <c r="T1258" s="49" t="s">
        <v>1121</v>
      </c>
      <c r="U1258" s="13" t="s">
        <v>4001</v>
      </c>
      <c r="W1258" s="60" t="str">
        <f>IF(ISNUMBER(MATCH(U1258,U$1:U1257,0)),"2","1")</f>
        <v>2</v>
      </c>
    </row>
    <row r="1259" spans="2:23" x14ac:dyDescent="0.25">
      <c r="B1259" s="18">
        <v>1258</v>
      </c>
      <c r="C1259" s="17" t="str">
        <f t="shared" si="133"/>
        <v/>
      </c>
      <c r="D1259" s="17" t="str">
        <f t="shared" si="134"/>
        <v/>
      </c>
      <c r="E1259" s="17" t="str">
        <f t="shared" si="135"/>
        <v/>
      </c>
      <c r="F1259" s="17" t="str">
        <f t="shared" si="136"/>
        <v/>
      </c>
      <c r="G1259" s="17" t="str">
        <f t="shared" si="137"/>
        <v>Asia</v>
      </c>
      <c r="H1259" s="17" t="str">
        <f t="shared" si="138"/>
        <v/>
      </c>
      <c r="I1259" s="35" t="str">
        <f t="shared" si="139"/>
        <v>Asia</v>
      </c>
      <c r="J1259" t="str">
        <f>IF(ISNUMBER(MATCH(K1259,K$1:K1258,0)),"Double","1st See ")</f>
        <v>Double</v>
      </c>
      <c r="K1259" t="s">
        <v>8</v>
      </c>
      <c r="R1259" t="s">
        <v>15</v>
      </c>
      <c r="S1259" s="52">
        <v>45000</v>
      </c>
      <c r="T1259" s="49" t="s">
        <v>1139</v>
      </c>
      <c r="U1259" s="13" t="s">
        <v>310</v>
      </c>
      <c r="W1259" s="60" t="str">
        <f>IF(ISNUMBER(MATCH(U1259,U$1:U1258,0)),"2","1")</f>
        <v>2</v>
      </c>
    </row>
    <row r="1260" spans="2:23" x14ac:dyDescent="0.25">
      <c r="B1260" s="18">
        <v>1259</v>
      </c>
      <c r="C1260" s="17" t="str">
        <f t="shared" si="133"/>
        <v/>
      </c>
      <c r="D1260" s="17" t="str">
        <f t="shared" si="134"/>
        <v/>
      </c>
      <c r="E1260" s="17" t="str">
        <f t="shared" si="135"/>
        <v/>
      </c>
      <c r="F1260" s="17" t="str">
        <f t="shared" si="136"/>
        <v/>
      </c>
      <c r="G1260" s="17" t="str">
        <f t="shared" si="137"/>
        <v>Asia</v>
      </c>
      <c r="H1260" s="17" t="str">
        <f t="shared" si="138"/>
        <v/>
      </c>
      <c r="I1260" s="35" t="str">
        <f t="shared" si="139"/>
        <v>Asia</v>
      </c>
      <c r="J1260" t="str">
        <f>IF(ISNUMBER(MATCH(K1260,K$1:K1259,0)),"Double","1st See ")</f>
        <v>Double</v>
      </c>
      <c r="K1260" t="s">
        <v>8</v>
      </c>
      <c r="R1260" t="s">
        <v>15</v>
      </c>
      <c r="S1260" s="52">
        <v>65000</v>
      </c>
      <c r="T1260" s="49" t="s">
        <v>488</v>
      </c>
      <c r="U1260" s="13" t="s">
        <v>488</v>
      </c>
      <c r="W1260" s="60" t="str">
        <f>IF(ISNUMBER(MATCH(U1260,U$1:U1259,0)),"2","1")</f>
        <v>2</v>
      </c>
    </row>
    <row r="1261" spans="2:23" x14ac:dyDescent="0.25">
      <c r="B1261" s="18">
        <v>1260</v>
      </c>
      <c r="C1261" s="17" t="str">
        <f t="shared" si="133"/>
        <v/>
      </c>
      <c r="D1261" s="17" t="str">
        <f t="shared" si="134"/>
        <v/>
      </c>
      <c r="E1261" s="17" t="str">
        <f t="shared" si="135"/>
        <v/>
      </c>
      <c r="F1261" s="17" t="str">
        <f t="shared" si="136"/>
        <v/>
      </c>
      <c r="G1261" s="17" t="str">
        <f t="shared" si="137"/>
        <v>Asia</v>
      </c>
      <c r="H1261" s="17" t="str">
        <f t="shared" si="138"/>
        <v/>
      </c>
      <c r="I1261" s="35" t="str">
        <f t="shared" si="139"/>
        <v>Asia</v>
      </c>
      <c r="J1261" t="str">
        <f>IF(ISNUMBER(MATCH(K1261,K$1:K1260,0)),"Double","1st See ")</f>
        <v>Double</v>
      </c>
      <c r="K1261" t="s">
        <v>8</v>
      </c>
      <c r="R1261" t="s">
        <v>15</v>
      </c>
      <c r="S1261" s="52">
        <v>90000</v>
      </c>
      <c r="T1261" s="49" t="s">
        <v>1273</v>
      </c>
      <c r="U1261" s="13" t="s">
        <v>52</v>
      </c>
      <c r="W1261" s="60" t="str">
        <f>IF(ISNUMBER(MATCH(U1261,U$1:U1260,0)),"2","1")</f>
        <v>2</v>
      </c>
    </row>
    <row r="1262" spans="2:23" x14ac:dyDescent="0.25">
      <c r="B1262" s="18">
        <v>1261</v>
      </c>
      <c r="C1262" s="17" t="str">
        <f t="shared" si="133"/>
        <v/>
      </c>
      <c r="D1262" s="17" t="str">
        <f t="shared" si="134"/>
        <v/>
      </c>
      <c r="E1262" s="17" t="str">
        <f t="shared" si="135"/>
        <v/>
      </c>
      <c r="F1262" s="17" t="str">
        <f t="shared" si="136"/>
        <v/>
      </c>
      <c r="G1262" s="17" t="str">
        <f t="shared" si="137"/>
        <v>Asia</v>
      </c>
      <c r="H1262" s="17" t="str">
        <f t="shared" si="138"/>
        <v/>
      </c>
      <c r="I1262" s="35" t="str">
        <f t="shared" si="139"/>
        <v>Asia</v>
      </c>
      <c r="J1262" t="str">
        <f>IF(ISNUMBER(MATCH(K1262,K$1:K1261,0)),"Double","1st See ")</f>
        <v xml:space="preserve">1st See </v>
      </c>
      <c r="K1262" t="s">
        <v>1444</v>
      </c>
      <c r="R1262" t="s">
        <v>15</v>
      </c>
      <c r="S1262" s="52">
        <v>60000</v>
      </c>
      <c r="T1262" s="49" t="s">
        <v>1278</v>
      </c>
      <c r="U1262" s="13" t="s">
        <v>20</v>
      </c>
      <c r="W1262" s="60" t="str">
        <f>IF(ISNUMBER(MATCH(U1262,U$1:U1261,0)),"2","1")</f>
        <v>2</v>
      </c>
    </row>
    <row r="1263" spans="2:23" x14ac:dyDescent="0.25">
      <c r="B1263" s="18">
        <v>1262</v>
      </c>
      <c r="C1263" s="17" t="str">
        <f t="shared" si="133"/>
        <v/>
      </c>
      <c r="D1263" s="17" t="str">
        <f t="shared" si="134"/>
        <v/>
      </c>
      <c r="E1263" s="17" t="str">
        <f t="shared" si="135"/>
        <v/>
      </c>
      <c r="F1263" s="17" t="str">
        <f t="shared" si="136"/>
        <v/>
      </c>
      <c r="G1263" s="17" t="str">
        <f t="shared" si="137"/>
        <v>Asia</v>
      </c>
      <c r="H1263" s="17" t="str">
        <f t="shared" si="138"/>
        <v/>
      </c>
      <c r="I1263" s="35" t="str">
        <f t="shared" si="139"/>
        <v>Asia</v>
      </c>
      <c r="J1263" t="str">
        <f>IF(ISNUMBER(MATCH(K1263,K$1:K1262,0)),"Double","1st See ")</f>
        <v>Double</v>
      </c>
      <c r="K1263" t="s">
        <v>8</v>
      </c>
      <c r="R1263" t="s">
        <v>15</v>
      </c>
      <c r="S1263" s="52">
        <v>35000</v>
      </c>
      <c r="T1263" s="49" t="s">
        <v>1288</v>
      </c>
      <c r="U1263" s="13" t="s">
        <v>20</v>
      </c>
      <c r="W1263" s="60" t="str">
        <f>IF(ISNUMBER(MATCH(U1263,U$1:U1262,0)),"2","1")</f>
        <v>2</v>
      </c>
    </row>
    <row r="1264" spans="2:23" x14ac:dyDescent="0.25">
      <c r="B1264" s="18">
        <v>1263</v>
      </c>
      <c r="C1264" s="17" t="str">
        <f t="shared" si="133"/>
        <v/>
      </c>
      <c r="D1264" s="17" t="str">
        <f t="shared" si="134"/>
        <v/>
      </c>
      <c r="E1264" s="17" t="str">
        <f t="shared" si="135"/>
        <v/>
      </c>
      <c r="F1264" s="17" t="str">
        <f t="shared" si="136"/>
        <v/>
      </c>
      <c r="G1264" s="17" t="str">
        <f t="shared" si="137"/>
        <v>Asia</v>
      </c>
      <c r="H1264" s="17" t="str">
        <f t="shared" si="138"/>
        <v/>
      </c>
      <c r="I1264" s="35" t="str">
        <f t="shared" si="139"/>
        <v>Asia</v>
      </c>
      <c r="J1264" t="str">
        <f>IF(ISNUMBER(MATCH(K1264,K$1:K1263,0)),"Double","1st See ")</f>
        <v>Double</v>
      </c>
      <c r="K1264" t="s">
        <v>8</v>
      </c>
      <c r="R1264" t="s">
        <v>15</v>
      </c>
      <c r="S1264" s="52">
        <v>69000</v>
      </c>
      <c r="T1264" s="49" t="s">
        <v>1297</v>
      </c>
      <c r="U1264" s="13" t="s">
        <v>20</v>
      </c>
      <c r="W1264" s="60" t="str">
        <f>IF(ISNUMBER(MATCH(U1264,U$1:U1263,0)),"2","1")</f>
        <v>2</v>
      </c>
    </row>
    <row r="1265" spans="2:23" x14ac:dyDescent="0.25">
      <c r="B1265" s="18">
        <v>1264</v>
      </c>
      <c r="C1265" s="17" t="str">
        <f t="shared" si="133"/>
        <v/>
      </c>
      <c r="D1265" s="17" t="str">
        <f t="shared" si="134"/>
        <v/>
      </c>
      <c r="E1265" s="17" t="str">
        <f t="shared" si="135"/>
        <v/>
      </c>
      <c r="F1265" s="17" t="str">
        <f t="shared" si="136"/>
        <v/>
      </c>
      <c r="G1265" s="17" t="str">
        <f t="shared" si="137"/>
        <v>Asia</v>
      </c>
      <c r="H1265" s="17" t="str">
        <f t="shared" si="138"/>
        <v/>
      </c>
      <c r="I1265" s="35" t="str">
        <f t="shared" si="139"/>
        <v>Asia</v>
      </c>
      <c r="J1265" t="str">
        <f>IF(ISNUMBER(MATCH(K1265,K$1:K1264,0)),"Double","1st See ")</f>
        <v>Double</v>
      </c>
      <c r="K1265" t="s">
        <v>347</v>
      </c>
      <c r="R1265" t="s">
        <v>15</v>
      </c>
      <c r="S1265" s="52">
        <v>75000</v>
      </c>
      <c r="T1265" s="49" t="s">
        <v>488</v>
      </c>
      <c r="U1265" s="13" t="s">
        <v>488</v>
      </c>
      <c r="W1265" s="60" t="str">
        <f>IF(ISNUMBER(MATCH(U1265,U$1:U1264,0)),"2","1")</f>
        <v>2</v>
      </c>
    </row>
    <row r="1266" spans="2:23" x14ac:dyDescent="0.25">
      <c r="B1266" s="18">
        <v>1265</v>
      </c>
      <c r="C1266" s="17" t="str">
        <f t="shared" si="133"/>
        <v/>
      </c>
      <c r="D1266" s="17" t="str">
        <f t="shared" si="134"/>
        <v>North America</v>
      </c>
      <c r="E1266" s="17" t="str">
        <f t="shared" si="135"/>
        <v/>
      </c>
      <c r="F1266" s="17" t="str">
        <f t="shared" si="136"/>
        <v/>
      </c>
      <c r="G1266" s="17" t="str">
        <f t="shared" si="137"/>
        <v/>
      </c>
      <c r="H1266" s="17" t="str">
        <f t="shared" si="138"/>
        <v/>
      </c>
      <c r="I1266" s="35" t="str">
        <f t="shared" si="139"/>
        <v>North America</v>
      </c>
      <c r="J1266" t="str">
        <f>IF(ISNUMBER(MATCH(K1266,K$1:K1265,0)),"Double","1st See ")</f>
        <v>Double</v>
      </c>
      <c r="K1266" t="s">
        <v>15</v>
      </c>
      <c r="R1266" t="s">
        <v>15</v>
      </c>
      <c r="S1266" s="52">
        <v>59000</v>
      </c>
      <c r="T1266" s="49" t="s">
        <v>394</v>
      </c>
      <c r="U1266" s="13" t="s">
        <v>20</v>
      </c>
      <c r="W1266" s="60" t="str">
        <f>IF(ISNUMBER(MATCH(U1266,U$1:U1265,0)),"2","1")</f>
        <v>2</v>
      </c>
    </row>
    <row r="1267" spans="2:23" x14ac:dyDescent="0.25">
      <c r="B1267" s="18">
        <v>1266</v>
      </c>
      <c r="C1267" s="17" t="str">
        <f t="shared" si="133"/>
        <v/>
      </c>
      <c r="D1267" s="17" t="str">
        <f t="shared" si="134"/>
        <v/>
      </c>
      <c r="E1267" s="17" t="str">
        <f t="shared" si="135"/>
        <v/>
      </c>
      <c r="F1267" s="17" t="str">
        <f t="shared" si="136"/>
        <v/>
      </c>
      <c r="G1267" s="17" t="str">
        <f t="shared" si="137"/>
        <v>Asia</v>
      </c>
      <c r="H1267" s="17" t="str">
        <f t="shared" si="138"/>
        <v/>
      </c>
      <c r="I1267" s="35" t="str">
        <f t="shared" si="139"/>
        <v>Asia</v>
      </c>
      <c r="J1267" t="str">
        <f>IF(ISNUMBER(MATCH(K1267,K$1:K1266,0)),"Double","1st See ")</f>
        <v>Double</v>
      </c>
      <c r="K1267" t="s">
        <v>17</v>
      </c>
      <c r="R1267" t="s">
        <v>15</v>
      </c>
      <c r="S1267" s="52">
        <v>27840</v>
      </c>
      <c r="T1267" s="49" t="s">
        <v>1325</v>
      </c>
      <c r="U1267" s="13" t="s">
        <v>20</v>
      </c>
      <c r="W1267" s="60" t="str">
        <f>IF(ISNUMBER(MATCH(U1267,U$1:U1266,0)),"2","1")</f>
        <v>2</v>
      </c>
    </row>
    <row r="1268" spans="2:23" x14ac:dyDescent="0.25">
      <c r="B1268" s="18">
        <v>1267</v>
      </c>
      <c r="C1268" s="17" t="str">
        <f t="shared" si="133"/>
        <v>Europe</v>
      </c>
      <c r="D1268" s="17" t="str">
        <f t="shared" si="134"/>
        <v/>
      </c>
      <c r="E1268" s="17" t="str">
        <f t="shared" si="135"/>
        <v/>
      </c>
      <c r="F1268" s="17" t="str">
        <f t="shared" si="136"/>
        <v/>
      </c>
      <c r="G1268" s="17" t="str">
        <f t="shared" si="137"/>
        <v/>
      </c>
      <c r="H1268" s="17" t="str">
        <f t="shared" si="138"/>
        <v/>
      </c>
      <c r="I1268" s="35" t="str">
        <f t="shared" si="139"/>
        <v>Europe</v>
      </c>
      <c r="J1268" t="str">
        <f>IF(ISNUMBER(MATCH(K1268,K$1:K1267,0)),"Double","1st See ")</f>
        <v>Double</v>
      </c>
      <c r="K1268" t="s">
        <v>59</v>
      </c>
      <c r="R1268" t="s">
        <v>15</v>
      </c>
      <c r="S1268" s="52">
        <v>75000</v>
      </c>
      <c r="T1268" s="49" t="s">
        <v>14</v>
      </c>
      <c r="U1268" s="13" t="s">
        <v>20</v>
      </c>
      <c r="W1268" s="60" t="str">
        <f>IF(ISNUMBER(MATCH(U1268,U$1:U1267,0)),"2","1")</f>
        <v>2</v>
      </c>
    </row>
    <row r="1269" spans="2:23" x14ac:dyDescent="0.25">
      <c r="B1269" s="18">
        <v>1268</v>
      </c>
      <c r="C1269" s="17" t="str">
        <f t="shared" si="133"/>
        <v/>
      </c>
      <c r="D1269" s="17" t="str">
        <f t="shared" si="134"/>
        <v/>
      </c>
      <c r="E1269" s="17" t="str">
        <f t="shared" si="135"/>
        <v/>
      </c>
      <c r="F1269" s="17" t="str">
        <f t="shared" si="136"/>
        <v/>
      </c>
      <c r="G1269" s="17" t="str">
        <f t="shared" si="137"/>
        <v>Asia</v>
      </c>
      <c r="H1269" s="17" t="str">
        <f t="shared" si="138"/>
        <v/>
      </c>
      <c r="I1269" s="35" t="str">
        <f t="shared" si="139"/>
        <v>Asia</v>
      </c>
      <c r="J1269" t="str">
        <f>IF(ISNUMBER(MATCH(K1269,K$1:K1268,0)),"Double","1st See ")</f>
        <v>Double</v>
      </c>
      <c r="K1269" t="s">
        <v>8</v>
      </c>
      <c r="R1269" t="s">
        <v>15</v>
      </c>
      <c r="S1269" s="52">
        <v>60000</v>
      </c>
      <c r="T1269" s="49" t="s">
        <v>1335</v>
      </c>
      <c r="U1269" s="13" t="s">
        <v>52</v>
      </c>
      <c r="W1269" s="60" t="str">
        <f>IF(ISNUMBER(MATCH(U1269,U$1:U1268,0)),"2","1")</f>
        <v>2</v>
      </c>
    </row>
    <row r="1270" spans="2:23" x14ac:dyDescent="0.25">
      <c r="B1270" s="18">
        <v>1269</v>
      </c>
      <c r="C1270" s="17" t="str">
        <f t="shared" si="133"/>
        <v/>
      </c>
      <c r="D1270" s="17" t="str">
        <f t="shared" si="134"/>
        <v/>
      </c>
      <c r="E1270" s="17" t="str">
        <f t="shared" si="135"/>
        <v/>
      </c>
      <c r="F1270" s="17" t="str">
        <f t="shared" si="136"/>
        <v/>
      </c>
      <c r="G1270" s="17" t="str">
        <f t="shared" si="137"/>
        <v>Asia</v>
      </c>
      <c r="H1270" s="17" t="str">
        <f t="shared" si="138"/>
        <v/>
      </c>
      <c r="I1270" s="35" t="str">
        <f t="shared" si="139"/>
        <v>Asia</v>
      </c>
      <c r="J1270" t="str">
        <f>IF(ISNUMBER(MATCH(K1270,K$1:K1269,0)),"Double","1st See ")</f>
        <v>Double</v>
      </c>
      <c r="K1270" t="s">
        <v>8</v>
      </c>
      <c r="R1270" t="s">
        <v>15</v>
      </c>
      <c r="S1270" s="52">
        <v>56000</v>
      </c>
      <c r="T1270" s="49" t="s">
        <v>20</v>
      </c>
      <c r="U1270" s="13" t="s">
        <v>20</v>
      </c>
      <c r="W1270" s="60" t="str">
        <f>IF(ISNUMBER(MATCH(U1270,U$1:U1269,0)),"2","1")</f>
        <v>2</v>
      </c>
    </row>
    <row r="1271" spans="2:23" x14ac:dyDescent="0.25">
      <c r="B1271" s="18">
        <v>1270</v>
      </c>
      <c r="C1271" s="17" t="str">
        <f t="shared" si="133"/>
        <v/>
      </c>
      <c r="D1271" s="17" t="str">
        <f t="shared" si="134"/>
        <v/>
      </c>
      <c r="E1271" s="17" t="str">
        <f t="shared" si="135"/>
        <v/>
      </c>
      <c r="F1271" s="17" t="str">
        <f t="shared" si="136"/>
        <v/>
      </c>
      <c r="G1271" s="17" t="str">
        <f t="shared" si="137"/>
        <v>Asia</v>
      </c>
      <c r="H1271" s="17" t="str">
        <f t="shared" si="138"/>
        <v/>
      </c>
      <c r="I1271" s="35" t="str">
        <f t="shared" si="139"/>
        <v>Asia</v>
      </c>
      <c r="J1271" t="str">
        <f>IF(ISNUMBER(MATCH(K1271,K$1:K1270,0)),"Double","1st See ")</f>
        <v>Double</v>
      </c>
      <c r="K1271" t="s">
        <v>17</v>
      </c>
      <c r="R1271" t="s">
        <v>15</v>
      </c>
      <c r="S1271" s="52">
        <v>88000</v>
      </c>
      <c r="T1271" s="49" t="s">
        <v>1347</v>
      </c>
      <c r="U1271" s="13" t="s">
        <v>52</v>
      </c>
      <c r="W1271" s="60" t="str">
        <f>IF(ISNUMBER(MATCH(U1271,U$1:U1270,0)),"2","1")</f>
        <v>2</v>
      </c>
    </row>
    <row r="1272" spans="2:23" x14ac:dyDescent="0.25">
      <c r="B1272" s="18">
        <v>1271</v>
      </c>
      <c r="C1272" s="17" t="str">
        <f t="shared" si="133"/>
        <v/>
      </c>
      <c r="D1272" s="17" t="str">
        <f t="shared" si="134"/>
        <v>North America</v>
      </c>
      <c r="E1272" s="17" t="str">
        <f t="shared" si="135"/>
        <v/>
      </c>
      <c r="F1272" s="17" t="str">
        <f t="shared" si="136"/>
        <v/>
      </c>
      <c r="G1272" s="17" t="str">
        <f t="shared" si="137"/>
        <v/>
      </c>
      <c r="H1272" s="17" t="str">
        <f t="shared" si="138"/>
        <v/>
      </c>
      <c r="I1272" s="35" t="str">
        <f t="shared" si="139"/>
        <v>North America</v>
      </c>
      <c r="J1272" t="str">
        <f>IF(ISNUMBER(MATCH(K1272,K$1:K1271,0)),"Double","1st See ")</f>
        <v>Double</v>
      </c>
      <c r="K1272" t="s">
        <v>15</v>
      </c>
      <c r="R1272" t="s">
        <v>15</v>
      </c>
      <c r="S1272" s="52">
        <v>80000</v>
      </c>
      <c r="T1272" s="49" t="s">
        <v>1348</v>
      </c>
      <c r="U1272" s="13" t="s">
        <v>20</v>
      </c>
      <c r="W1272" s="60" t="str">
        <f>IF(ISNUMBER(MATCH(U1272,U$1:U1271,0)),"2","1")</f>
        <v>2</v>
      </c>
    </row>
    <row r="1273" spans="2:23" x14ac:dyDescent="0.25">
      <c r="B1273" s="18">
        <v>1272</v>
      </c>
      <c r="C1273" s="17" t="str">
        <f t="shared" si="133"/>
        <v/>
      </c>
      <c r="D1273" s="17" t="str">
        <f t="shared" si="134"/>
        <v/>
      </c>
      <c r="E1273" s="17" t="str">
        <f t="shared" si="135"/>
        <v/>
      </c>
      <c r="F1273" s="17" t="str">
        <f t="shared" si="136"/>
        <v/>
      </c>
      <c r="G1273" s="17" t="str">
        <f t="shared" si="137"/>
        <v>Asia</v>
      </c>
      <c r="H1273" s="17" t="str">
        <f t="shared" si="138"/>
        <v/>
      </c>
      <c r="I1273" s="35" t="str">
        <f t="shared" si="139"/>
        <v>Asia</v>
      </c>
      <c r="J1273" t="str">
        <f>IF(ISNUMBER(MATCH(K1273,K$1:K1272,0)),"Double","1st See ")</f>
        <v>Double</v>
      </c>
      <c r="K1273" t="s">
        <v>8</v>
      </c>
      <c r="R1273" t="s">
        <v>15</v>
      </c>
      <c r="S1273" s="52">
        <v>61000</v>
      </c>
      <c r="T1273" s="49" t="s">
        <v>14</v>
      </c>
      <c r="U1273" s="13" t="s">
        <v>20</v>
      </c>
      <c r="W1273" s="60" t="str">
        <f>IF(ISNUMBER(MATCH(U1273,U$1:U1272,0)),"2","1")</f>
        <v>2</v>
      </c>
    </row>
    <row r="1274" spans="2:23" x14ac:dyDescent="0.25">
      <c r="B1274" s="18">
        <v>1273</v>
      </c>
      <c r="C1274" s="17" t="str">
        <f t="shared" si="133"/>
        <v/>
      </c>
      <c r="D1274" s="17" t="str">
        <f t="shared" si="134"/>
        <v/>
      </c>
      <c r="E1274" s="17" t="str">
        <f t="shared" si="135"/>
        <v/>
      </c>
      <c r="F1274" s="17" t="str">
        <f t="shared" si="136"/>
        <v>Africa</v>
      </c>
      <c r="G1274" s="17" t="str">
        <f t="shared" si="137"/>
        <v/>
      </c>
      <c r="H1274" s="17" t="str">
        <f t="shared" si="138"/>
        <v/>
      </c>
      <c r="I1274" s="35" t="str">
        <f t="shared" si="139"/>
        <v>Africa</v>
      </c>
      <c r="J1274" t="str">
        <f>IF(ISNUMBER(MATCH(K1274,K$1:K1273,0)),"Double","1st See ")</f>
        <v xml:space="preserve">1st See </v>
      </c>
      <c r="K1274" t="s">
        <v>1458</v>
      </c>
      <c r="R1274" t="s">
        <v>15</v>
      </c>
      <c r="S1274" s="52">
        <v>60000</v>
      </c>
      <c r="T1274" s="49" t="s">
        <v>1360</v>
      </c>
      <c r="U1274" s="13" t="s">
        <v>279</v>
      </c>
      <c r="W1274" s="60" t="str">
        <f>IF(ISNUMBER(MATCH(U1274,U$1:U1273,0)),"2","1")</f>
        <v>2</v>
      </c>
    </row>
    <row r="1275" spans="2:23" x14ac:dyDescent="0.25">
      <c r="B1275" s="18">
        <v>1274</v>
      </c>
      <c r="C1275" s="17" t="str">
        <f t="shared" si="133"/>
        <v/>
      </c>
      <c r="D1275" s="17" t="str">
        <f t="shared" si="134"/>
        <v/>
      </c>
      <c r="E1275" s="17" t="str">
        <f t="shared" si="135"/>
        <v/>
      </c>
      <c r="F1275" s="17" t="str">
        <f t="shared" si="136"/>
        <v/>
      </c>
      <c r="G1275" s="17" t="str">
        <f t="shared" si="137"/>
        <v/>
      </c>
      <c r="H1275" s="17" t="str">
        <f t="shared" si="138"/>
        <v>Oceania</v>
      </c>
      <c r="I1275" s="35" t="str">
        <f t="shared" si="139"/>
        <v>Oceania</v>
      </c>
      <c r="J1275" t="str">
        <f>IF(ISNUMBER(MATCH(K1275,K$1:K1274,0)),"Double","1st See ")</f>
        <v>Double</v>
      </c>
      <c r="K1275" t="s">
        <v>84</v>
      </c>
      <c r="R1275" t="s">
        <v>15</v>
      </c>
      <c r="S1275" s="52">
        <v>60000</v>
      </c>
      <c r="T1275" s="49" t="s">
        <v>1364</v>
      </c>
      <c r="U1275" s="13" t="s">
        <v>52</v>
      </c>
      <c r="W1275" s="60" t="str">
        <f>IF(ISNUMBER(MATCH(U1275,U$1:U1274,0)),"2","1")</f>
        <v>2</v>
      </c>
    </row>
    <row r="1276" spans="2:23" x14ac:dyDescent="0.25">
      <c r="B1276" s="18">
        <v>1275</v>
      </c>
      <c r="C1276" s="17" t="str">
        <f t="shared" si="133"/>
        <v/>
      </c>
      <c r="D1276" s="17" t="str">
        <f t="shared" si="134"/>
        <v/>
      </c>
      <c r="E1276" s="17" t="str">
        <f t="shared" si="135"/>
        <v/>
      </c>
      <c r="F1276" s="17" t="str">
        <f t="shared" si="136"/>
        <v/>
      </c>
      <c r="G1276" s="17" t="str">
        <f t="shared" si="137"/>
        <v/>
      </c>
      <c r="H1276" s="17" t="str">
        <f t="shared" si="138"/>
        <v>Oceania</v>
      </c>
      <c r="I1276" s="35" t="str">
        <f t="shared" si="139"/>
        <v>Oceania</v>
      </c>
      <c r="J1276" t="str">
        <f>IF(ISNUMBER(MATCH(K1276,K$1:K1275,0)),"Double","1st See ")</f>
        <v>Double</v>
      </c>
      <c r="K1276" t="s">
        <v>84</v>
      </c>
      <c r="R1276" t="s">
        <v>15</v>
      </c>
      <c r="S1276" s="52">
        <v>74000</v>
      </c>
      <c r="T1276" s="49" t="s">
        <v>1367</v>
      </c>
      <c r="U1276" s="13" t="s">
        <v>67</v>
      </c>
      <c r="W1276" s="60" t="str">
        <f>IF(ISNUMBER(MATCH(U1276,U$1:U1275,0)),"2","1")</f>
        <v>2</v>
      </c>
    </row>
    <row r="1277" spans="2:23" x14ac:dyDescent="0.25">
      <c r="B1277" s="18">
        <v>1276</v>
      </c>
      <c r="C1277" s="17" t="str">
        <f t="shared" si="133"/>
        <v/>
      </c>
      <c r="D1277" s="17" t="str">
        <f t="shared" si="134"/>
        <v/>
      </c>
      <c r="E1277" s="17" t="str">
        <f t="shared" si="135"/>
        <v/>
      </c>
      <c r="F1277" s="17" t="str">
        <f t="shared" si="136"/>
        <v/>
      </c>
      <c r="G1277" s="17" t="str">
        <f t="shared" si="137"/>
        <v>Asia</v>
      </c>
      <c r="H1277" s="17" t="str">
        <f t="shared" si="138"/>
        <v/>
      </c>
      <c r="I1277" s="35" t="str">
        <f t="shared" si="139"/>
        <v>Asia</v>
      </c>
      <c r="J1277" t="str">
        <f>IF(ISNUMBER(MATCH(K1277,K$1:K1276,0)),"Double","1st See ")</f>
        <v>Double</v>
      </c>
      <c r="K1277" t="s">
        <v>8</v>
      </c>
      <c r="R1277" t="s">
        <v>15</v>
      </c>
      <c r="S1277" s="52">
        <v>95856</v>
      </c>
      <c r="T1277" s="49" t="s">
        <v>20</v>
      </c>
      <c r="U1277" s="13" t="s">
        <v>20</v>
      </c>
      <c r="W1277" s="60" t="str">
        <f>IF(ISNUMBER(MATCH(U1277,U$1:U1276,0)),"2","1")</f>
        <v>2</v>
      </c>
    </row>
    <row r="1278" spans="2:23" x14ac:dyDescent="0.25">
      <c r="B1278" s="18">
        <v>1277</v>
      </c>
      <c r="C1278" s="17" t="str">
        <f t="shared" si="133"/>
        <v/>
      </c>
      <c r="D1278" s="17" t="str">
        <f t="shared" si="134"/>
        <v/>
      </c>
      <c r="E1278" s="17" t="str">
        <f t="shared" si="135"/>
        <v/>
      </c>
      <c r="F1278" s="17" t="str">
        <f t="shared" si="136"/>
        <v/>
      </c>
      <c r="G1278" s="17" t="str">
        <f t="shared" si="137"/>
        <v>Asia</v>
      </c>
      <c r="H1278" s="17" t="str">
        <f t="shared" si="138"/>
        <v/>
      </c>
      <c r="I1278" s="35" t="str">
        <f t="shared" si="139"/>
        <v>Asia</v>
      </c>
      <c r="J1278" t="str">
        <f>IF(ISNUMBER(MATCH(K1278,K$1:K1277,0)),"Double","1st See ")</f>
        <v>Double</v>
      </c>
      <c r="K1278" t="s">
        <v>8</v>
      </c>
      <c r="R1278" t="s">
        <v>15</v>
      </c>
      <c r="S1278" s="52">
        <v>40000</v>
      </c>
      <c r="T1278" s="49" t="s">
        <v>1369</v>
      </c>
      <c r="U1278" s="13" t="s">
        <v>310</v>
      </c>
      <c r="W1278" s="60" t="str">
        <f>IF(ISNUMBER(MATCH(U1278,U$1:U1277,0)),"2","1")</f>
        <v>2</v>
      </c>
    </row>
    <row r="1279" spans="2:23" x14ac:dyDescent="0.25">
      <c r="B1279" s="18">
        <v>1278</v>
      </c>
      <c r="C1279" s="17" t="str">
        <f t="shared" si="133"/>
        <v/>
      </c>
      <c r="D1279" s="17" t="str">
        <f t="shared" si="134"/>
        <v/>
      </c>
      <c r="E1279" s="17" t="str">
        <f t="shared" si="135"/>
        <v/>
      </c>
      <c r="F1279" s="17" t="str">
        <f t="shared" si="136"/>
        <v/>
      </c>
      <c r="G1279" s="17" t="str">
        <f t="shared" si="137"/>
        <v>Asia</v>
      </c>
      <c r="H1279" s="17" t="str">
        <f t="shared" si="138"/>
        <v/>
      </c>
      <c r="I1279" s="35" t="str">
        <f t="shared" si="139"/>
        <v>Asia</v>
      </c>
      <c r="J1279" t="str">
        <f>IF(ISNUMBER(MATCH(K1279,K$1:K1278,0)),"Double","1st See ")</f>
        <v>Double</v>
      </c>
      <c r="K1279" t="s">
        <v>1176</v>
      </c>
      <c r="R1279" t="s">
        <v>15</v>
      </c>
      <c r="S1279" s="52">
        <v>90000</v>
      </c>
      <c r="T1279" s="49" t="s">
        <v>72</v>
      </c>
      <c r="U1279" s="13" t="s">
        <v>20</v>
      </c>
      <c r="W1279" s="60" t="str">
        <f>IF(ISNUMBER(MATCH(U1279,U$1:U1278,0)),"2","1")</f>
        <v>2</v>
      </c>
    </row>
    <row r="1280" spans="2:23" x14ac:dyDescent="0.25">
      <c r="B1280" s="18">
        <v>1279</v>
      </c>
      <c r="C1280" s="17" t="str">
        <f t="shared" si="133"/>
        <v/>
      </c>
      <c r="D1280" s="17" t="str">
        <f t="shared" si="134"/>
        <v/>
      </c>
      <c r="E1280" s="17" t="str">
        <f t="shared" si="135"/>
        <v/>
      </c>
      <c r="F1280" s="17" t="str">
        <f t="shared" si="136"/>
        <v/>
      </c>
      <c r="G1280" s="17" t="str">
        <f t="shared" si="137"/>
        <v>Asia</v>
      </c>
      <c r="H1280" s="17" t="str">
        <f t="shared" si="138"/>
        <v/>
      </c>
      <c r="I1280" s="35" t="str">
        <f t="shared" si="139"/>
        <v>Asia</v>
      </c>
      <c r="J1280" t="str">
        <f>IF(ISNUMBER(MATCH(K1280,K$1:K1279,0)),"Double","1st See ")</f>
        <v>Double</v>
      </c>
      <c r="K1280" t="s">
        <v>8</v>
      </c>
      <c r="R1280" t="s">
        <v>15</v>
      </c>
      <c r="S1280" s="52">
        <v>100000</v>
      </c>
      <c r="T1280" s="49" t="s">
        <v>642</v>
      </c>
      <c r="U1280" s="13" t="s">
        <v>52</v>
      </c>
      <c r="W1280" s="60" t="str">
        <f>IF(ISNUMBER(MATCH(U1280,U$1:U1279,0)),"2","1")</f>
        <v>2</v>
      </c>
    </row>
    <row r="1281" spans="2:23" x14ac:dyDescent="0.25">
      <c r="B1281" s="18">
        <v>1280</v>
      </c>
      <c r="C1281" s="17" t="str">
        <f t="shared" si="133"/>
        <v>Europe</v>
      </c>
      <c r="D1281" s="17" t="str">
        <f t="shared" si="134"/>
        <v/>
      </c>
      <c r="E1281" s="17" t="str">
        <f t="shared" si="135"/>
        <v/>
      </c>
      <c r="F1281" s="17" t="str">
        <f t="shared" si="136"/>
        <v/>
      </c>
      <c r="G1281" s="17" t="str">
        <f t="shared" si="137"/>
        <v/>
      </c>
      <c r="H1281" s="17" t="str">
        <f t="shared" si="138"/>
        <v/>
      </c>
      <c r="I1281" s="35" t="str">
        <f t="shared" si="139"/>
        <v>Europe</v>
      </c>
      <c r="J1281" t="str">
        <f>IF(ISNUMBER(MATCH(K1281,K$1:K1280,0)),"Double","1st See ")</f>
        <v>Double</v>
      </c>
      <c r="K1281" t="s">
        <v>628</v>
      </c>
      <c r="R1281" t="s">
        <v>15</v>
      </c>
      <c r="S1281" s="52">
        <v>56000</v>
      </c>
      <c r="T1281" s="49" t="s">
        <v>310</v>
      </c>
      <c r="U1281" s="13" t="s">
        <v>310</v>
      </c>
      <c r="W1281" s="60" t="str">
        <f>IF(ISNUMBER(MATCH(U1281,U$1:U1280,0)),"2","1")</f>
        <v>2</v>
      </c>
    </row>
    <row r="1282" spans="2:23" x14ac:dyDescent="0.25">
      <c r="B1282" s="18">
        <v>1281</v>
      </c>
      <c r="C1282" s="17" t="str">
        <f t="shared" ref="C1282:C1345" si="140">IF(ISNUMBER(MATCH($K1282,L$2:L$65,0)),"Europe","")</f>
        <v/>
      </c>
      <c r="D1282" s="17" t="str">
        <f t="shared" ref="D1282:D1345" si="141">IF(ISNUMBER(MATCH($K1282,M$2:M$65,0)),"North America","")</f>
        <v/>
      </c>
      <c r="E1282" s="17" t="str">
        <f t="shared" ref="E1282:E1345" si="142">IF(ISNUMBER(MATCH($K1282,N$2:N$65,0)),"South America","")</f>
        <v/>
      </c>
      <c r="F1282" s="17" t="str">
        <f t="shared" ref="F1282:F1345" si="143">IF(ISNUMBER(MATCH($K1282,O$2:O$63,0)),"Africa","")</f>
        <v/>
      </c>
      <c r="G1282" s="17" t="str">
        <f t="shared" ref="G1282:G1345" si="144">IF(ISNUMBER(MATCH($K1282,P$2:P$65,0)),"Asia","")</f>
        <v>Asia</v>
      </c>
      <c r="H1282" s="17" t="str">
        <f t="shared" ref="H1282:H1345" si="145">IF(ISNUMBER(MATCH($K1282,Q$2:Q$65,0)),"Oceania","")</f>
        <v/>
      </c>
      <c r="I1282" s="35" t="str">
        <f t="shared" si="139"/>
        <v>Asia</v>
      </c>
      <c r="J1282" t="str">
        <f>IF(ISNUMBER(MATCH(K1282,K$1:K1281,0)),"Double","1st See ")</f>
        <v>Double</v>
      </c>
      <c r="K1282" t="s">
        <v>8</v>
      </c>
      <c r="R1282" t="s">
        <v>15</v>
      </c>
      <c r="S1282" s="52">
        <v>85000</v>
      </c>
      <c r="T1282" s="49" t="s">
        <v>1399</v>
      </c>
      <c r="U1282" s="13" t="s">
        <v>20</v>
      </c>
      <c r="W1282" s="60" t="str">
        <f>IF(ISNUMBER(MATCH(U1282,U$1:U1281,0)),"2","1")</f>
        <v>2</v>
      </c>
    </row>
    <row r="1283" spans="2:23" x14ac:dyDescent="0.25">
      <c r="B1283" s="18">
        <v>1282</v>
      </c>
      <c r="C1283" s="17" t="str">
        <f t="shared" si="140"/>
        <v/>
      </c>
      <c r="D1283" s="17" t="str">
        <f t="shared" si="141"/>
        <v/>
      </c>
      <c r="E1283" s="17" t="str">
        <f t="shared" si="142"/>
        <v/>
      </c>
      <c r="F1283" s="17" t="str">
        <f t="shared" si="143"/>
        <v/>
      </c>
      <c r="G1283" s="17" t="str">
        <f t="shared" si="144"/>
        <v>Asia</v>
      </c>
      <c r="H1283" s="17" t="str">
        <f t="shared" si="145"/>
        <v/>
      </c>
      <c r="I1283" s="35" t="str">
        <f t="shared" ref="I1283:I1346" si="146">CONCATENATE(C1283,D1283,E1283,F1283,G1283,H1283)</f>
        <v>Asia</v>
      </c>
      <c r="J1283" t="str">
        <f>IF(ISNUMBER(MATCH(K1283,K$1:K1282,0)),"Double","1st See ")</f>
        <v>Double</v>
      </c>
      <c r="K1283" t="s">
        <v>8</v>
      </c>
      <c r="R1283" t="s">
        <v>15</v>
      </c>
      <c r="S1283" s="52">
        <v>55000</v>
      </c>
      <c r="T1283" s="49" t="s">
        <v>1241</v>
      </c>
      <c r="U1283" s="13" t="s">
        <v>20</v>
      </c>
      <c r="W1283" s="60" t="str">
        <f>IF(ISNUMBER(MATCH(U1283,U$1:U1282,0)),"2","1")</f>
        <v>2</v>
      </c>
    </row>
    <row r="1284" spans="2:23" x14ac:dyDescent="0.25">
      <c r="B1284" s="18">
        <v>1283</v>
      </c>
      <c r="C1284" s="17" t="str">
        <f t="shared" si="140"/>
        <v>Europe</v>
      </c>
      <c r="D1284" s="17" t="str">
        <f t="shared" si="141"/>
        <v/>
      </c>
      <c r="E1284" s="17" t="str">
        <f t="shared" si="142"/>
        <v/>
      </c>
      <c r="F1284" s="17" t="str">
        <f t="shared" si="143"/>
        <v/>
      </c>
      <c r="G1284" s="17" t="str">
        <f t="shared" si="144"/>
        <v/>
      </c>
      <c r="H1284" s="17" t="str">
        <f t="shared" si="145"/>
        <v/>
      </c>
      <c r="I1284" s="35" t="str">
        <f t="shared" si="146"/>
        <v>Europe</v>
      </c>
      <c r="J1284" t="str">
        <f>IF(ISNUMBER(MATCH(K1284,K$1:K1283,0)),"Double","1st See ")</f>
        <v>Double</v>
      </c>
      <c r="K1284" t="s">
        <v>628</v>
      </c>
      <c r="R1284" t="s">
        <v>15</v>
      </c>
      <c r="S1284" s="52">
        <v>50846</v>
      </c>
      <c r="T1284" s="49" t="s">
        <v>1404</v>
      </c>
      <c r="U1284" s="13" t="s">
        <v>20</v>
      </c>
      <c r="W1284" s="60" t="str">
        <f>IF(ISNUMBER(MATCH(U1284,U$1:U1283,0)),"2","1")</f>
        <v>2</v>
      </c>
    </row>
    <row r="1285" spans="2:23" x14ac:dyDescent="0.25">
      <c r="B1285" s="18">
        <v>1284</v>
      </c>
      <c r="C1285" s="17" t="str">
        <f t="shared" si="140"/>
        <v/>
      </c>
      <c r="D1285" s="17" t="str">
        <f t="shared" si="141"/>
        <v/>
      </c>
      <c r="E1285" s="17" t="str">
        <f t="shared" si="142"/>
        <v/>
      </c>
      <c r="F1285" s="17" t="str">
        <f t="shared" si="143"/>
        <v/>
      </c>
      <c r="G1285" s="17" t="str">
        <f t="shared" si="144"/>
        <v>Asia</v>
      </c>
      <c r="H1285" s="17" t="str">
        <f t="shared" si="145"/>
        <v/>
      </c>
      <c r="I1285" s="35" t="str">
        <f t="shared" si="146"/>
        <v>Asia</v>
      </c>
      <c r="J1285" t="str">
        <f>IF(ISNUMBER(MATCH(K1285,K$1:K1284,0)),"Double","1st See ")</f>
        <v>Double</v>
      </c>
      <c r="K1285" t="s">
        <v>8</v>
      </c>
      <c r="R1285" t="s">
        <v>15</v>
      </c>
      <c r="S1285" s="52">
        <v>63000</v>
      </c>
      <c r="T1285" s="49" t="s">
        <v>257</v>
      </c>
      <c r="U1285" s="13" t="s">
        <v>310</v>
      </c>
      <c r="W1285" s="60" t="str">
        <f>IF(ISNUMBER(MATCH(U1285,U$1:U1284,0)),"2","1")</f>
        <v>2</v>
      </c>
    </row>
    <row r="1286" spans="2:23" x14ac:dyDescent="0.25">
      <c r="B1286" s="18">
        <v>1285</v>
      </c>
      <c r="C1286" s="17" t="str">
        <f t="shared" si="140"/>
        <v/>
      </c>
      <c r="D1286" s="17" t="str">
        <f t="shared" si="141"/>
        <v/>
      </c>
      <c r="E1286" s="17" t="str">
        <f t="shared" si="142"/>
        <v/>
      </c>
      <c r="F1286" s="17" t="str">
        <f t="shared" si="143"/>
        <v/>
      </c>
      <c r="G1286" s="17" t="str">
        <f t="shared" si="144"/>
        <v>Asia</v>
      </c>
      <c r="H1286" s="17" t="str">
        <f t="shared" si="145"/>
        <v/>
      </c>
      <c r="I1286" s="35" t="str">
        <f t="shared" si="146"/>
        <v>Asia</v>
      </c>
      <c r="J1286" t="str">
        <f>IF(ISNUMBER(MATCH(K1286,K$1:K1285,0)),"Double","1st See ")</f>
        <v>Double</v>
      </c>
      <c r="K1286" t="s">
        <v>716</v>
      </c>
      <c r="R1286" t="s">
        <v>15</v>
      </c>
      <c r="S1286" s="52">
        <v>70000</v>
      </c>
      <c r="T1286" s="49" t="s">
        <v>1408</v>
      </c>
      <c r="U1286" s="13" t="s">
        <v>20</v>
      </c>
      <c r="W1286" s="60" t="str">
        <f>IF(ISNUMBER(MATCH(U1286,U$1:U1285,0)),"2","1")</f>
        <v>2</v>
      </c>
    </row>
    <row r="1287" spans="2:23" x14ac:dyDescent="0.25">
      <c r="B1287" s="18">
        <v>1286</v>
      </c>
      <c r="C1287" s="17" t="str">
        <f t="shared" si="140"/>
        <v/>
      </c>
      <c r="D1287" s="17" t="str">
        <f t="shared" si="141"/>
        <v/>
      </c>
      <c r="E1287" s="17" t="str">
        <f t="shared" si="142"/>
        <v/>
      </c>
      <c r="F1287" s="17" t="str">
        <f t="shared" si="143"/>
        <v/>
      </c>
      <c r="G1287" s="17" t="str">
        <f t="shared" si="144"/>
        <v>Asia</v>
      </c>
      <c r="H1287" s="17" t="str">
        <f t="shared" si="145"/>
        <v/>
      </c>
      <c r="I1287" s="35" t="str">
        <f t="shared" si="146"/>
        <v>Asia</v>
      </c>
      <c r="J1287" t="str">
        <f>IF(ISNUMBER(MATCH(K1287,K$1:K1286,0)),"Double","1st See ")</f>
        <v>Double</v>
      </c>
      <c r="K1287" t="s">
        <v>8</v>
      </c>
      <c r="R1287" t="s">
        <v>15</v>
      </c>
      <c r="S1287" s="52">
        <v>40000</v>
      </c>
      <c r="T1287" s="49" t="s">
        <v>1416</v>
      </c>
      <c r="U1287" s="13" t="s">
        <v>52</v>
      </c>
      <c r="W1287" s="60" t="str">
        <f>IF(ISNUMBER(MATCH(U1287,U$1:U1286,0)),"2","1")</f>
        <v>2</v>
      </c>
    </row>
    <row r="1288" spans="2:23" x14ac:dyDescent="0.25">
      <c r="B1288" s="18">
        <v>1287</v>
      </c>
      <c r="C1288" s="17" t="str">
        <f t="shared" si="140"/>
        <v/>
      </c>
      <c r="D1288" s="17" t="str">
        <f t="shared" si="141"/>
        <v/>
      </c>
      <c r="E1288" s="17" t="str">
        <f t="shared" si="142"/>
        <v/>
      </c>
      <c r="F1288" s="17" t="str">
        <f t="shared" si="143"/>
        <v/>
      </c>
      <c r="G1288" s="17" t="str">
        <f t="shared" si="144"/>
        <v>Asia</v>
      </c>
      <c r="H1288" s="17" t="str">
        <f t="shared" si="145"/>
        <v/>
      </c>
      <c r="I1288" s="35" t="str">
        <f t="shared" si="146"/>
        <v>Asia</v>
      </c>
      <c r="J1288" t="str">
        <f>IF(ISNUMBER(MATCH(K1288,K$1:K1287,0)),"Double","1st See ")</f>
        <v>Double</v>
      </c>
      <c r="K1288" t="s">
        <v>8</v>
      </c>
      <c r="R1288" t="s">
        <v>15</v>
      </c>
      <c r="S1288" s="52">
        <v>107000</v>
      </c>
      <c r="T1288" s="49" t="s">
        <v>1417</v>
      </c>
      <c r="U1288" s="13" t="s">
        <v>310</v>
      </c>
      <c r="W1288" s="60" t="str">
        <f>IF(ISNUMBER(MATCH(U1288,U$1:U1287,0)),"2","1")</f>
        <v>2</v>
      </c>
    </row>
    <row r="1289" spans="2:23" x14ac:dyDescent="0.25">
      <c r="B1289" s="18">
        <v>1288</v>
      </c>
      <c r="C1289" s="17" t="str">
        <f t="shared" si="140"/>
        <v>Europe</v>
      </c>
      <c r="D1289" s="17" t="str">
        <f t="shared" si="141"/>
        <v/>
      </c>
      <c r="E1289" s="17" t="str">
        <f t="shared" si="142"/>
        <v/>
      </c>
      <c r="F1289" s="17" t="str">
        <f t="shared" si="143"/>
        <v/>
      </c>
      <c r="G1289" s="17" t="str">
        <f t="shared" si="144"/>
        <v/>
      </c>
      <c r="H1289" s="17" t="str">
        <f t="shared" si="145"/>
        <v/>
      </c>
      <c r="I1289" s="35" t="str">
        <f t="shared" si="146"/>
        <v>Europe</v>
      </c>
      <c r="J1289" t="str">
        <f>IF(ISNUMBER(MATCH(K1289,K$1:K1288,0)),"Double","1st See ")</f>
        <v>Double</v>
      </c>
      <c r="K1289" t="s">
        <v>24</v>
      </c>
      <c r="R1289" t="s">
        <v>15</v>
      </c>
      <c r="S1289" s="52">
        <v>82000</v>
      </c>
      <c r="T1289" s="49" t="s">
        <v>1418</v>
      </c>
      <c r="U1289" s="13" t="s">
        <v>52</v>
      </c>
      <c r="W1289" s="60" t="str">
        <f>IF(ISNUMBER(MATCH(U1289,U$1:U1288,0)),"2","1")</f>
        <v>2</v>
      </c>
    </row>
    <row r="1290" spans="2:23" x14ac:dyDescent="0.25">
      <c r="B1290" s="18">
        <v>1289</v>
      </c>
      <c r="C1290" s="17" t="str">
        <f t="shared" si="140"/>
        <v>Europe</v>
      </c>
      <c r="D1290" s="17" t="str">
        <f t="shared" si="141"/>
        <v/>
      </c>
      <c r="E1290" s="17" t="str">
        <f t="shared" si="142"/>
        <v/>
      </c>
      <c r="F1290" s="17" t="str">
        <f t="shared" si="143"/>
        <v/>
      </c>
      <c r="G1290" s="17" t="str">
        <f t="shared" si="144"/>
        <v/>
      </c>
      <c r="H1290" s="17" t="str">
        <f t="shared" si="145"/>
        <v/>
      </c>
      <c r="I1290" s="35" t="str">
        <f t="shared" si="146"/>
        <v>Europe</v>
      </c>
      <c r="J1290" t="str">
        <f>IF(ISNUMBER(MATCH(K1290,K$1:K1289,0)),"Double","1st See ")</f>
        <v>Double</v>
      </c>
      <c r="K1290" t="s">
        <v>106</v>
      </c>
      <c r="R1290" t="s">
        <v>15</v>
      </c>
      <c r="S1290" s="52">
        <v>69000</v>
      </c>
      <c r="T1290" s="49" t="s">
        <v>1422</v>
      </c>
      <c r="U1290" s="13" t="s">
        <v>488</v>
      </c>
      <c r="W1290" s="60" t="str">
        <f>IF(ISNUMBER(MATCH(U1290,U$1:U1289,0)),"2","1")</f>
        <v>2</v>
      </c>
    </row>
    <row r="1291" spans="2:23" x14ac:dyDescent="0.25">
      <c r="B1291" s="18">
        <v>1290</v>
      </c>
      <c r="C1291" s="17" t="str">
        <f t="shared" si="140"/>
        <v>Europe</v>
      </c>
      <c r="D1291" s="17" t="str">
        <f t="shared" si="141"/>
        <v/>
      </c>
      <c r="E1291" s="17" t="str">
        <f t="shared" si="142"/>
        <v/>
      </c>
      <c r="F1291" s="17" t="str">
        <f t="shared" si="143"/>
        <v/>
      </c>
      <c r="G1291" s="17" t="str">
        <f t="shared" si="144"/>
        <v/>
      </c>
      <c r="H1291" s="17" t="str">
        <f t="shared" si="145"/>
        <v/>
      </c>
      <c r="I1291" s="35" t="str">
        <f t="shared" si="146"/>
        <v>Europe</v>
      </c>
      <c r="J1291" t="str">
        <f>IF(ISNUMBER(MATCH(K1291,K$1:K1290,0)),"Double","1st See ")</f>
        <v>Double</v>
      </c>
      <c r="K1291" t="s">
        <v>1351</v>
      </c>
      <c r="R1291" t="s">
        <v>15</v>
      </c>
      <c r="S1291" s="52">
        <v>70000</v>
      </c>
      <c r="T1291" s="49" t="s">
        <v>201</v>
      </c>
      <c r="U1291" s="13" t="s">
        <v>52</v>
      </c>
      <c r="W1291" s="60" t="str">
        <f>IF(ISNUMBER(MATCH(U1291,U$1:U1290,0)),"2","1")</f>
        <v>2</v>
      </c>
    </row>
    <row r="1292" spans="2:23" x14ac:dyDescent="0.25">
      <c r="B1292" s="18">
        <v>1291</v>
      </c>
      <c r="C1292" s="17" t="str">
        <f t="shared" si="140"/>
        <v/>
      </c>
      <c r="D1292" s="17" t="str">
        <f t="shared" si="141"/>
        <v/>
      </c>
      <c r="E1292" s="17" t="str">
        <f t="shared" si="142"/>
        <v/>
      </c>
      <c r="F1292" s="17" t="str">
        <f t="shared" si="143"/>
        <v/>
      </c>
      <c r="G1292" s="17" t="str">
        <f t="shared" si="144"/>
        <v>Asia</v>
      </c>
      <c r="H1292" s="17" t="str">
        <f t="shared" si="145"/>
        <v/>
      </c>
      <c r="I1292" s="35" t="str">
        <f t="shared" si="146"/>
        <v>Asia</v>
      </c>
      <c r="J1292" t="str">
        <f>IF(ISNUMBER(MATCH(K1292,K$1:K1291,0)),"Double","1st See ")</f>
        <v>Double</v>
      </c>
      <c r="K1292" t="s">
        <v>8</v>
      </c>
      <c r="R1292" t="s">
        <v>15</v>
      </c>
      <c r="S1292" s="52">
        <v>45000</v>
      </c>
      <c r="T1292" s="49" t="s">
        <v>1425</v>
      </c>
      <c r="U1292" s="13" t="s">
        <v>20</v>
      </c>
      <c r="W1292" s="60" t="str">
        <f>IF(ISNUMBER(MATCH(U1292,U$1:U1291,0)),"2","1")</f>
        <v>2</v>
      </c>
    </row>
    <row r="1293" spans="2:23" x14ac:dyDescent="0.25">
      <c r="B1293" s="18">
        <v>1292</v>
      </c>
      <c r="C1293" s="17" t="str">
        <f t="shared" si="140"/>
        <v/>
      </c>
      <c r="D1293" s="17" t="str">
        <f t="shared" si="141"/>
        <v/>
      </c>
      <c r="E1293" s="17" t="str">
        <f t="shared" si="142"/>
        <v/>
      </c>
      <c r="F1293" s="17" t="str">
        <f t="shared" si="143"/>
        <v>Africa</v>
      </c>
      <c r="G1293" s="17" t="str">
        <f t="shared" si="144"/>
        <v/>
      </c>
      <c r="H1293" s="17" t="str">
        <f t="shared" si="145"/>
        <v/>
      </c>
      <c r="I1293" s="35" t="str">
        <f t="shared" si="146"/>
        <v>Africa</v>
      </c>
      <c r="J1293" t="str">
        <f>IF(ISNUMBER(MATCH(K1293,K$1:K1292,0)),"Double","1st See ")</f>
        <v>Double</v>
      </c>
      <c r="K1293" t="s">
        <v>48</v>
      </c>
      <c r="R1293" t="s">
        <v>15</v>
      </c>
      <c r="S1293" s="52">
        <v>50000</v>
      </c>
      <c r="T1293" s="49" t="s">
        <v>153</v>
      </c>
      <c r="U1293" s="13" t="s">
        <v>20</v>
      </c>
      <c r="W1293" s="60" t="str">
        <f>IF(ISNUMBER(MATCH(U1293,U$1:U1292,0)),"2","1")</f>
        <v>2</v>
      </c>
    </row>
    <row r="1294" spans="2:23" x14ac:dyDescent="0.25">
      <c r="B1294" s="18">
        <v>1293</v>
      </c>
      <c r="C1294" s="17" t="str">
        <f t="shared" si="140"/>
        <v/>
      </c>
      <c r="D1294" s="17" t="str">
        <f t="shared" si="141"/>
        <v/>
      </c>
      <c r="E1294" s="17" t="str">
        <f t="shared" si="142"/>
        <v/>
      </c>
      <c r="F1294" s="17" t="str">
        <f t="shared" si="143"/>
        <v/>
      </c>
      <c r="G1294" s="17" t="str">
        <f t="shared" si="144"/>
        <v>Asia</v>
      </c>
      <c r="H1294" s="17" t="str">
        <f t="shared" si="145"/>
        <v/>
      </c>
      <c r="I1294" s="35" t="str">
        <f t="shared" si="146"/>
        <v>Asia</v>
      </c>
      <c r="J1294" t="str">
        <f>IF(ISNUMBER(MATCH(K1294,K$1:K1293,0)),"Double","1st See ")</f>
        <v>Double</v>
      </c>
      <c r="K1294" t="s">
        <v>8</v>
      </c>
      <c r="R1294" t="s">
        <v>15</v>
      </c>
      <c r="S1294" s="52">
        <v>192000</v>
      </c>
      <c r="T1294" s="49" t="s">
        <v>1438</v>
      </c>
      <c r="U1294" s="13" t="s">
        <v>4001</v>
      </c>
      <c r="W1294" s="60" t="str">
        <f>IF(ISNUMBER(MATCH(U1294,U$1:U1293,0)),"2","1")</f>
        <v>2</v>
      </c>
    </row>
    <row r="1295" spans="2:23" x14ac:dyDescent="0.25">
      <c r="B1295" s="18">
        <v>1294</v>
      </c>
      <c r="C1295" s="17" t="str">
        <f t="shared" si="140"/>
        <v/>
      </c>
      <c r="D1295" s="17" t="str">
        <f t="shared" si="141"/>
        <v/>
      </c>
      <c r="E1295" s="17" t="str">
        <f t="shared" si="142"/>
        <v/>
      </c>
      <c r="F1295" s="17" t="str">
        <f t="shared" si="143"/>
        <v/>
      </c>
      <c r="G1295" s="17" t="str">
        <f t="shared" si="144"/>
        <v>Asia</v>
      </c>
      <c r="H1295" s="17" t="str">
        <f t="shared" si="145"/>
        <v/>
      </c>
      <c r="I1295" s="35" t="str">
        <f t="shared" si="146"/>
        <v>Asia</v>
      </c>
      <c r="J1295" t="str">
        <f>IF(ISNUMBER(MATCH(K1295,K$1:K1294,0)),"Double","1st See ")</f>
        <v>Double</v>
      </c>
      <c r="K1295" t="s">
        <v>8</v>
      </c>
      <c r="R1295" t="s">
        <v>15</v>
      </c>
      <c r="S1295" s="52">
        <v>54000</v>
      </c>
      <c r="T1295" s="49" t="s">
        <v>1439</v>
      </c>
      <c r="U1295" s="13" t="s">
        <v>20</v>
      </c>
      <c r="W1295" s="60" t="str">
        <f>IF(ISNUMBER(MATCH(U1295,U$1:U1294,0)),"2","1")</f>
        <v>2</v>
      </c>
    </row>
    <row r="1296" spans="2:23" x14ac:dyDescent="0.25">
      <c r="B1296" s="18">
        <v>1295</v>
      </c>
      <c r="C1296" s="17" t="str">
        <f t="shared" si="140"/>
        <v/>
      </c>
      <c r="D1296" s="17" t="str">
        <f t="shared" si="141"/>
        <v/>
      </c>
      <c r="E1296" s="17" t="str">
        <f t="shared" si="142"/>
        <v/>
      </c>
      <c r="F1296" s="17" t="str">
        <f t="shared" si="143"/>
        <v/>
      </c>
      <c r="G1296" s="17" t="str">
        <f t="shared" si="144"/>
        <v>Asia</v>
      </c>
      <c r="H1296" s="17" t="str">
        <f t="shared" si="145"/>
        <v/>
      </c>
      <c r="I1296" s="35" t="str">
        <f t="shared" si="146"/>
        <v>Asia</v>
      </c>
      <c r="J1296" t="str">
        <f>IF(ISNUMBER(MATCH(K1296,K$1:K1295,0)),"Double","1st See ")</f>
        <v>Double</v>
      </c>
      <c r="K1296" t="s">
        <v>8</v>
      </c>
      <c r="R1296" t="s">
        <v>15</v>
      </c>
      <c r="S1296" s="52">
        <v>140000</v>
      </c>
      <c r="T1296" s="49" t="s">
        <v>89</v>
      </c>
      <c r="U1296" s="13" t="s">
        <v>310</v>
      </c>
      <c r="W1296" s="60" t="str">
        <f>IF(ISNUMBER(MATCH(U1296,U$1:U1295,0)),"2","1")</f>
        <v>2</v>
      </c>
    </row>
    <row r="1297" spans="2:23" x14ac:dyDescent="0.25">
      <c r="B1297" s="18">
        <v>1296</v>
      </c>
      <c r="C1297" s="17" t="str">
        <f t="shared" si="140"/>
        <v/>
      </c>
      <c r="D1297" s="17" t="str">
        <f t="shared" si="141"/>
        <v/>
      </c>
      <c r="E1297" s="17" t="str">
        <f t="shared" si="142"/>
        <v/>
      </c>
      <c r="F1297" s="17" t="str">
        <f t="shared" si="143"/>
        <v/>
      </c>
      <c r="G1297" s="17" t="str">
        <f t="shared" si="144"/>
        <v>Asia</v>
      </c>
      <c r="H1297" s="17" t="str">
        <f t="shared" si="145"/>
        <v/>
      </c>
      <c r="I1297" s="35" t="str">
        <f t="shared" si="146"/>
        <v>Asia</v>
      </c>
      <c r="J1297" t="str">
        <f>IF(ISNUMBER(MATCH(K1297,K$1:K1296,0)),"Double","1st See ")</f>
        <v>Double</v>
      </c>
      <c r="K1297" t="s">
        <v>8</v>
      </c>
      <c r="R1297" t="s">
        <v>15</v>
      </c>
      <c r="S1297" s="52">
        <v>80000</v>
      </c>
      <c r="T1297" s="49" t="s">
        <v>52</v>
      </c>
      <c r="U1297" s="13" t="s">
        <v>52</v>
      </c>
      <c r="W1297" s="60" t="str">
        <f>IF(ISNUMBER(MATCH(U1297,U$1:U1296,0)),"2","1")</f>
        <v>2</v>
      </c>
    </row>
    <row r="1298" spans="2:23" x14ac:dyDescent="0.25">
      <c r="B1298" s="18">
        <v>1297</v>
      </c>
      <c r="C1298" s="17" t="str">
        <f t="shared" si="140"/>
        <v/>
      </c>
      <c r="D1298" s="17" t="str">
        <f t="shared" si="141"/>
        <v/>
      </c>
      <c r="E1298" s="17" t="str">
        <f t="shared" si="142"/>
        <v/>
      </c>
      <c r="F1298" s="17" t="str">
        <f t="shared" si="143"/>
        <v/>
      </c>
      <c r="G1298" s="17" t="str">
        <f t="shared" si="144"/>
        <v>Asia</v>
      </c>
      <c r="H1298" s="17" t="str">
        <f t="shared" si="145"/>
        <v/>
      </c>
      <c r="I1298" s="35" t="str">
        <f t="shared" si="146"/>
        <v>Asia</v>
      </c>
      <c r="J1298" t="str">
        <f>IF(ISNUMBER(MATCH(K1298,K$1:K1297,0)),"Double","1st See ")</f>
        <v>Double</v>
      </c>
      <c r="K1298" t="s">
        <v>8</v>
      </c>
      <c r="R1298" t="s">
        <v>15</v>
      </c>
      <c r="S1298" s="52">
        <v>49500</v>
      </c>
      <c r="T1298" s="49" t="s">
        <v>118</v>
      </c>
      <c r="U1298" s="13" t="s">
        <v>20</v>
      </c>
      <c r="W1298" s="60" t="str">
        <f>IF(ISNUMBER(MATCH(U1298,U$1:U1297,0)),"2","1")</f>
        <v>2</v>
      </c>
    </row>
    <row r="1299" spans="2:23" x14ac:dyDescent="0.25">
      <c r="B1299" s="18">
        <v>1298</v>
      </c>
      <c r="C1299" s="17" t="str">
        <f t="shared" si="140"/>
        <v>Europe</v>
      </c>
      <c r="D1299" s="17" t="str">
        <f t="shared" si="141"/>
        <v/>
      </c>
      <c r="E1299" s="17" t="str">
        <f t="shared" si="142"/>
        <v/>
      </c>
      <c r="F1299" s="17" t="str">
        <f t="shared" si="143"/>
        <v/>
      </c>
      <c r="G1299" s="17" t="str">
        <f t="shared" si="144"/>
        <v/>
      </c>
      <c r="H1299" s="17" t="str">
        <f t="shared" si="145"/>
        <v/>
      </c>
      <c r="I1299" s="35" t="str">
        <f t="shared" si="146"/>
        <v>Europe</v>
      </c>
      <c r="J1299" t="str">
        <f>IF(ISNUMBER(MATCH(K1299,K$1:K1298,0)),"Double","1st See ")</f>
        <v>Double</v>
      </c>
      <c r="K1299" t="s">
        <v>628</v>
      </c>
      <c r="R1299" t="s">
        <v>15</v>
      </c>
      <c r="S1299" s="52">
        <v>80000</v>
      </c>
      <c r="T1299" s="49" t="s">
        <v>1252</v>
      </c>
      <c r="U1299" s="13" t="s">
        <v>20</v>
      </c>
      <c r="W1299" s="60" t="str">
        <f>IF(ISNUMBER(MATCH(U1299,U$1:U1298,0)),"2","1")</f>
        <v>2</v>
      </c>
    </row>
    <row r="1300" spans="2:23" x14ac:dyDescent="0.25">
      <c r="B1300" s="18">
        <v>1299</v>
      </c>
      <c r="C1300" s="17" t="str">
        <f t="shared" si="140"/>
        <v>Europe</v>
      </c>
      <c r="D1300" s="17" t="str">
        <f t="shared" si="141"/>
        <v/>
      </c>
      <c r="E1300" s="17" t="str">
        <f t="shared" si="142"/>
        <v/>
      </c>
      <c r="F1300" s="17" t="str">
        <f t="shared" si="143"/>
        <v/>
      </c>
      <c r="G1300" s="17" t="str">
        <f t="shared" si="144"/>
        <v/>
      </c>
      <c r="H1300" s="17" t="str">
        <f t="shared" si="145"/>
        <v/>
      </c>
      <c r="I1300" s="35" t="str">
        <f t="shared" si="146"/>
        <v>Europe</v>
      </c>
      <c r="J1300" t="str">
        <f>IF(ISNUMBER(MATCH(K1300,K$1:K1299,0)),"Double","1st See ")</f>
        <v>Double</v>
      </c>
      <c r="K1300" t="s">
        <v>71</v>
      </c>
      <c r="R1300" t="s">
        <v>15</v>
      </c>
      <c r="S1300" s="52">
        <v>125000</v>
      </c>
      <c r="T1300" s="49" t="s">
        <v>1516</v>
      </c>
      <c r="U1300" s="13" t="s">
        <v>52</v>
      </c>
      <c r="W1300" s="60" t="str">
        <f>IF(ISNUMBER(MATCH(U1300,U$1:U1299,0)),"2","1")</f>
        <v>2</v>
      </c>
    </row>
    <row r="1301" spans="2:23" x14ac:dyDescent="0.25">
      <c r="B1301" s="18">
        <v>1300</v>
      </c>
      <c r="C1301" s="17" t="str">
        <f t="shared" si="140"/>
        <v>Europe</v>
      </c>
      <c r="D1301" s="17" t="str">
        <f t="shared" si="141"/>
        <v/>
      </c>
      <c r="E1301" s="17" t="str">
        <f t="shared" si="142"/>
        <v/>
      </c>
      <c r="F1301" s="17" t="str">
        <f t="shared" si="143"/>
        <v/>
      </c>
      <c r="G1301" s="17" t="str">
        <f t="shared" si="144"/>
        <v/>
      </c>
      <c r="H1301" s="17" t="str">
        <f t="shared" si="145"/>
        <v/>
      </c>
      <c r="I1301" s="35" t="str">
        <f t="shared" si="146"/>
        <v>Europe</v>
      </c>
      <c r="J1301" t="str">
        <f>IF(ISNUMBER(MATCH(K1301,K$1:K1300,0)),"Double","1st See ")</f>
        <v>Double</v>
      </c>
      <c r="K1301" t="s">
        <v>608</v>
      </c>
      <c r="R1301" t="s">
        <v>15</v>
      </c>
      <c r="S1301" s="52">
        <v>105000</v>
      </c>
      <c r="T1301" s="49" t="s">
        <v>1518</v>
      </c>
      <c r="U1301" s="13" t="s">
        <v>4001</v>
      </c>
      <c r="W1301" s="60" t="str">
        <f>IF(ISNUMBER(MATCH(U1301,U$1:U1300,0)),"2","1")</f>
        <v>2</v>
      </c>
    </row>
    <row r="1302" spans="2:23" x14ac:dyDescent="0.25">
      <c r="B1302" s="18">
        <v>1301</v>
      </c>
      <c r="C1302" s="17" t="str">
        <f t="shared" si="140"/>
        <v/>
      </c>
      <c r="D1302" s="17" t="str">
        <f t="shared" si="141"/>
        <v/>
      </c>
      <c r="E1302" s="17" t="str">
        <f t="shared" si="142"/>
        <v/>
      </c>
      <c r="F1302" s="17" t="str">
        <f t="shared" si="143"/>
        <v/>
      </c>
      <c r="G1302" s="17" t="str">
        <f t="shared" si="144"/>
        <v>Asia</v>
      </c>
      <c r="H1302" s="17" t="str">
        <f t="shared" si="145"/>
        <v/>
      </c>
      <c r="I1302" s="35" t="str">
        <f t="shared" si="146"/>
        <v>Asia</v>
      </c>
      <c r="J1302" t="str">
        <f>IF(ISNUMBER(MATCH(K1302,K$1:K1301,0)),"Double","1st See ")</f>
        <v>Double</v>
      </c>
      <c r="K1302" t="s">
        <v>8</v>
      </c>
      <c r="R1302" t="s">
        <v>15</v>
      </c>
      <c r="S1302" s="52">
        <v>75000</v>
      </c>
      <c r="T1302" s="49" t="s">
        <v>14</v>
      </c>
      <c r="U1302" s="13" t="s">
        <v>20</v>
      </c>
      <c r="W1302" s="60" t="str">
        <f>IF(ISNUMBER(MATCH(U1302,U$1:U1301,0)),"2","1")</f>
        <v>2</v>
      </c>
    </row>
    <row r="1303" spans="2:23" x14ac:dyDescent="0.25">
      <c r="B1303" s="18">
        <v>1302</v>
      </c>
      <c r="C1303" s="17" t="str">
        <f t="shared" si="140"/>
        <v/>
      </c>
      <c r="D1303" s="17" t="str">
        <f t="shared" si="141"/>
        <v/>
      </c>
      <c r="E1303" s="17" t="str">
        <f t="shared" si="142"/>
        <v/>
      </c>
      <c r="F1303" s="17" t="str">
        <f t="shared" si="143"/>
        <v/>
      </c>
      <c r="G1303" s="17" t="str">
        <f t="shared" si="144"/>
        <v/>
      </c>
      <c r="H1303" s="17" t="str">
        <f t="shared" si="145"/>
        <v>Oceania</v>
      </c>
      <c r="I1303" s="35" t="str">
        <f t="shared" si="146"/>
        <v>Oceania</v>
      </c>
      <c r="J1303" t="str">
        <f>IF(ISNUMBER(MATCH(K1303,K$1:K1302,0)),"Double","1st See ")</f>
        <v>Double</v>
      </c>
      <c r="K1303" t="s">
        <v>672</v>
      </c>
      <c r="R1303" t="s">
        <v>15</v>
      </c>
      <c r="S1303" s="52">
        <v>110000</v>
      </c>
      <c r="T1303" s="49" t="s">
        <v>1522</v>
      </c>
      <c r="U1303" s="13" t="s">
        <v>20</v>
      </c>
      <c r="W1303" s="60" t="str">
        <f>IF(ISNUMBER(MATCH(U1303,U$1:U1302,0)),"2","1")</f>
        <v>2</v>
      </c>
    </row>
    <row r="1304" spans="2:23" x14ac:dyDescent="0.25">
      <c r="B1304" s="18">
        <v>1303</v>
      </c>
      <c r="C1304" s="17" t="str">
        <f t="shared" si="140"/>
        <v/>
      </c>
      <c r="D1304" s="17" t="str">
        <f t="shared" si="141"/>
        <v/>
      </c>
      <c r="E1304" s="17" t="str">
        <f t="shared" si="142"/>
        <v/>
      </c>
      <c r="F1304" s="17" t="str">
        <f t="shared" si="143"/>
        <v/>
      </c>
      <c r="G1304" s="17" t="str">
        <f t="shared" si="144"/>
        <v>Asia</v>
      </c>
      <c r="H1304" s="17" t="str">
        <f t="shared" si="145"/>
        <v/>
      </c>
      <c r="I1304" s="35" t="str">
        <f t="shared" si="146"/>
        <v>Asia</v>
      </c>
      <c r="J1304" t="str">
        <f>IF(ISNUMBER(MATCH(K1304,K$1:K1303,0)),"Double","1st See ")</f>
        <v>Double</v>
      </c>
      <c r="K1304" t="s">
        <v>133</v>
      </c>
      <c r="R1304" t="s">
        <v>15</v>
      </c>
      <c r="S1304" s="52">
        <v>125000</v>
      </c>
      <c r="T1304" s="49" t="s">
        <v>642</v>
      </c>
      <c r="U1304" s="13" t="s">
        <v>52</v>
      </c>
      <c r="W1304" s="60" t="str">
        <f>IF(ISNUMBER(MATCH(U1304,U$1:U1303,0)),"2","1")</f>
        <v>2</v>
      </c>
    </row>
    <row r="1305" spans="2:23" x14ac:dyDescent="0.25">
      <c r="B1305" s="18">
        <v>1304</v>
      </c>
      <c r="C1305" s="17" t="str">
        <f t="shared" si="140"/>
        <v>Europe</v>
      </c>
      <c r="D1305" s="17" t="str">
        <f t="shared" si="141"/>
        <v/>
      </c>
      <c r="E1305" s="17" t="str">
        <f t="shared" si="142"/>
        <v/>
      </c>
      <c r="F1305" s="17" t="str">
        <f t="shared" si="143"/>
        <v/>
      </c>
      <c r="G1305" s="17" t="str">
        <f t="shared" si="144"/>
        <v/>
      </c>
      <c r="H1305" s="17" t="str">
        <f t="shared" si="145"/>
        <v/>
      </c>
      <c r="I1305" s="35" t="str">
        <f t="shared" si="146"/>
        <v>Europe</v>
      </c>
      <c r="J1305" t="str">
        <f>IF(ISNUMBER(MATCH(K1305,K$1:K1304,0)),"Double","1st See ")</f>
        <v>Double</v>
      </c>
      <c r="K1305" t="s">
        <v>1497</v>
      </c>
      <c r="R1305" t="s">
        <v>15</v>
      </c>
      <c r="S1305" s="52">
        <v>60000</v>
      </c>
      <c r="T1305" s="49" t="s">
        <v>1527</v>
      </c>
      <c r="U1305" s="13" t="s">
        <v>20</v>
      </c>
      <c r="W1305" s="60" t="str">
        <f>IF(ISNUMBER(MATCH(U1305,U$1:U1304,0)),"2","1")</f>
        <v>2</v>
      </c>
    </row>
    <row r="1306" spans="2:23" x14ac:dyDescent="0.25">
      <c r="B1306" s="18">
        <v>1305</v>
      </c>
      <c r="C1306" s="17" t="str">
        <f t="shared" si="140"/>
        <v/>
      </c>
      <c r="D1306" s="17" t="str">
        <f t="shared" si="141"/>
        <v/>
      </c>
      <c r="E1306" s="17" t="str">
        <f t="shared" si="142"/>
        <v/>
      </c>
      <c r="F1306" s="17" t="str">
        <f t="shared" si="143"/>
        <v/>
      </c>
      <c r="G1306" s="17" t="str">
        <f t="shared" si="144"/>
        <v>Asia</v>
      </c>
      <c r="H1306" s="17" t="str">
        <f t="shared" si="145"/>
        <v/>
      </c>
      <c r="I1306" s="35" t="str">
        <f t="shared" si="146"/>
        <v>Asia</v>
      </c>
      <c r="J1306" t="str">
        <f>IF(ISNUMBER(MATCH(K1306,K$1:K1305,0)),"Double","1st See ")</f>
        <v>Double</v>
      </c>
      <c r="K1306" t="s">
        <v>8</v>
      </c>
      <c r="R1306" t="s">
        <v>15</v>
      </c>
      <c r="S1306" s="52">
        <v>57500</v>
      </c>
      <c r="T1306" s="49" t="s">
        <v>1533</v>
      </c>
      <c r="U1306" s="13" t="s">
        <v>52</v>
      </c>
      <c r="W1306" s="60" t="str">
        <f>IF(ISNUMBER(MATCH(U1306,U$1:U1305,0)),"2","1")</f>
        <v>2</v>
      </c>
    </row>
    <row r="1307" spans="2:23" x14ac:dyDescent="0.25">
      <c r="B1307" s="18">
        <v>1306</v>
      </c>
      <c r="C1307" s="17" t="str">
        <f t="shared" si="140"/>
        <v/>
      </c>
      <c r="D1307" s="17" t="str">
        <f t="shared" si="141"/>
        <v/>
      </c>
      <c r="E1307" s="17" t="str">
        <f t="shared" si="142"/>
        <v/>
      </c>
      <c r="F1307" s="17" t="str">
        <f t="shared" si="143"/>
        <v/>
      </c>
      <c r="G1307" s="17" t="str">
        <f t="shared" si="144"/>
        <v>Asia</v>
      </c>
      <c r="H1307" s="17" t="str">
        <f t="shared" si="145"/>
        <v/>
      </c>
      <c r="I1307" s="35" t="str">
        <f t="shared" si="146"/>
        <v>Asia</v>
      </c>
      <c r="J1307" t="str">
        <f>IF(ISNUMBER(MATCH(K1307,K$1:K1306,0)),"Double","1st See ")</f>
        <v>Double</v>
      </c>
      <c r="K1307" t="s">
        <v>8</v>
      </c>
      <c r="R1307" t="s">
        <v>15</v>
      </c>
      <c r="S1307" s="52">
        <v>80000</v>
      </c>
      <c r="T1307" s="49" t="s">
        <v>1535</v>
      </c>
      <c r="U1307" s="13" t="s">
        <v>52</v>
      </c>
      <c r="W1307" s="60" t="str">
        <f>IF(ISNUMBER(MATCH(U1307,U$1:U1306,0)),"2","1")</f>
        <v>2</v>
      </c>
    </row>
    <row r="1308" spans="2:23" x14ac:dyDescent="0.25">
      <c r="B1308" s="18">
        <v>1307</v>
      </c>
      <c r="C1308" s="17" t="str">
        <f t="shared" si="140"/>
        <v>Europe</v>
      </c>
      <c r="D1308" s="17" t="str">
        <f t="shared" si="141"/>
        <v/>
      </c>
      <c r="E1308" s="17" t="str">
        <f t="shared" si="142"/>
        <v/>
      </c>
      <c r="F1308" s="17" t="str">
        <f t="shared" si="143"/>
        <v/>
      </c>
      <c r="G1308" s="17" t="str">
        <f t="shared" si="144"/>
        <v/>
      </c>
      <c r="H1308" s="17" t="str">
        <f t="shared" si="145"/>
        <v/>
      </c>
      <c r="I1308" s="35" t="str">
        <f t="shared" si="146"/>
        <v>Europe</v>
      </c>
      <c r="J1308" t="str">
        <f>IF(ISNUMBER(MATCH(K1308,K$1:K1307,0)),"Double","1st See ")</f>
        <v>Double</v>
      </c>
      <c r="K1308" t="s">
        <v>71</v>
      </c>
      <c r="R1308" t="s">
        <v>15</v>
      </c>
      <c r="S1308" s="52">
        <v>33000</v>
      </c>
      <c r="T1308" s="49" t="s">
        <v>1536</v>
      </c>
      <c r="U1308" s="13" t="s">
        <v>488</v>
      </c>
      <c r="W1308" s="60" t="str">
        <f>IF(ISNUMBER(MATCH(U1308,U$1:U1307,0)),"2","1")</f>
        <v>2</v>
      </c>
    </row>
    <row r="1309" spans="2:23" x14ac:dyDescent="0.25">
      <c r="B1309" s="18">
        <v>1308</v>
      </c>
      <c r="C1309" s="17" t="str">
        <f t="shared" si="140"/>
        <v/>
      </c>
      <c r="D1309" s="17" t="str">
        <f t="shared" si="141"/>
        <v/>
      </c>
      <c r="E1309" s="17" t="str">
        <f t="shared" si="142"/>
        <v/>
      </c>
      <c r="F1309" s="17" t="str">
        <f t="shared" si="143"/>
        <v/>
      </c>
      <c r="G1309" s="17" t="str">
        <f t="shared" si="144"/>
        <v>Asia</v>
      </c>
      <c r="H1309" s="17" t="str">
        <f t="shared" si="145"/>
        <v/>
      </c>
      <c r="I1309" s="35" t="str">
        <f t="shared" si="146"/>
        <v>Asia</v>
      </c>
      <c r="J1309" t="str">
        <f>IF(ISNUMBER(MATCH(K1309,K$1:K1308,0)),"Double","1st See ")</f>
        <v>Double</v>
      </c>
      <c r="K1309" t="s">
        <v>8</v>
      </c>
      <c r="R1309" t="s">
        <v>15</v>
      </c>
      <c r="S1309" s="52">
        <v>100000</v>
      </c>
      <c r="T1309" s="49" t="s">
        <v>424</v>
      </c>
      <c r="U1309" s="13" t="s">
        <v>20</v>
      </c>
      <c r="W1309" s="60" t="str">
        <f>IF(ISNUMBER(MATCH(U1309,U$1:U1308,0)),"2","1")</f>
        <v>2</v>
      </c>
    </row>
    <row r="1310" spans="2:23" x14ac:dyDescent="0.25">
      <c r="B1310" s="18">
        <v>1309</v>
      </c>
      <c r="C1310" s="17" t="str">
        <f t="shared" si="140"/>
        <v/>
      </c>
      <c r="D1310" s="17" t="str">
        <f t="shared" si="141"/>
        <v/>
      </c>
      <c r="E1310" s="17" t="str">
        <f t="shared" si="142"/>
        <v/>
      </c>
      <c r="F1310" s="17" t="str">
        <f t="shared" si="143"/>
        <v/>
      </c>
      <c r="G1310" s="17" t="str">
        <f t="shared" si="144"/>
        <v>Asia</v>
      </c>
      <c r="H1310" s="17" t="str">
        <f t="shared" si="145"/>
        <v/>
      </c>
      <c r="I1310" s="35" t="str">
        <f t="shared" si="146"/>
        <v>Asia</v>
      </c>
      <c r="J1310" t="str">
        <f>IF(ISNUMBER(MATCH(K1310,K$1:K1309,0)),"Double","1st See ")</f>
        <v>Double</v>
      </c>
      <c r="K1310" t="s">
        <v>8</v>
      </c>
      <c r="R1310" t="s">
        <v>15</v>
      </c>
      <c r="S1310" s="52">
        <v>60000</v>
      </c>
      <c r="T1310" s="49" t="s">
        <v>204</v>
      </c>
      <c r="U1310" s="13" t="s">
        <v>52</v>
      </c>
      <c r="W1310" s="60" t="str">
        <f>IF(ISNUMBER(MATCH(U1310,U$1:U1309,0)),"2","1")</f>
        <v>2</v>
      </c>
    </row>
    <row r="1311" spans="2:23" x14ac:dyDescent="0.25">
      <c r="B1311" s="18">
        <v>1310</v>
      </c>
      <c r="C1311" s="17" t="str">
        <f t="shared" si="140"/>
        <v/>
      </c>
      <c r="D1311" s="17" t="str">
        <f t="shared" si="141"/>
        <v/>
      </c>
      <c r="E1311" s="17" t="str">
        <f t="shared" si="142"/>
        <v/>
      </c>
      <c r="F1311" s="17" t="str">
        <f t="shared" si="143"/>
        <v>Africa</v>
      </c>
      <c r="G1311" s="17" t="str">
        <f t="shared" si="144"/>
        <v/>
      </c>
      <c r="H1311" s="17" t="str">
        <f t="shared" si="145"/>
        <v/>
      </c>
      <c r="I1311" s="35" t="str">
        <f t="shared" si="146"/>
        <v>Africa</v>
      </c>
      <c r="J1311" t="str">
        <f>IF(ISNUMBER(MATCH(K1311,K$1:K1310,0)),"Double","1st See ")</f>
        <v xml:space="preserve">1st See </v>
      </c>
      <c r="K1311" t="s">
        <v>1503</v>
      </c>
      <c r="R1311" t="s">
        <v>15</v>
      </c>
      <c r="S1311" s="52">
        <v>95000</v>
      </c>
      <c r="T1311" s="49" t="s">
        <v>653</v>
      </c>
      <c r="U1311" s="13" t="s">
        <v>20</v>
      </c>
      <c r="W1311" s="60" t="str">
        <f>IF(ISNUMBER(MATCH(U1311,U$1:U1310,0)),"2","1")</f>
        <v>2</v>
      </c>
    </row>
    <row r="1312" spans="2:23" x14ac:dyDescent="0.25">
      <c r="B1312" s="18">
        <v>1311</v>
      </c>
      <c r="C1312" s="17" t="str">
        <f t="shared" si="140"/>
        <v/>
      </c>
      <c r="D1312" s="17" t="str">
        <f t="shared" si="141"/>
        <v/>
      </c>
      <c r="E1312" s="17" t="str">
        <f t="shared" si="142"/>
        <v/>
      </c>
      <c r="F1312" s="17" t="str">
        <f t="shared" si="143"/>
        <v/>
      </c>
      <c r="G1312" s="17" t="str">
        <f t="shared" si="144"/>
        <v>Asia</v>
      </c>
      <c r="H1312" s="17" t="str">
        <f t="shared" si="145"/>
        <v/>
      </c>
      <c r="I1312" s="35" t="str">
        <f t="shared" si="146"/>
        <v>Asia</v>
      </c>
      <c r="J1312" t="str">
        <f>IF(ISNUMBER(MATCH(K1312,K$1:K1311,0)),"Double","1st See ")</f>
        <v>Double</v>
      </c>
      <c r="K1312" t="s">
        <v>416</v>
      </c>
      <c r="R1312" t="s">
        <v>15</v>
      </c>
      <c r="S1312" s="52">
        <v>24000</v>
      </c>
      <c r="T1312" s="49" t="s">
        <v>1539</v>
      </c>
      <c r="U1312" s="13" t="s">
        <v>20</v>
      </c>
      <c r="W1312" s="60" t="str">
        <f>IF(ISNUMBER(MATCH(U1312,U$1:U1311,0)),"2","1")</f>
        <v>2</v>
      </c>
    </row>
    <row r="1313" spans="2:23" x14ac:dyDescent="0.25">
      <c r="B1313" s="18">
        <v>1312</v>
      </c>
      <c r="C1313" s="17" t="str">
        <f t="shared" si="140"/>
        <v/>
      </c>
      <c r="D1313" s="17" t="str">
        <f t="shared" si="141"/>
        <v/>
      </c>
      <c r="E1313" s="17" t="str">
        <f t="shared" si="142"/>
        <v/>
      </c>
      <c r="F1313" s="17" t="str">
        <f t="shared" si="143"/>
        <v/>
      </c>
      <c r="G1313" s="17" t="str">
        <f t="shared" si="144"/>
        <v>Asia</v>
      </c>
      <c r="H1313" s="17" t="str">
        <f t="shared" si="145"/>
        <v/>
      </c>
      <c r="I1313" s="35" t="str">
        <f t="shared" si="146"/>
        <v>Asia</v>
      </c>
      <c r="J1313" t="str">
        <f>IF(ISNUMBER(MATCH(K1313,K$1:K1312,0)),"Double","1st See ")</f>
        <v>Double</v>
      </c>
      <c r="K1313" t="s">
        <v>8</v>
      </c>
      <c r="R1313" t="s">
        <v>15</v>
      </c>
      <c r="S1313" s="52">
        <v>50000</v>
      </c>
      <c r="T1313" s="49" t="s">
        <v>1540</v>
      </c>
      <c r="U1313" s="13" t="s">
        <v>279</v>
      </c>
      <c r="W1313" s="60" t="str">
        <f>IF(ISNUMBER(MATCH(U1313,U$1:U1312,0)),"2","1")</f>
        <v>2</v>
      </c>
    </row>
    <row r="1314" spans="2:23" x14ac:dyDescent="0.25">
      <c r="B1314" s="18">
        <v>1313</v>
      </c>
      <c r="C1314" s="17" t="str">
        <f t="shared" si="140"/>
        <v/>
      </c>
      <c r="D1314" s="17" t="str">
        <f t="shared" si="141"/>
        <v>North America</v>
      </c>
      <c r="E1314" s="17" t="str">
        <f t="shared" si="142"/>
        <v/>
      </c>
      <c r="F1314" s="17" t="str">
        <f t="shared" si="143"/>
        <v/>
      </c>
      <c r="G1314" s="17" t="str">
        <f t="shared" si="144"/>
        <v/>
      </c>
      <c r="H1314" s="17" t="str">
        <f t="shared" si="145"/>
        <v/>
      </c>
      <c r="I1314" s="35" t="str">
        <f t="shared" si="146"/>
        <v>North America</v>
      </c>
      <c r="J1314" t="str">
        <f>IF(ISNUMBER(MATCH(K1314,K$1:K1313,0)),"Double","1st See ")</f>
        <v>Double</v>
      </c>
      <c r="K1314" t="s">
        <v>15</v>
      </c>
      <c r="R1314" t="s">
        <v>15</v>
      </c>
      <c r="S1314" s="52">
        <v>103000</v>
      </c>
      <c r="T1314" s="49" t="s">
        <v>488</v>
      </c>
      <c r="U1314" s="13" t="s">
        <v>488</v>
      </c>
      <c r="W1314" s="60" t="str">
        <f>IF(ISNUMBER(MATCH(U1314,U$1:U1313,0)),"2","1")</f>
        <v>2</v>
      </c>
    </row>
    <row r="1315" spans="2:23" x14ac:dyDescent="0.25">
      <c r="B1315" s="18">
        <v>1314</v>
      </c>
      <c r="C1315" s="17" t="str">
        <f t="shared" si="140"/>
        <v/>
      </c>
      <c r="D1315" s="17" t="str">
        <f t="shared" si="141"/>
        <v/>
      </c>
      <c r="E1315" s="17" t="str">
        <f t="shared" si="142"/>
        <v/>
      </c>
      <c r="F1315" s="17" t="str">
        <f t="shared" si="143"/>
        <v/>
      </c>
      <c r="G1315" s="17" t="str">
        <f t="shared" si="144"/>
        <v>Asia</v>
      </c>
      <c r="H1315" s="17" t="str">
        <f t="shared" si="145"/>
        <v/>
      </c>
      <c r="I1315" s="35" t="str">
        <f t="shared" si="146"/>
        <v>Asia</v>
      </c>
      <c r="J1315" t="str">
        <f>IF(ISNUMBER(MATCH(K1315,K$1:K1314,0)),"Double","1st See ")</f>
        <v>Double</v>
      </c>
      <c r="K1315" t="s">
        <v>8</v>
      </c>
      <c r="R1315" t="s">
        <v>15</v>
      </c>
      <c r="S1315" s="52">
        <v>36000</v>
      </c>
      <c r="T1315" s="49" t="s">
        <v>1144</v>
      </c>
      <c r="U1315" s="13" t="s">
        <v>67</v>
      </c>
      <c r="W1315" s="60" t="str">
        <f>IF(ISNUMBER(MATCH(U1315,U$1:U1314,0)),"2","1")</f>
        <v>2</v>
      </c>
    </row>
    <row r="1316" spans="2:23" x14ac:dyDescent="0.25">
      <c r="B1316" s="18">
        <v>1315</v>
      </c>
      <c r="C1316" s="17" t="str">
        <f t="shared" si="140"/>
        <v>Europe</v>
      </c>
      <c r="D1316" s="17" t="str">
        <f t="shared" si="141"/>
        <v/>
      </c>
      <c r="E1316" s="17" t="str">
        <f t="shared" si="142"/>
        <v/>
      </c>
      <c r="F1316" s="17" t="str">
        <f t="shared" si="143"/>
        <v/>
      </c>
      <c r="G1316" s="17" t="str">
        <f t="shared" si="144"/>
        <v/>
      </c>
      <c r="H1316" s="17" t="str">
        <f t="shared" si="145"/>
        <v/>
      </c>
      <c r="I1316" s="35" t="str">
        <f t="shared" si="146"/>
        <v>Europe</v>
      </c>
      <c r="J1316" t="str">
        <f>IF(ISNUMBER(MATCH(K1316,K$1:K1315,0)),"Double","1st See ")</f>
        <v>Double</v>
      </c>
      <c r="K1316" t="s">
        <v>71</v>
      </c>
      <c r="R1316" t="s">
        <v>15</v>
      </c>
      <c r="S1316" s="52">
        <v>85000</v>
      </c>
      <c r="T1316" s="49" t="s">
        <v>72</v>
      </c>
      <c r="U1316" s="13" t="s">
        <v>20</v>
      </c>
      <c r="W1316" s="60" t="str">
        <f>IF(ISNUMBER(MATCH(U1316,U$1:U1315,0)),"2","1")</f>
        <v>2</v>
      </c>
    </row>
    <row r="1317" spans="2:23" x14ac:dyDescent="0.25">
      <c r="B1317" s="18">
        <v>1316</v>
      </c>
      <c r="C1317" s="17" t="str">
        <f t="shared" si="140"/>
        <v>Europe</v>
      </c>
      <c r="D1317" s="17" t="str">
        <f t="shared" si="141"/>
        <v/>
      </c>
      <c r="E1317" s="17" t="str">
        <f t="shared" si="142"/>
        <v/>
      </c>
      <c r="F1317" s="17" t="str">
        <f t="shared" si="143"/>
        <v/>
      </c>
      <c r="G1317" s="17" t="str">
        <f t="shared" si="144"/>
        <v/>
      </c>
      <c r="H1317" s="17" t="str">
        <f t="shared" si="145"/>
        <v/>
      </c>
      <c r="I1317" s="35" t="str">
        <f t="shared" si="146"/>
        <v>Europe</v>
      </c>
      <c r="J1317" t="str">
        <f>IF(ISNUMBER(MATCH(K1317,K$1:K1316,0)),"Double","1st See ")</f>
        <v>Double</v>
      </c>
      <c r="K1317" t="s">
        <v>71</v>
      </c>
      <c r="R1317" t="s">
        <v>15</v>
      </c>
      <c r="S1317" s="52">
        <v>85000</v>
      </c>
      <c r="T1317" s="49" t="s">
        <v>1544</v>
      </c>
      <c r="U1317" s="13" t="s">
        <v>279</v>
      </c>
      <c r="W1317" s="60" t="str">
        <f>IF(ISNUMBER(MATCH(U1317,U$1:U1316,0)),"2","1")</f>
        <v>2</v>
      </c>
    </row>
    <row r="1318" spans="2:23" x14ac:dyDescent="0.25">
      <c r="B1318" s="18">
        <v>1317</v>
      </c>
      <c r="C1318" s="17" t="str">
        <f t="shared" si="140"/>
        <v/>
      </c>
      <c r="D1318" s="17" t="str">
        <f t="shared" si="141"/>
        <v/>
      </c>
      <c r="E1318" s="17" t="str">
        <f t="shared" si="142"/>
        <v/>
      </c>
      <c r="F1318" s="17" t="str">
        <f t="shared" si="143"/>
        <v/>
      </c>
      <c r="G1318" s="17" t="str">
        <f t="shared" si="144"/>
        <v>Asia</v>
      </c>
      <c r="H1318" s="17" t="str">
        <f t="shared" si="145"/>
        <v/>
      </c>
      <c r="I1318" s="35" t="str">
        <f t="shared" si="146"/>
        <v>Asia</v>
      </c>
      <c r="J1318" t="str">
        <f>IF(ISNUMBER(MATCH(K1318,K$1:K1317,0)),"Double","1st See ")</f>
        <v>Double</v>
      </c>
      <c r="K1318" t="s">
        <v>17</v>
      </c>
      <c r="R1318" t="s">
        <v>15</v>
      </c>
      <c r="S1318" s="52">
        <v>120000</v>
      </c>
      <c r="T1318" s="49" t="s">
        <v>642</v>
      </c>
      <c r="U1318" s="13" t="s">
        <v>52</v>
      </c>
      <c r="W1318" s="60" t="str">
        <f>IF(ISNUMBER(MATCH(U1318,U$1:U1317,0)),"2","1")</f>
        <v>2</v>
      </c>
    </row>
    <row r="1319" spans="2:23" x14ac:dyDescent="0.25">
      <c r="B1319" s="18">
        <v>1318</v>
      </c>
      <c r="C1319" s="17" t="str">
        <f t="shared" si="140"/>
        <v>Europe</v>
      </c>
      <c r="D1319" s="17" t="str">
        <f t="shared" si="141"/>
        <v/>
      </c>
      <c r="E1319" s="17" t="str">
        <f t="shared" si="142"/>
        <v/>
      </c>
      <c r="F1319" s="17" t="str">
        <f t="shared" si="143"/>
        <v/>
      </c>
      <c r="G1319" s="17" t="str">
        <f t="shared" si="144"/>
        <v/>
      </c>
      <c r="H1319" s="17" t="str">
        <f t="shared" si="145"/>
        <v/>
      </c>
      <c r="I1319" s="35" t="str">
        <f t="shared" si="146"/>
        <v>Europe</v>
      </c>
      <c r="J1319" t="str">
        <f>IF(ISNUMBER(MATCH(K1319,K$1:K1318,0)),"Double","1st See ")</f>
        <v>Double</v>
      </c>
      <c r="K1319" t="s">
        <v>628</v>
      </c>
      <c r="R1319" t="s">
        <v>15</v>
      </c>
      <c r="S1319" s="52">
        <v>69960</v>
      </c>
      <c r="T1319" s="49" t="s">
        <v>1545</v>
      </c>
      <c r="U1319" s="13" t="s">
        <v>279</v>
      </c>
      <c r="W1319" s="60" t="str">
        <f>IF(ISNUMBER(MATCH(U1319,U$1:U1318,0)),"2","1")</f>
        <v>2</v>
      </c>
    </row>
    <row r="1320" spans="2:23" x14ac:dyDescent="0.25">
      <c r="B1320" s="18">
        <v>1319</v>
      </c>
      <c r="C1320" s="17" t="str">
        <f t="shared" si="140"/>
        <v/>
      </c>
      <c r="D1320" s="17" t="str">
        <f t="shared" si="141"/>
        <v>North America</v>
      </c>
      <c r="E1320" s="17" t="str">
        <f t="shared" si="142"/>
        <v/>
      </c>
      <c r="F1320" s="17" t="str">
        <f t="shared" si="143"/>
        <v/>
      </c>
      <c r="G1320" s="17" t="str">
        <f t="shared" si="144"/>
        <v/>
      </c>
      <c r="H1320" s="17" t="str">
        <f t="shared" si="145"/>
        <v/>
      </c>
      <c r="I1320" s="35" t="str">
        <f t="shared" si="146"/>
        <v>North America</v>
      </c>
      <c r="J1320" t="str">
        <f>IF(ISNUMBER(MATCH(K1320,K$1:K1319,0)),"Double","1st See ")</f>
        <v>Double</v>
      </c>
      <c r="K1320" t="s">
        <v>15</v>
      </c>
      <c r="R1320" t="s">
        <v>15</v>
      </c>
      <c r="S1320" s="52">
        <v>97000</v>
      </c>
      <c r="T1320" s="49" t="s">
        <v>1547</v>
      </c>
      <c r="U1320" s="13" t="s">
        <v>52</v>
      </c>
      <c r="W1320" s="60" t="str">
        <f>IF(ISNUMBER(MATCH(U1320,U$1:U1319,0)),"2","1")</f>
        <v>2</v>
      </c>
    </row>
    <row r="1321" spans="2:23" x14ac:dyDescent="0.25">
      <c r="B1321" s="18">
        <v>1320</v>
      </c>
      <c r="C1321" s="17" t="str">
        <f t="shared" si="140"/>
        <v>Europe</v>
      </c>
      <c r="D1321" s="17" t="str">
        <f t="shared" si="141"/>
        <v/>
      </c>
      <c r="E1321" s="17" t="str">
        <f t="shared" si="142"/>
        <v/>
      </c>
      <c r="F1321" s="17" t="str">
        <f t="shared" si="143"/>
        <v/>
      </c>
      <c r="G1321" s="17" t="str">
        <f t="shared" si="144"/>
        <v/>
      </c>
      <c r="H1321" s="17" t="str">
        <f t="shared" si="145"/>
        <v/>
      </c>
      <c r="I1321" s="35" t="str">
        <f t="shared" si="146"/>
        <v>Europe</v>
      </c>
      <c r="J1321" t="str">
        <f>IF(ISNUMBER(MATCH(K1321,K$1:K1320,0)),"Double","1st See ")</f>
        <v>Double</v>
      </c>
      <c r="K1321" t="s">
        <v>38</v>
      </c>
      <c r="R1321" t="s">
        <v>15</v>
      </c>
      <c r="S1321" s="52">
        <v>62000</v>
      </c>
      <c r="T1321" s="49" t="s">
        <v>1551</v>
      </c>
      <c r="U1321" s="13" t="s">
        <v>67</v>
      </c>
      <c r="W1321" s="60" t="str">
        <f>IF(ISNUMBER(MATCH(U1321,U$1:U1320,0)),"2","1")</f>
        <v>2</v>
      </c>
    </row>
    <row r="1322" spans="2:23" x14ac:dyDescent="0.25">
      <c r="B1322" s="18">
        <v>1321</v>
      </c>
      <c r="C1322" s="17" t="str">
        <f t="shared" si="140"/>
        <v/>
      </c>
      <c r="D1322" s="17" t="str">
        <f t="shared" si="141"/>
        <v/>
      </c>
      <c r="E1322" s="17" t="str">
        <f t="shared" si="142"/>
        <v/>
      </c>
      <c r="F1322" s="17" t="str">
        <f t="shared" si="143"/>
        <v/>
      </c>
      <c r="G1322" s="17" t="str">
        <f t="shared" si="144"/>
        <v/>
      </c>
      <c r="H1322" s="17" t="str">
        <f t="shared" si="145"/>
        <v>Oceania</v>
      </c>
      <c r="I1322" s="35" t="str">
        <f t="shared" si="146"/>
        <v>Oceania</v>
      </c>
      <c r="J1322" t="str">
        <f>IF(ISNUMBER(MATCH(K1322,K$1:K1321,0)),"Double","1st See ")</f>
        <v>Double</v>
      </c>
      <c r="K1322" t="s">
        <v>84</v>
      </c>
      <c r="R1322" t="s">
        <v>15</v>
      </c>
      <c r="S1322" s="52">
        <v>44000</v>
      </c>
      <c r="T1322" s="49" t="s">
        <v>1552</v>
      </c>
      <c r="U1322" s="13" t="s">
        <v>279</v>
      </c>
      <c r="W1322" s="60" t="str">
        <f>IF(ISNUMBER(MATCH(U1322,U$1:U1321,0)),"2","1")</f>
        <v>2</v>
      </c>
    </row>
    <row r="1323" spans="2:23" x14ac:dyDescent="0.25">
      <c r="B1323" s="18">
        <v>1322</v>
      </c>
      <c r="C1323" s="17" t="str">
        <f t="shared" si="140"/>
        <v/>
      </c>
      <c r="D1323" s="17" t="str">
        <f t="shared" si="141"/>
        <v>North America</v>
      </c>
      <c r="E1323" s="17" t="str">
        <f t="shared" si="142"/>
        <v/>
      </c>
      <c r="F1323" s="17" t="str">
        <f t="shared" si="143"/>
        <v/>
      </c>
      <c r="G1323" s="17" t="str">
        <f t="shared" si="144"/>
        <v/>
      </c>
      <c r="H1323" s="17" t="str">
        <f t="shared" si="145"/>
        <v/>
      </c>
      <c r="I1323" s="35" t="str">
        <f t="shared" si="146"/>
        <v>North America</v>
      </c>
      <c r="J1323" t="str">
        <f>IF(ISNUMBER(MATCH(K1323,K$1:K1322,0)),"Double","1st See ")</f>
        <v>Double</v>
      </c>
      <c r="K1323" t="s">
        <v>15</v>
      </c>
      <c r="R1323" t="s">
        <v>15</v>
      </c>
      <c r="S1323" s="52">
        <v>150000</v>
      </c>
      <c r="T1323" s="49" t="s">
        <v>1553</v>
      </c>
      <c r="U1323" s="13" t="s">
        <v>52</v>
      </c>
      <c r="W1323" s="60" t="str">
        <f>IF(ISNUMBER(MATCH(U1323,U$1:U1322,0)),"2","1")</f>
        <v>2</v>
      </c>
    </row>
    <row r="1324" spans="2:23" x14ac:dyDescent="0.25">
      <c r="B1324" s="18">
        <v>1323</v>
      </c>
      <c r="C1324" s="17" t="str">
        <f t="shared" si="140"/>
        <v/>
      </c>
      <c r="D1324" s="17" t="str">
        <f t="shared" si="141"/>
        <v/>
      </c>
      <c r="E1324" s="17" t="str">
        <f t="shared" si="142"/>
        <v/>
      </c>
      <c r="F1324" s="17" t="str">
        <f t="shared" si="143"/>
        <v/>
      </c>
      <c r="G1324" s="17" t="str">
        <f t="shared" si="144"/>
        <v/>
      </c>
      <c r="H1324" s="17" t="str">
        <f t="shared" si="145"/>
        <v>Oceania</v>
      </c>
      <c r="I1324" s="35" t="str">
        <f t="shared" si="146"/>
        <v>Oceania</v>
      </c>
      <c r="J1324" t="str">
        <f>IF(ISNUMBER(MATCH(K1324,K$1:K1323,0)),"Double","1st See ")</f>
        <v>Double</v>
      </c>
      <c r="K1324" t="s">
        <v>84</v>
      </c>
      <c r="R1324" t="s">
        <v>15</v>
      </c>
      <c r="S1324" s="52">
        <v>73500</v>
      </c>
      <c r="T1324" s="49" t="s">
        <v>1555</v>
      </c>
      <c r="U1324" s="13" t="s">
        <v>20</v>
      </c>
      <c r="W1324" s="60" t="str">
        <f>IF(ISNUMBER(MATCH(U1324,U$1:U1323,0)),"2","1")</f>
        <v>2</v>
      </c>
    </row>
    <row r="1325" spans="2:23" x14ac:dyDescent="0.25">
      <c r="B1325" s="18">
        <v>1324</v>
      </c>
      <c r="C1325" s="17" t="str">
        <f t="shared" si="140"/>
        <v/>
      </c>
      <c r="D1325" s="17" t="str">
        <f t="shared" si="141"/>
        <v>North America</v>
      </c>
      <c r="E1325" s="17" t="str">
        <f t="shared" si="142"/>
        <v/>
      </c>
      <c r="F1325" s="17" t="str">
        <f t="shared" si="143"/>
        <v/>
      </c>
      <c r="G1325" s="17" t="str">
        <f t="shared" si="144"/>
        <v/>
      </c>
      <c r="H1325" s="17" t="str">
        <f t="shared" si="145"/>
        <v/>
      </c>
      <c r="I1325" s="35" t="str">
        <f t="shared" si="146"/>
        <v>North America</v>
      </c>
      <c r="J1325" t="str">
        <f>IF(ISNUMBER(MATCH(K1325,K$1:K1324,0)),"Double","1st See ")</f>
        <v>Double</v>
      </c>
      <c r="K1325" t="s">
        <v>15</v>
      </c>
      <c r="R1325" t="s">
        <v>15</v>
      </c>
      <c r="S1325" s="52">
        <v>77500</v>
      </c>
      <c r="T1325" s="49" t="s">
        <v>266</v>
      </c>
      <c r="U1325" s="13" t="s">
        <v>20</v>
      </c>
      <c r="W1325" s="60" t="str">
        <f>IF(ISNUMBER(MATCH(U1325,U$1:U1324,0)),"2","1")</f>
        <v>2</v>
      </c>
    </row>
    <row r="1326" spans="2:23" x14ac:dyDescent="0.25">
      <c r="B1326" s="18">
        <v>1325</v>
      </c>
      <c r="C1326" s="17" t="str">
        <f t="shared" si="140"/>
        <v>Europe</v>
      </c>
      <c r="D1326" s="17" t="str">
        <f t="shared" si="141"/>
        <v/>
      </c>
      <c r="E1326" s="17" t="str">
        <f t="shared" si="142"/>
        <v/>
      </c>
      <c r="F1326" s="17" t="str">
        <f t="shared" si="143"/>
        <v/>
      </c>
      <c r="G1326" s="17" t="str">
        <f t="shared" si="144"/>
        <v/>
      </c>
      <c r="H1326" s="17" t="str">
        <f t="shared" si="145"/>
        <v/>
      </c>
      <c r="I1326" s="35" t="str">
        <f t="shared" si="146"/>
        <v>Europe</v>
      </c>
      <c r="J1326" t="str">
        <f>IF(ISNUMBER(MATCH(K1326,K$1:K1325,0)),"Double","1st See ")</f>
        <v xml:space="preserve">1st See </v>
      </c>
      <c r="K1326" t="s">
        <v>1519</v>
      </c>
      <c r="R1326" t="s">
        <v>15</v>
      </c>
      <c r="S1326" s="52">
        <v>60800</v>
      </c>
      <c r="T1326" s="49" t="s">
        <v>1556</v>
      </c>
      <c r="U1326" s="13" t="s">
        <v>20</v>
      </c>
      <c r="W1326" s="60" t="str">
        <f>IF(ISNUMBER(MATCH(U1326,U$1:U1325,0)),"2","1")</f>
        <v>2</v>
      </c>
    </row>
    <row r="1327" spans="2:23" x14ac:dyDescent="0.25">
      <c r="B1327" s="18">
        <v>1326</v>
      </c>
      <c r="C1327" s="17" t="str">
        <f t="shared" si="140"/>
        <v/>
      </c>
      <c r="D1327" s="17" t="str">
        <f t="shared" si="141"/>
        <v>North America</v>
      </c>
      <c r="E1327" s="17" t="str">
        <f t="shared" si="142"/>
        <v/>
      </c>
      <c r="F1327" s="17" t="str">
        <f t="shared" si="143"/>
        <v/>
      </c>
      <c r="G1327" s="17" t="str">
        <f t="shared" si="144"/>
        <v/>
      </c>
      <c r="H1327" s="17" t="str">
        <f t="shared" si="145"/>
        <v/>
      </c>
      <c r="I1327" s="35" t="str">
        <f t="shared" si="146"/>
        <v>North America</v>
      </c>
      <c r="J1327" t="str">
        <f>IF(ISNUMBER(MATCH(K1327,K$1:K1326,0)),"Double","1st See ")</f>
        <v>Double</v>
      </c>
      <c r="K1327" t="s">
        <v>15</v>
      </c>
      <c r="R1327" t="s">
        <v>15</v>
      </c>
      <c r="S1327" s="52">
        <v>136000</v>
      </c>
      <c r="T1327" s="49" t="s">
        <v>1557</v>
      </c>
      <c r="U1327" s="13" t="s">
        <v>52</v>
      </c>
      <c r="W1327" s="60" t="str">
        <f>IF(ISNUMBER(MATCH(U1327,U$1:U1326,0)),"2","1")</f>
        <v>2</v>
      </c>
    </row>
    <row r="1328" spans="2:23" x14ac:dyDescent="0.25">
      <c r="B1328" s="18">
        <v>1327</v>
      </c>
      <c r="C1328" s="17" t="str">
        <f t="shared" si="140"/>
        <v/>
      </c>
      <c r="D1328" s="17" t="str">
        <f t="shared" si="141"/>
        <v/>
      </c>
      <c r="E1328" s="17" t="str">
        <f t="shared" si="142"/>
        <v/>
      </c>
      <c r="F1328" s="17" t="str">
        <f t="shared" si="143"/>
        <v/>
      </c>
      <c r="G1328" s="17" t="str">
        <f t="shared" si="144"/>
        <v>Asia</v>
      </c>
      <c r="H1328" s="17" t="str">
        <f t="shared" si="145"/>
        <v/>
      </c>
      <c r="I1328" s="35" t="str">
        <f t="shared" si="146"/>
        <v>Asia</v>
      </c>
      <c r="J1328" t="str">
        <f>IF(ISNUMBER(MATCH(K1328,K$1:K1327,0)),"Double","1st See ")</f>
        <v>Double</v>
      </c>
      <c r="K1328" t="s">
        <v>8</v>
      </c>
      <c r="R1328" t="s">
        <v>15</v>
      </c>
      <c r="S1328" s="52">
        <v>95000</v>
      </c>
      <c r="T1328" s="49" t="s">
        <v>1559</v>
      </c>
      <c r="U1328" s="13" t="s">
        <v>279</v>
      </c>
      <c r="W1328" s="60" t="str">
        <f>IF(ISNUMBER(MATCH(U1328,U$1:U1327,0)),"2","1")</f>
        <v>2</v>
      </c>
    </row>
    <row r="1329" spans="2:23" x14ac:dyDescent="0.25">
      <c r="B1329" s="18">
        <v>1328</v>
      </c>
      <c r="C1329" s="17" t="str">
        <f t="shared" si="140"/>
        <v/>
      </c>
      <c r="D1329" s="17" t="str">
        <f t="shared" si="141"/>
        <v>North America</v>
      </c>
      <c r="E1329" s="17" t="str">
        <f t="shared" si="142"/>
        <v/>
      </c>
      <c r="F1329" s="17" t="str">
        <f t="shared" si="143"/>
        <v/>
      </c>
      <c r="G1329" s="17" t="str">
        <f t="shared" si="144"/>
        <v/>
      </c>
      <c r="H1329" s="17" t="str">
        <f t="shared" si="145"/>
        <v/>
      </c>
      <c r="I1329" s="35" t="str">
        <f t="shared" si="146"/>
        <v>North America</v>
      </c>
      <c r="J1329" t="str">
        <f>IF(ISNUMBER(MATCH(K1329,K$1:K1328,0)),"Double","1st See ")</f>
        <v>Double</v>
      </c>
      <c r="K1329" t="s">
        <v>15</v>
      </c>
      <c r="R1329" t="s">
        <v>15</v>
      </c>
      <c r="S1329" s="52">
        <v>130000</v>
      </c>
      <c r="T1329" s="49" t="s">
        <v>52</v>
      </c>
      <c r="U1329" s="13" t="s">
        <v>52</v>
      </c>
      <c r="W1329" s="60" t="str">
        <f>IF(ISNUMBER(MATCH(U1329,U$1:U1328,0)),"2","1")</f>
        <v>2</v>
      </c>
    </row>
    <row r="1330" spans="2:23" x14ac:dyDescent="0.25">
      <c r="B1330" s="18">
        <v>1329</v>
      </c>
      <c r="C1330" s="17" t="str">
        <f t="shared" si="140"/>
        <v>Europe</v>
      </c>
      <c r="D1330" s="17" t="str">
        <f t="shared" si="141"/>
        <v/>
      </c>
      <c r="E1330" s="17" t="str">
        <f t="shared" si="142"/>
        <v/>
      </c>
      <c r="F1330" s="17" t="str">
        <f t="shared" si="143"/>
        <v/>
      </c>
      <c r="G1330" s="17" t="str">
        <f t="shared" si="144"/>
        <v/>
      </c>
      <c r="H1330" s="17" t="str">
        <f t="shared" si="145"/>
        <v/>
      </c>
      <c r="I1330" s="35" t="str">
        <f t="shared" si="146"/>
        <v>Europe</v>
      </c>
      <c r="J1330" t="str">
        <f>IF(ISNUMBER(MATCH(K1330,K$1:K1329,0)),"Double","1st See ")</f>
        <v>Double</v>
      </c>
      <c r="K1330" t="s">
        <v>71</v>
      </c>
      <c r="R1330" t="s">
        <v>15</v>
      </c>
      <c r="S1330" s="52">
        <v>65000</v>
      </c>
      <c r="T1330" s="49" t="s">
        <v>1560</v>
      </c>
      <c r="U1330" s="13" t="s">
        <v>20</v>
      </c>
      <c r="W1330" s="60" t="str">
        <f>IF(ISNUMBER(MATCH(U1330,U$1:U1329,0)),"2","1")</f>
        <v>2</v>
      </c>
    </row>
    <row r="1331" spans="2:23" x14ac:dyDescent="0.25">
      <c r="B1331" s="18">
        <v>1330</v>
      </c>
      <c r="C1331" s="17" t="str">
        <f t="shared" si="140"/>
        <v/>
      </c>
      <c r="D1331" s="17" t="str">
        <f t="shared" si="141"/>
        <v/>
      </c>
      <c r="E1331" s="17" t="str">
        <f t="shared" si="142"/>
        <v/>
      </c>
      <c r="F1331" s="17" t="str">
        <f t="shared" si="143"/>
        <v/>
      </c>
      <c r="G1331" s="17" t="str">
        <f t="shared" si="144"/>
        <v>Asia</v>
      </c>
      <c r="H1331" s="17" t="str">
        <f t="shared" si="145"/>
        <v/>
      </c>
      <c r="I1331" s="35" t="str">
        <f t="shared" si="146"/>
        <v>Asia</v>
      </c>
      <c r="J1331" t="str">
        <f>IF(ISNUMBER(MATCH(K1331,K$1:K1330,0)),"Double","1st See ")</f>
        <v>Double</v>
      </c>
      <c r="K1331" t="s">
        <v>8</v>
      </c>
      <c r="R1331" t="s">
        <v>15</v>
      </c>
      <c r="S1331" s="52">
        <v>80000</v>
      </c>
      <c r="T1331" s="49" t="s">
        <v>1561</v>
      </c>
      <c r="U1331" s="13" t="s">
        <v>356</v>
      </c>
      <c r="W1331" s="60" t="str">
        <f>IF(ISNUMBER(MATCH(U1331,U$1:U1330,0)),"2","1")</f>
        <v>2</v>
      </c>
    </row>
    <row r="1332" spans="2:23" x14ac:dyDescent="0.25">
      <c r="B1332" s="18">
        <v>1331</v>
      </c>
      <c r="C1332" s="17" t="str">
        <f t="shared" si="140"/>
        <v/>
      </c>
      <c r="D1332" s="17" t="str">
        <f t="shared" si="141"/>
        <v>North America</v>
      </c>
      <c r="E1332" s="17" t="str">
        <f t="shared" si="142"/>
        <v/>
      </c>
      <c r="F1332" s="17" t="str">
        <f t="shared" si="143"/>
        <v/>
      </c>
      <c r="G1332" s="17" t="str">
        <f t="shared" si="144"/>
        <v/>
      </c>
      <c r="H1332" s="17" t="str">
        <f t="shared" si="145"/>
        <v/>
      </c>
      <c r="I1332" s="35" t="str">
        <f t="shared" si="146"/>
        <v>North America</v>
      </c>
      <c r="J1332" t="str">
        <f>IF(ISNUMBER(MATCH(K1332,K$1:K1331,0)),"Double","1st See ")</f>
        <v>Double</v>
      </c>
      <c r="K1332" t="s">
        <v>15</v>
      </c>
      <c r="R1332" t="s">
        <v>15</v>
      </c>
      <c r="S1332" s="52">
        <v>37000</v>
      </c>
      <c r="T1332" s="49" t="s">
        <v>1563</v>
      </c>
      <c r="U1332" s="13" t="s">
        <v>3999</v>
      </c>
      <c r="W1332" s="60" t="str">
        <f>IF(ISNUMBER(MATCH(U1332,U$1:U1331,0)),"2","1")</f>
        <v>2</v>
      </c>
    </row>
    <row r="1333" spans="2:23" x14ac:dyDescent="0.25">
      <c r="B1333" s="18">
        <v>1332</v>
      </c>
      <c r="C1333" s="17" t="str">
        <f t="shared" si="140"/>
        <v/>
      </c>
      <c r="D1333" s="17" t="str">
        <f t="shared" si="141"/>
        <v>North America</v>
      </c>
      <c r="E1333" s="17" t="str">
        <f t="shared" si="142"/>
        <v/>
      </c>
      <c r="F1333" s="17" t="str">
        <f t="shared" si="143"/>
        <v/>
      </c>
      <c r="G1333" s="17" t="str">
        <f t="shared" si="144"/>
        <v/>
      </c>
      <c r="H1333" s="17" t="str">
        <f t="shared" si="145"/>
        <v/>
      </c>
      <c r="I1333" s="35" t="str">
        <f t="shared" si="146"/>
        <v>North America</v>
      </c>
      <c r="J1333" t="str">
        <f>IF(ISNUMBER(MATCH(K1333,K$1:K1332,0)),"Double","1st See ")</f>
        <v>Double</v>
      </c>
      <c r="K1333" t="s">
        <v>15</v>
      </c>
      <c r="R1333" t="s">
        <v>15</v>
      </c>
      <c r="S1333" s="52">
        <v>40000</v>
      </c>
      <c r="T1333" s="49" t="s">
        <v>1564</v>
      </c>
      <c r="U1333" s="13" t="s">
        <v>52</v>
      </c>
      <c r="W1333" s="60" t="str">
        <f>IF(ISNUMBER(MATCH(U1333,U$1:U1332,0)),"2","1")</f>
        <v>2</v>
      </c>
    </row>
    <row r="1334" spans="2:23" x14ac:dyDescent="0.25">
      <c r="B1334" s="18">
        <v>1333</v>
      </c>
      <c r="C1334" s="17" t="str">
        <f t="shared" si="140"/>
        <v/>
      </c>
      <c r="D1334" s="17" t="str">
        <f t="shared" si="141"/>
        <v/>
      </c>
      <c r="E1334" s="17" t="str">
        <f t="shared" si="142"/>
        <v/>
      </c>
      <c r="F1334" s="17" t="str">
        <f t="shared" si="143"/>
        <v/>
      </c>
      <c r="G1334" s="17" t="str">
        <f t="shared" si="144"/>
        <v>Asia</v>
      </c>
      <c r="H1334" s="17" t="str">
        <f t="shared" si="145"/>
        <v/>
      </c>
      <c r="I1334" s="35" t="str">
        <f t="shared" si="146"/>
        <v>Asia</v>
      </c>
      <c r="J1334" t="str">
        <f>IF(ISNUMBER(MATCH(K1334,K$1:K1333,0)),"Double","1st See ")</f>
        <v>Double</v>
      </c>
      <c r="K1334" t="s">
        <v>8</v>
      </c>
      <c r="R1334" t="s">
        <v>15</v>
      </c>
      <c r="S1334" s="52">
        <v>49000</v>
      </c>
      <c r="T1334" s="49" t="s">
        <v>200</v>
      </c>
      <c r="U1334" s="13" t="s">
        <v>20</v>
      </c>
      <c r="W1334" s="60" t="str">
        <f>IF(ISNUMBER(MATCH(U1334,U$1:U1333,0)),"2","1")</f>
        <v>2</v>
      </c>
    </row>
    <row r="1335" spans="2:23" x14ac:dyDescent="0.25">
      <c r="B1335" s="18">
        <v>1334</v>
      </c>
      <c r="C1335" s="17" t="str">
        <f t="shared" si="140"/>
        <v>Europe</v>
      </c>
      <c r="D1335" s="17" t="str">
        <f t="shared" si="141"/>
        <v/>
      </c>
      <c r="E1335" s="17" t="str">
        <f t="shared" si="142"/>
        <v/>
      </c>
      <c r="F1335" s="17" t="str">
        <f t="shared" si="143"/>
        <v/>
      </c>
      <c r="G1335" s="17" t="str">
        <f t="shared" si="144"/>
        <v/>
      </c>
      <c r="H1335" s="17" t="str">
        <f t="shared" si="145"/>
        <v/>
      </c>
      <c r="I1335" s="35" t="str">
        <f t="shared" si="146"/>
        <v>Europe</v>
      </c>
      <c r="J1335" t="str">
        <f>IF(ISNUMBER(MATCH(K1335,K$1:K1334,0)),"Double","1st See ")</f>
        <v>Double</v>
      </c>
      <c r="K1335" t="s">
        <v>24</v>
      </c>
      <c r="R1335" t="s">
        <v>15</v>
      </c>
      <c r="S1335" s="52">
        <v>65000</v>
      </c>
      <c r="T1335" s="49" t="s">
        <v>153</v>
      </c>
      <c r="U1335" s="13" t="s">
        <v>20</v>
      </c>
      <c r="W1335" s="60" t="str">
        <f>IF(ISNUMBER(MATCH(U1335,U$1:U1334,0)),"2","1")</f>
        <v>2</v>
      </c>
    </row>
    <row r="1336" spans="2:23" x14ac:dyDescent="0.25">
      <c r="B1336" s="18">
        <v>1335</v>
      </c>
      <c r="C1336" s="17" t="str">
        <f t="shared" si="140"/>
        <v/>
      </c>
      <c r="D1336" s="17" t="str">
        <f t="shared" si="141"/>
        <v/>
      </c>
      <c r="E1336" s="17" t="str">
        <f t="shared" si="142"/>
        <v/>
      </c>
      <c r="F1336" s="17" t="str">
        <f t="shared" si="143"/>
        <v/>
      </c>
      <c r="G1336" s="17" t="str">
        <f t="shared" si="144"/>
        <v>Asia</v>
      </c>
      <c r="H1336" s="17" t="str">
        <f t="shared" si="145"/>
        <v/>
      </c>
      <c r="I1336" s="35" t="str">
        <f t="shared" si="146"/>
        <v>Asia</v>
      </c>
      <c r="J1336" t="str">
        <f>IF(ISNUMBER(MATCH(K1336,K$1:K1335,0)),"Double","1st See ")</f>
        <v>Double</v>
      </c>
      <c r="K1336" t="s">
        <v>654</v>
      </c>
      <c r="R1336" t="s">
        <v>15</v>
      </c>
      <c r="S1336" s="52">
        <v>55000</v>
      </c>
      <c r="T1336" s="49" t="s">
        <v>1565</v>
      </c>
      <c r="U1336" s="13" t="s">
        <v>20</v>
      </c>
      <c r="W1336" s="60" t="str">
        <f>IF(ISNUMBER(MATCH(U1336,U$1:U1335,0)),"2","1")</f>
        <v>2</v>
      </c>
    </row>
    <row r="1337" spans="2:23" x14ac:dyDescent="0.25">
      <c r="B1337" s="18">
        <v>1336</v>
      </c>
      <c r="C1337" s="17" t="str">
        <f t="shared" si="140"/>
        <v/>
      </c>
      <c r="D1337" s="17" t="str">
        <f t="shared" si="141"/>
        <v>North America</v>
      </c>
      <c r="E1337" s="17" t="str">
        <f t="shared" si="142"/>
        <v/>
      </c>
      <c r="F1337" s="17" t="str">
        <f t="shared" si="143"/>
        <v/>
      </c>
      <c r="G1337" s="17" t="str">
        <f t="shared" si="144"/>
        <v/>
      </c>
      <c r="H1337" s="17" t="str">
        <f t="shared" si="145"/>
        <v/>
      </c>
      <c r="I1337" s="35" t="str">
        <f t="shared" si="146"/>
        <v>North America</v>
      </c>
      <c r="J1337" t="str">
        <f>IF(ISNUMBER(MATCH(K1337,K$1:K1336,0)),"Double","1st See ")</f>
        <v>Double</v>
      </c>
      <c r="K1337" t="s">
        <v>15</v>
      </c>
      <c r="R1337" t="s">
        <v>15</v>
      </c>
      <c r="S1337" s="52">
        <v>40000</v>
      </c>
      <c r="T1337" s="49" t="s">
        <v>1566</v>
      </c>
      <c r="U1337" s="13" t="s">
        <v>52</v>
      </c>
      <c r="W1337" s="60" t="str">
        <f>IF(ISNUMBER(MATCH(U1337,U$1:U1336,0)),"2","1")</f>
        <v>2</v>
      </c>
    </row>
    <row r="1338" spans="2:23" x14ac:dyDescent="0.25">
      <c r="B1338" s="18">
        <v>1337</v>
      </c>
      <c r="C1338" s="17" t="str">
        <f t="shared" si="140"/>
        <v>Europe</v>
      </c>
      <c r="D1338" s="17" t="str">
        <f t="shared" si="141"/>
        <v/>
      </c>
      <c r="E1338" s="17" t="str">
        <f t="shared" si="142"/>
        <v/>
      </c>
      <c r="F1338" s="17" t="str">
        <f t="shared" si="143"/>
        <v/>
      </c>
      <c r="G1338" s="17" t="str">
        <f t="shared" si="144"/>
        <v/>
      </c>
      <c r="H1338" s="17" t="str">
        <f t="shared" si="145"/>
        <v/>
      </c>
      <c r="I1338" s="35" t="str">
        <f t="shared" si="146"/>
        <v>Europe</v>
      </c>
      <c r="J1338" t="str">
        <f>IF(ISNUMBER(MATCH(K1338,K$1:K1337,0)),"Double","1st See ")</f>
        <v>Double</v>
      </c>
      <c r="K1338" t="s">
        <v>628</v>
      </c>
      <c r="R1338" t="s">
        <v>15</v>
      </c>
      <c r="S1338" s="52">
        <v>60000</v>
      </c>
      <c r="T1338" s="49" t="s">
        <v>42</v>
      </c>
      <c r="U1338" s="13" t="s">
        <v>20</v>
      </c>
      <c r="W1338" s="60" t="str">
        <f>IF(ISNUMBER(MATCH(U1338,U$1:U1337,0)),"2","1")</f>
        <v>2</v>
      </c>
    </row>
    <row r="1339" spans="2:23" x14ac:dyDescent="0.25">
      <c r="B1339" s="18">
        <v>1338</v>
      </c>
      <c r="C1339" s="17" t="str">
        <f t="shared" si="140"/>
        <v/>
      </c>
      <c r="D1339" s="17" t="str">
        <f t="shared" si="141"/>
        <v>North America</v>
      </c>
      <c r="E1339" s="17" t="str">
        <f t="shared" si="142"/>
        <v/>
      </c>
      <c r="F1339" s="17" t="str">
        <f t="shared" si="143"/>
        <v/>
      </c>
      <c r="G1339" s="17" t="str">
        <f t="shared" si="144"/>
        <v/>
      </c>
      <c r="H1339" s="17" t="str">
        <f t="shared" si="145"/>
        <v/>
      </c>
      <c r="I1339" s="35" t="str">
        <f t="shared" si="146"/>
        <v>North America</v>
      </c>
      <c r="J1339" t="str">
        <f>IF(ISNUMBER(MATCH(K1339,K$1:K1338,0)),"Double","1st See ")</f>
        <v>Double</v>
      </c>
      <c r="K1339" t="s">
        <v>15</v>
      </c>
      <c r="R1339" t="s">
        <v>15</v>
      </c>
      <c r="S1339" s="52">
        <v>150000</v>
      </c>
      <c r="T1339" s="49" t="s">
        <v>72</v>
      </c>
      <c r="U1339" s="13" t="s">
        <v>20</v>
      </c>
      <c r="W1339" s="60" t="str">
        <f>IF(ISNUMBER(MATCH(U1339,U$1:U1338,0)),"2","1")</f>
        <v>2</v>
      </c>
    </row>
    <row r="1340" spans="2:23" x14ac:dyDescent="0.25">
      <c r="B1340" s="18">
        <v>1339</v>
      </c>
      <c r="C1340" s="17" t="str">
        <f t="shared" si="140"/>
        <v>Europe</v>
      </c>
      <c r="D1340" s="17" t="str">
        <f t="shared" si="141"/>
        <v/>
      </c>
      <c r="E1340" s="17" t="str">
        <f t="shared" si="142"/>
        <v/>
      </c>
      <c r="F1340" s="17" t="str">
        <f t="shared" si="143"/>
        <v/>
      </c>
      <c r="G1340" s="17" t="str">
        <f t="shared" si="144"/>
        <v/>
      </c>
      <c r="H1340" s="17" t="str">
        <f t="shared" si="145"/>
        <v/>
      </c>
      <c r="I1340" s="35" t="str">
        <f t="shared" si="146"/>
        <v>Europe</v>
      </c>
      <c r="J1340" t="str">
        <f>IF(ISNUMBER(MATCH(K1340,K$1:K1339,0)),"Double","1st See ")</f>
        <v>Double</v>
      </c>
      <c r="K1340" t="s">
        <v>71</v>
      </c>
      <c r="R1340" t="s">
        <v>15</v>
      </c>
      <c r="S1340" s="52">
        <v>88000</v>
      </c>
      <c r="T1340" s="49" t="s">
        <v>1569</v>
      </c>
      <c r="U1340" s="13" t="s">
        <v>52</v>
      </c>
      <c r="W1340" s="60" t="str">
        <f>IF(ISNUMBER(MATCH(U1340,U$1:U1339,0)),"2","1")</f>
        <v>2</v>
      </c>
    </row>
    <row r="1341" spans="2:23" x14ac:dyDescent="0.25">
      <c r="B1341" s="18">
        <v>1340</v>
      </c>
      <c r="C1341" s="17" t="str">
        <f t="shared" si="140"/>
        <v/>
      </c>
      <c r="D1341" s="17" t="str">
        <f t="shared" si="141"/>
        <v>North America</v>
      </c>
      <c r="E1341" s="17" t="str">
        <f t="shared" si="142"/>
        <v/>
      </c>
      <c r="F1341" s="17" t="str">
        <f t="shared" si="143"/>
        <v/>
      </c>
      <c r="G1341" s="17" t="str">
        <f t="shared" si="144"/>
        <v/>
      </c>
      <c r="H1341" s="17" t="str">
        <f t="shared" si="145"/>
        <v/>
      </c>
      <c r="I1341" s="35" t="str">
        <f t="shared" si="146"/>
        <v>North America</v>
      </c>
      <c r="J1341" t="str">
        <f>IF(ISNUMBER(MATCH(K1341,K$1:K1340,0)),"Double","1st See ")</f>
        <v>Double</v>
      </c>
      <c r="K1341" t="s">
        <v>15</v>
      </c>
      <c r="R1341" t="s">
        <v>15</v>
      </c>
      <c r="S1341" s="52">
        <v>64500</v>
      </c>
      <c r="T1341" s="49" t="s">
        <v>1570</v>
      </c>
      <c r="U1341" s="13" t="s">
        <v>20</v>
      </c>
      <c r="W1341" s="60" t="str">
        <f>IF(ISNUMBER(MATCH(U1341,U$1:U1340,0)),"2","1")</f>
        <v>2</v>
      </c>
    </row>
    <row r="1342" spans="2:23" x14ac:dyDescent="0.25">
      <c r="B1342" s="18">
        <v>1341</v>
      </c>
      <c r="C1342" s="17" t="str">
        <f t="shared" si="140"/>
        <v/>
      </c>
      <c r="D1342" s="17" t="str">
        <f t="shared" si="141"/>
        <v>North America</v>
      </c>
      <c r="E1342" s="17" t="str">
        <f t="shared" si="142"/>
        <v/>
      </c>
      <c r="F1342" s="17" t="str">
        <f t="shared" si="143"/>
        <v/>
      </c>
      <c r="G1342" s="17" t="str">
        <f t="shared" si="144"/>
        <v/>
      </c>
      <c r="H1342" s="17" t="str">
        <f t="shared" si="145"/>
        <v/>
      </c>
      <c r="I1342" s="35" t="str">
        <f t="shared" si="146"/>
        <v>North America</v>
      </c>
      <c r="J1342" t="str">
        <f>IF(ISNUMBER(MATCH(K1342,K$1:K1341,0)),"Double","1st See ")</f>
        <v>Double</v>
      </c>
      <c r="K1342" t="s">
        <v>15</v>
      </c>
      <c r="R1342" t="s">
        <v>15</v>
      </c>
      <c r="S1342" s="52">
        <v>50000</v>
      </c>
      <c r="T1342" s="49" t="s">
        <v>1573</v>
      </c>
      <c r="U1342" s="13" t="s">
        <v>310</v>
      </c>
      <c r="W1342" s="60" t="str">
        <f>IF(ISNUMBER(MATCH(U1342,U$1:U1341,0)),"2","1")</f>
        <v>2</v>
      </c>
    </row>
    <row r="1343" spans="2:23" x14ac:dyDescent="0.25">
      <c r="B1343" s="18">
        <v>1342</v>
      </c>
      <c r="C1343" s="17" t="str">
        <f t="shared" si="140"/>
        <v/>
      </c>
      <c r="D1343" s="17" t="str">
        <f t="shared" si="141"/>
        <v>North America</v>
      </c>
      <c r="E1343" s="17" t="str">
        <f t="shared" si="142"/>
        <v/>
      </c>
      <c r="F1343" s="17" t="str">
        <f t="shared" si="143"/>
        <v/>
      </c>
      <c r="G1343" s="17" t="str">
        <f t="shared" si="144"/>
        <v/>
      </c>
      <c r="H1343" s="17" t="str">
        <f t="shared" si="145"/>
        <v/>
      </c>
      <c r="I1343" s="35" t="str">
        <f t="shared" si="146"/>
        <v>North America</v>
      </c>
      <c r="J1343" t="str">
        <f>IF(ISNUMBER(MATCH(K1343,K$1:K1342,0)),"Double","1st See ")</f>
        <v>Double</v>
      </c>
      <c r="K1343" t="s">
        <v>15</v>
      </c>
      <c r="R1343" t="s">
        <v>15</v>
      </c>
      <c r="S1343" s="52">
        <v>120000</v>
      </c>
      <c r="T1343" s="49" t="s">
        <v>642</v>
      </c>
      <c r="U1343" s="13" t="s">
        <v>52</v>
      </c>
      <c r="W1343" s="60" t="str">
        <f>IF(ISNUMBER(MATCH(U1343,U$1:U1342,0)),"2","1")</f>
        <v>2</v>
      </c>
    </row>
    <row r="1344" spans="2:23" x14ac:dyDescent="0.25">
      <c r="B1344" s="18">
        <v>1343</v>
      </c>
      <c r="C1344" s="17" t="str">
        <f t="shared" si="140"/>
        <v/>
      </c>
      <c r="D1344" s="17" t="str">
        <f t="shared" si="141"/>
        <v>North America</v>
      </c>
      <c r="E1344" s="17" t="str">
        <f t="shared" si="142"/>
        <v/>
      </c>
      <c r="F1344" s="17" t="str">
        <f t="shared" si="143"/>
        <v/>
      </c>
      <c r="G1344" s="17" t="str">
        <f t="shared" si="144"/>
        <v/>
      </c>
      <c r="H1344" s="17" t="str">
        <f t="shared" si="145"/>
        <v/>
      </c>
      <c r="I1344" s="35" t="str">
        <f t="shared" si="146"/>
        <v>North America</v>
      </c>
      <c r="J1344" t="str">
        <f>IF(ISNUMBER(MATCH(K1344,K$1:K1343,0)),"Double","1st See ")</f>
        <v>Double</v>
      </c>
      <c r="K1344" t="s">
        <v>15</v>
      </c>
      <c r="R1344" t="s">
        <v>15</v>
      </c>
      <c r="S1344" s="52">
        <v>107000</v>
      </c>
      <c r="T1344" s="49" t="s">
        <v>1574</v>
      </c>
      <c r="U1344" s="13" t="s">
        <v>52</v>
      </c>
      <c r="W1344" s="60" t="str">
        <f>IF(ISNUMBER(MATCH(U1344,U$1:U1343,0)),"2","1")</f>
        <v>2</v>
      </c>
    </row>
    <row r="1345" spans="2:23" x14ac:dyDescent="0.25">
      <c r="B1345" s="18">
        <v>1344</v>
      </c>
      <c r="C1345" s="17" t="str">
        <f t="shared" si="140"/>
        <v/>
      </c>
      <c r="D1345" s="17" t="str">
        <f t="shared" si="141"/>
        <v>North America</v>
      </c>
      <c r="E1345" s="17" t="str">
        <f t="shared" si="142"/>
        <v/>
      </c>
      <c r="F1345" s="17" t="str">
        <f t="shared" si="143"/>
        <v/>
      </c>
      <c r="G1345" s="17" t="str">
        <f t="shared" si="144"/>
        <v/>
      </c>
      <c r="H1345" s="17" t="str">
        <f t="shared" si="145"/>
        <v/>
      </c>
      <c r="I1345" s="35" t="str">
        <f t="shared" si="146"/>
        <v>North America</v>
      </c>
      <c r="J1345" t="str">
        <f>IF(ISNUMBER(MATCH(K1345,K$1:K1344,0)),"Double","1st See ")</f>
        <v>Double</v>
      </c>
      <c r="K1345" t="s">
        <v>15</v>
      </c>
      <c r="R1345" t="s">
        <v>15</v>
      </c>
      <c r="S1345" s="52">
        <v>40000</v>
      </c>
      <c r="T1345" s="49" t="s">
        <v>621</v>
      </c>
      <c r="U1345" s="13" t="s">
        <v>20</v>
      </c>
      <c r="W1345" s="60" t="str">
        <f>IF(ISNUMBER(MATCH(U1345,U$1:U1344,0)),"2","1")</f>
        <v>2</v>
      </c>
    </row>
    <row r="1346" spans="2:23" x14ac:dyDescent="0.25">
      <c r="B1346" s="18">
        <v>1345</v>
      </c>
      <c r="C1346" s="17" t="str">
        <f t="shared" ref="C1346:C1409" si="147">IF(ISNUMBER(MATCH($K1346,L$2:L$65,0)),"Europe","")</f>
        <v/>
      </c>
      <c r="D1346" s="17" t="str">
        <f t="shared" ref="D1346:D1409" si="148">IF(ISNUMBER(MATCH($K1346,M$2:M$65,0)),"North America","")</f>
        <v>North America</v>
      </c>
      <c r="E1346" s="17" t="str">
        <f t="shared" ref="E1346:E1409" si="149">IF(ISNUMBER(MATCH($K1346,N$2:N$65,0)),"South America","")</f>
        <v/>
      </c>
      <c r="F1346" s="17" t="str">
        <f t="shared" ref="F1346:F1409" si="150">IF(ISNUMBER(MATCH($K1346,O$2:O$63,0)),"Africa","")</f>
        <v/>
      </c>
      <c r="G1346" s="17" t="str">
        <f t="shared" ref="G1346:G1409" si="151">IF(ISNUMBER(MATCH($K1346,P$2:P$65,0)),"Asia","")</f>
        <v/>
      </c>
      <c r="H1346" s="17" t="str">
        <f t="shared" ref="H1346:H1409" si="152">IF(ISNUMBER(MATCH($K1346,Q$2:Q$65,0)),"Oceania","")</f>
        <v/>
      </c>
      <c r="I1346" s="35" t="str">
        <f t="shared" si="146"/>
        <v>North America</v>
      </c>
      <c r="J1346" t="str">
        <f>IF(ISNUMBER(MATCH(K1346,K$1:K1345,0)),"Double","1st See ")</f>
        <v>Double</v>
      </c>
      <c r="K1346" t="s">
        <v>15</v>
      </c>
      <c r="R1346" t="s">
        <v>15</v>
      </c>
      <c r="S1346" s="52">
        <v>81000</v>
      </c>
      <c r="T1346" s="49" t="s">
        <v>1575</v>
      </c>
      <c r="U1346" s="13" t="s">
        <v>52</v>
      </c>
      <c r="W1346" s="60" t="str">
        <f>IF(ISNUMBER(MATCH(U1346,U$1:U1345,0)),"2","1")</f>
        <v>2</v>
      </c>
    </row>
    <row r="1347" spans="2:23" x14ac:dyDescent="0.25">
      <c r="B1347" s="18">
        <v>1346</v>
      </c>
      <c r="C1347" s="17" t="str">
        <f t="shared" si="147"/>
        <v/>
      </c>
      <c r="D1347" s="17" t="str">
        <f t="shared" si="148"/>
        <v>North America</v>
      </c>
      <c r="E1347" s="17" t="str">
        <f t="shared" si="149"/>
        <v/>
      </c>
      <c r="F1347" s="17" t="str">
        <f t="shared" si="150"/>
        <v/>
      </c>
      <c r="G1347" s="17" t="str">
        <f t="shared" si="151"/>
        <v/>
      </c>
      <c r="H1347" s="17" t="str">
        <f t="shared" si="152"/>
        <v/>
      </c>
      <c r="I1347" s="35" t="str">
        <f t="shared" ref="I1347:I1410" si="153">CONCATENATE(C1347,D1347,E1347,F1347,G1347,H1347)</f>
        <v>North America</v>
      </c>
      <c r="J1347" t="str">
        <f>IF(ISNUMBER(MATCH(K1347,K$1:K1346,0)),"Double","1st See ")</f>
        <v>Double</v>
      </c>
      <c r="K1347" t="s">
        <v>15</v>
      </c>
      <c r="R1347" t="s">
        <v>15</v>
      </c>
      <c r="S1347" s="52">
        <v>45000</v>
      </c>
      <c r="T1347" s="49" t="s">
        <v>1576</v>
      </c>
      <c r="U1347" s="13" t="s">
        <v>67</v>
      </c>
      <c r="W1347" s="60" t="str">
        <f>IF(ISNUMBER(MATCH(U1347,U$1:U1346,0)),"2","1")</f>
        <v>2</v>
      </c>
    </row>
    <row r="1348" spans="2:23" x14ac:dyDescent="0.25">
      <c r="B1348" s="18">
        <v>1347</v>
      </c>
      <c r="C1348" s="17" t="str">
        <f t="shared" si="147"/>
        <v/>
      </c>
      <c r="D1348" s="17" t="str">
        <f t="shared" si="148"/>
        <v>North America</v>
      </c>
      <c r="E1348" s="17" t="str">
        <f t="shared" si="149"/>
        <v/>
      </c>
      <c r="F1348" s="17" t="str">
        <f t="shared" si="150"/>
        <v/>
      </c>
      <c r="G1348" s="17" t="str">
        <f t="shared" si="151"/>
        <v/>
      </c>
      <c r="H1348" s="17" t="str">
        <f t="shared" si="152"/>
        <v/>
      </c>
      <c r="I1348" s="35" t="str">
        <f t="shared" si="153"/>
        <v>North America</v>
      </c>
      <c r="J1348" t="str">
        <f>IF(ISNUMBER(MATCH(K1348,K$1:K1347,0)),"Double","1st See ")</f>
        <v>Double</v>
      </c>
      <c r="K1348" t="s">
        <v>15</v>
      </c>
      <c r="R1348" t="s">
        <v>15</v>
      </c>
      <c r="S1348" s="52">
        <v>49000</v>
      </c>
      <c r="T1348" s="49" t="s">
        <v>1577</v>
      </c>
      <c r="U1348" s="13" t="s">
        <v>67</v>
      </c>
      <c r="W1348" s="60" t="str">
        <f>IF(ISNUMBER(MATCH(U1348,U$1:U1347,0)),"2","1")</f>
        <v>2</v>
      </c>
    </row>
    <row r="1349" spans="2:23" x14ac:dyDescent="0.25">
      <c r="B1349" s="18">
        <v>1348</v>
      </c>
      <c r="C1349" s="17" t="str">
        <f t="shared" si="147"/>
        <v/>
      </c>
      <c r="D1349" s="17" t="str">
        <f t="shared" si="148"/>
        <v>North America</v>
      </c>
      <c r="E1349" s="17" t="str">
        <f t="shared" si="149"/>
        <v/>
      </c>
      <c r="F1349" s="17" t="str">
        <f t="shared" si="150"/>
        <v/>
      </c>
      <c r="G1349" s="17" t="str">
        <f t="shared" si="151"/>
        <v/>
      </c>
      <c r="H1349" s="17" t="str">
        <f t="shared" si="152"/>
        <v/>
      </c>
      <c r="I1349" s="35" t="str">
        <f t="shared" si="153"/>
        <v>North America</v>
      </c>
      <c r="J1349" t="str">
        <f>IF(ISNUMBER(MATCH(K1349,K$1:K1348,0)),"Double","1st See ")</f>
        <v>Double</v>
      </c>
      <c r="K1349" t="s">
        <v>15</v>
      </c>
      <c r="R1349" t="s">
        <v>15</v>
      </c>
      <c r="S1349" s="52">
        <v>72000</v>
      </c>
      <c r="T1349" s="49" t="s">
        <v>52</v>
      </c>
      <c r="U1349" s="13" t="s">
        <v>52</v>
      </c>
      <c r="W1349" s="60" t="str">
        <f>IF(ISNUMBER(MATCH(U1349,U$1:U1348,0)),"2","1")</f>
        <v>2</v>
      </c>
    </row>
    <row r="1350" spans="2:23" x14ac:dyDescent="0.25">
      <c r="B1350" s="18">
        <v>1349</v>
      </c>
      <c r="C1350" s="17" t="str">
        <f t="shared" si="147"/>
        <v>Europe</v>
      </c>
      <c r="D1350" s="17" t="str">
        <f t="shared" si="148"/>
        <v/>
      </c>
      <c r="E1350" s="17" t="str">
        <f t="shared" si="149"/>
        <v/>
      </c>
      <c r="F1350" s="17" t="str">
        <f t="shared" si="150"/>
        <v/>
      </c>
      <c r="G1350" s="17" t="str">
        <f t="shared" si="151"/>
        <v/>
      </c>
      <c r="H1350" s="17" t="str">
        <f t="shared" si="152"/>
        <v/>
      </c>
      <c r="I1350" s="35" t="str">
        <f t="shared" si="153"/>
        <v>Europe</v>
      </c>
      <c r="J1350" t="str">
        <f>IF(ISNUMBER(MATCH(K1350,K$1:K1349,0)),"Double","1st See ")</f>
        <v>Double</v>
      </c>
      <c r="K1350" t="s">
        <v>447</v>
      </c>
      <c r="R1350" t="s">
        <v>15</v>
      </c>
      <c r="S1350" s="52">
        <v>50000</v>
      </c>
      <c r="T1350" s="49" t="s">
        <v>1580</v>
      </c>
      <c r="U1350" s="13" t="s">
        <v>20</v>
      </c>
      <c r="W1350" s="60" t="str">
        <f>IF(ISNUMBER(MATCH(U1350,U$1:U1349,0)),"2","1")</f>
        <v>2</v>
      </c>
    </row>
    <row r="1351" spans="2:23" x14ac:dyDescent="0.25">
      <c r="B1351" s="18">
        <v>1350</v>
      </c>
      <c r="C1351" s="17" t="str">
        <f t="shared" si="147"/>
        <v/>
      </c>
      <c r="D1351" s="17" t="str">
        <f t="shared" si="148"/>
        <v>North America</v>
      </c>
      <c r="E1351" s="17" t="str">
        <f t="shared" si="149"/>
        <v/>
      </c>
      <c r="F1351" s="17" t="str">
        <f t="shared" si="150"/>
        <v/>
      </c>
      <c r="G1351" s="17" t="str">
        <f t="shared" si="151"/>
        <v/>
      </c>
      <c r="H1351" s="17" t="str">
        <f t="shared" si="152"/>
        <v/>
      </c>
      <c r="I1351" s="35" t="str">
        <f t="shared" si="153"/>
        <v>North America</v>
      </c>
      <c r="J1351" t="str">
        <f>IF(ISNUMBER(MATCH(K1351,K$1:K1350,0)),"Double","1st See ")</f>
        <v>Double</v>
      </c>
      <c r="K1351" t="s">
        <v>88</v>
      </c>
      <c r="R1351" t="s">
        <v>15</v>
      </c>
      <c r="S1351" s="52">
        <v>57678</v>
      </c>
      <c r="T1351" s="49" t="s">
        <v>14</v>
      </c>
      <c r="U1351" s="13" t="s">
        <v>20</v>
      </c>
      <c r="W1351" s="60" t="str">
        <f>IF(ISNUMBER(MATCH(U1351,U$1:U1350,0)),"2","1")</f>
        <v>2</v>
      </c>
    </row>
    <row r="1352" spans="2:23" x14ac:dyDescent="0.25">
      <c r="B1352" s="18">
        <v>1351</v>
      </c>
      <c r="C1352" s="17" t="str">
        <f t="shared" si="147"/>
        <v/>
      </c>
      <c r="D1352" s="17" t="str">
        <f t="shared" si="148"/>
        <v>North America</v>
      </c>
      <c r="E1352" s="17" t="str">
        <f t="shared" si="149"/>
        <v/>
      </c>
      <c r="F1352" s="17" t="str">
        <f t="shared" si="150"/>
        <v/>
      </c>
      <c r="G1352" s="17" t="str">
        <f t="shared" si="151"/>
        <v/>
      </c>
      <c r="H1352" s="17" t="str">
        <f t="shared" si="152"/>
        <v/>
      </c>
      <c r="I1352" s="35" t="str">
        <f t="shared" si="153"/>
        <v>North America</v>
      </c>
      <c r="J1352" t="str">
        <f>IF(ISNUMBER(MATCH(K1352,K$1:K1351,0)),"Double","1st See ")</f>
        <v>Double</v>
      </c>
      <c r="K1352" t="s">
        <v>15</v>
      </c>
      <c r="R1352" t="s">
        <v>15</v>
      </c>
      <c r="S1352" s="52">
        <v>80442</v>
      </c>
      <c r="T1352" s="49" t="s">
        <v>1581</v>
      </c>
      <c r="U1352" s="13" t="s">
        <v>20</v>
      </c>
      <c r="W1352" s="60" t="str">
        <f>IF(ISNUMBER(MATCH(U1352,U$1:U1351,0)),"2","1")</f>
        <v>2</v>
      </c>
    </row>
    <row r="1353" spans="2:23" x14ac:dyDescent="0.25">
      <c r="B1353" s="18">
        <v>1352</v>
      </c>
      <c r="C1353" s="17" t="str">
        <f t="shared" si="147"/>
        <v/>
      </c>
      <c r="D1353" s="17" t="str">
        <f t="shared" si="148"/>
        <v>North America</v>
      </c>
      <c r="E1353" s="17" t="str">
        <f t="shared" si="149"/>
        <v/>
      </c>
      <c r="F1353" s="17" t="str">
        <f t="shared" si="150"/>
        <v/>
      </c>
      <c r="G1353" s="17" t="str">
        <f t="shared" si="151"/>
        <v/>
      </c>
      <c r="H1353" s="17" t="str">
        <f t="shared" si="152"/>
        <v/>
      </c>
      <c r="I1353" s="35" t="str">
        <f t="shared" si="153"/>
        <v>North America</v>
      </c>
      <c r="J1353" t="str">
        <f>IF(ISNUMBER(MATCH(K1353,K$1:K1352,0)),"Double","1st See ")</f>
        <v>Double</v>
      </c>
      <c r="K1353" t="s">
        <v>15</v>
      </c>
      <c r="R1353" t="s">
        <v>15</v>
      </c>
      <c r="S1353" s="52">
        <v>75000</v>
      </c>
      <c r="T1353" s="49" t="s">
        <v>1582</v>
      </c>
      <c r="U1353" s="13" t="s">
        <v>52</v>
      </c>
      <c r="W1353" s="60" t="str">
        <f>IF(ISNUMBER(MATCH(U1353,U$1:U1352,0)),"2","1")</f>
        <v>2</v>
      </c>
    </row>
    <row r="1354" spans="2:23" x14ac:dyDescent="0.25">
      <c r="B1354" s="18">
        <v>1353</v>
      </c>
      <c r="C1354" s="17" t="str">
        <f t="shared" si="147"/>
        <v/>
      </c>
      <c r="D1354" s="17" t="str">
        <f t="shared" si="148"/>
        <v>North America</v>
      </c>
      <c r="E1354" s="17" t="str">
        <f t="shared" si="149"/>
        <v/>
      </c>
      <c r="F1354" s="17" t="str">
        <f t="shared" si="150"/>
        <v/>
      </c>
      <c r="G1354" s="17" t="str">
        <f t="shared" si="151"/>
        <v/>
      </c>
      <c r="H1354" s="17" t="str">
        <f t="shared" si="152"/>
        <v/>
      </c>
      <c r="I1354" s="35" t="str">
        <f t="shared" si="153"/>
        <v>North America</v>
      </c>
      <c r="J1354" t="str">
        <f>IF(ISNUMBER(MATCH(K1354,K$1:K1353,0)),"Double","1st See ")</f>
        <v>Double</v>
      </c>
      <c r="K1354" t="s">
        <v>15</v>
      </c>
      <c r="R1354" t="s">
        <v>15</v>
      </c>
      <c r="S1354" s="52">
        <v>61000</v>
      </c>
      <c r="T1354" s="49" t="s">
        <v>1583</v>
      </c>
      <c r="U1354" s="13" t="s">
        <v>20</v>
      </c>
      <c r="W1354" s="60" t="str">
        <f>IF(ISNUMBER(MATCH(U1354,U$1:U1353,0)),"2","1")</f>
        <v>2</v>
      </c>
    </row>
    <row r="1355" spans="2:23" x14ac:dyDescent="0.25">
      <c r="B1355" s="18">
        <v>1354</v>
      </c>
      <c r="C1355" s="17" t="str">
        <f t="shared" si="147"/>
        <v/>
      </c>
      <c r="D1355" s="17" t="str">
        <f t="shared" si="148"/>
        <v>North America</v>
      </c>
      <c r="E1355" s="17" t="str">
        <f t="shared" si="149"/>
        <v/>
      </c>
      <c r="F1355" s="17" t="str">
        <f t="shared" si="150"/>
        <v/>
      </c>
      <c r="G1355" s="17" t="str">
        <f t="shared" si="151"/>
        <v/>
      </c>
      <c r="H1355" s="17" t="str">
        <f t="shared" si="152"/>
        <v/>
      </c>
      <c r="I1355" s="35" t="str">
        <f t="shared" si="153"/>
        <v>North America</v>
      </c>
      <c r="J1355" t="str">
        <f>IF(ISNUMBER(MATCH(K1355,K$1:K1354,0)),"Double","1st See ")</f>
        <v>Double</v>
      </c>
      <c r="K1355" t="s">
        <v>15</v>
      </c>
      <c r="R1355" t="s">
        <v>15</v>
      </c>
      <c r="S1355" s="52">
        <v>77000</v>
      </c>
      <c r="T1355" s="49" t="s">
        <v>1584</v>
      </c>
      <c r="U1355" s="13" t="s">
        <v>279</v>
      </c>
      <c r="W1355" s="60" t="str">
        <f>IF(ISNUMBER(MATCH(U1355,U$1:U1354,0)),"2","1")</f>
        <v>2</v>
      </c>
    </row>
    <row r="1356" spans="2:23" x14ac:dyDescent="0.25">
      <c r="B1356" s="18">
        <v>1355</v>
      </c>
      <c r="C1356" s="17" t="str">
        <f t="shared" si="147"/>
        <v>Europe</v>
      </c>
      <c r="D1356" s="17" t="str">
        <f t="shared" si="148"/>
        <v/>
      </c>
      <c r="E1356" s="17" t="str">
        <f t="shared" si="149"/>
        <v/>
      </c>
      <c r="F1356" s="17" t="str">
        <f t="shared" si="150"/>
        <v/>
      </c>
      <c r="G1356" s="17" t="str">
        <f t="shared" si="151"/>
        <v/>
      </c>
      <c r="H1356" s="17" t="str">
        <f t="shared" si="152"/>
        <v/>
      </c>
      <c r="I1356" s="35" t="str">
        <f t="shared" si="153"/>
        <v>Europe</v>
      </c>
      <c r="J1356" t="str">
        <f>IF(ISNUMBER(MATCH(K1356,K$1:K1355,0)),"Double","1st See ")</f>
        <v>Double</v>
      </c>
      <c r="K1356" t="s">
        <v>71</v>
      </c>
      <c r="R1356" t="s">
        <v>15</v>
      </c>
      <c r="S1356" s="52">
        <v>92000</v>
      </c>
      <c r="T1356" s="49" t="s">
        <v>488</v>
      </c>
      <c r="U1356" s="13" t="s">
        <v>488</v>
      </c>
      <c r="W1356" s="60" t="str">
        <f>IF(ISNUMBER(MATCH(U1356,U$1:U1355,0)),"2","1")</f>
        <v>2</v>
      </c>
    </row>
    <row r="1357" spans="2:23" x14ac:dyDescent="0.25">
      <c r="B1357" s="18">
        <v>1356</v>
      </c>
      <c r="C1357" s="17" t="str">
        <f t="shared" si="147"/>
        <v/>
      </c>
      <c r="D1357" s="17" t="str">
        <f t="shared" si="148"/>
        <v/>
      </c>
      <c r="E1357" s="17" t="str">
        <f t="shared" si="149"/>
        <v/>
      </c>
      <c r="F1357" s="17" t="str">
        <f t="shared" si="150"/>
        <v>Africa</v>
      </c>
      <c r="G1357" s="17" t="str">
        <f t="shared" si="151"/>
        <v/>
      </c>
      <c r="H1357" s="17" t="str">
        <f t="shared" si="152"/>
        <v/>
      </c>
      <c r="I1357" s="35" t="str">
        <f t="shared" si="153"/>
        <v>Africa</v>
      </c>
      <c r="J1357" t="str">
        <f>IF(ISNUMBER(MATCH(K1357,K$1:K1356,0)),"Double","1st See ")</f>
        <v>Double</v>
      </c>
      <c r="K1357" t="s">
        <v>48</v>
      </c>
      <c r="R1357" t="s">
        <v>15</v>
      </c>
      <c r="S1357" s="52">
        <v>72000</v>
      </c>
      <c r="T1357" s="49" t="s">
        <v>1586</v>
      </c>
      <c r="U1357" s="13" t="s">
        <v>20</v>
      </c>
      <c r="W1357" s="60" t="str">
        <f>IF(ISNUMBER(MATCH(U1357,U$1:U1356,0)),"2","1")</f>
        <v>2</v>
      </c>
    </row>
    <row r="1358" spans="2:23" x14ac:dyDescent="0.25">
      <c r="B1358" s="18">
        <v>1357</v>
      </c>
      <c r="C1358" s="17" t="str">
        <f t="shared" si="147"/>
        <v/>
      </c>
      <c r="D1358" s="17" t="str">
        <f t="shared" si="148"/>
        <v/>
      </c>
      <c r="E1358" s="17" t="str">
        <f t="shared" si="149"/>
        <v/>
      </c>
      <c r="F1358" s="17" t="str">
        <f t="shared" si="150"/>
        <v/>
      </c>
      <c r="G1358" s="17" t="str">
        <f t="shared" si="151"/>
        <v>Asia</v>
      </c>
      <c r="H1358" s="17" t="str">
        <f t="shared" si="152"/>
        <v/>
      </c>
      <c r="I1358" s="35" t="str">
        <f t="shared" si="153"/>
        <v>Asia</v>
      </c>
      <c r="J1358" t="str">
        <f>IF(ISNUMBER(MATCH(K1358,K$1:K1357,0)),"Double","1st See ")</f>
        <v>Double</v>
      </c>
      <c r="K1358" t="s">
        <v>8</v>
      </c>
      <c r="R1358" t="s">
        <v>15</v>
      </c>
      <c r="S1358" s="52">
        <v>111000</v>
      </c>
      <c r="T1358" s="49" t="s">
        <v>1587</v>
      </c>
      <c r="U1358" s="13" t="s">
        <v>52</v>
      </c>
      <c r="W1358" s="60" t="str">
        <f>IF(ISNUMBER(MATCH(U1358,U$1:U1357,0)),"2","1")</f>
        <v>2</v>
      </c>
    </row>
    <row r="1359" spans="2:23" x14ac:dyDescent="0.25">
      <c r="B1359" s="18">
        <v>1358</v>
      </c>
      <c r="C1359" s="17" t="str">
        <f t="shared" si="147"/>
        <v/>
      </c>
      <c r="D1359" s="17" t="str">
        <f t="shared" si="148"/>
        <v>North America</v>
      </c>
      <c r="E1359" s="17" t="str">
        <f t="shared" si="149"/>
        <v/>
      </c>
      <c r="F1359" s="17" t="str">
        <f t="shared" si="150"/>
        <v/>
      </c>
      <c r="G1359" s="17" t="str">
        <f t="shared" si="151"/>
        <v/>
      </c>
      <c r="H1359" s="17" t="str">
        <f t="shared" si="152"/>
        <v/>
      </c>
      <c r="I1359" s="35" t="str">
        <f t="shared" si="153"/>
        <v>North America</v>
      </c>
      <c r="J1359" t="str">
        <f>IF(ISNUMBER(MATCH(K1359,K$1:K1358,0)),"Double","1st See ")</f>
        <v>Double</v>
      </c>
      <c r="K1359" t="s">
        <v>15</v>
      </c>
      <c r="R1359" t="s">
        <v>15</v>
      </c>
      <c r="S1359" s="52">
        <v>80000</v>
      </c>
      <c r="T1359" s="49" t="s">
        <v>1588</v>
      </c>
      <c r="U1359" s="13" t="s">
        <v>20</v>
      </c>
      <c r="W1359" s="60" t="str">
        <f>IF(ISNUMBER(MATCH(U1359,U$1:U1358,0)),"2","1")</f>
        <v>2</v>
      </c>
    </row>
    <row r="1360" spans="2:23" x14ac:dyDescent="0.25">
      <c r="B1360" s="18">
        <v>1359</v>
      </c>
      <c r="C1360" s="17" t="str">
        <f t="shared" si="147"/>
        <v/>
      </c>
      <c r="D1360" s="17" t="str">
        <f t="shared" si="148"/>
        <v>North America</v>
      </c>
      <c r="E1360" s="17" t="str">
        <f t="shared" si="149"/>
        <v/>
      </c>
      <c r="F1360" s="17" t="str">
        <f t="shared" si="150"/>
        <v/>
      </c>
      <c r="G1360" s="17" t="str">
        <f t="shared" si="151"/>
        <v/>
      </c>
      <c r="H1360" s="17" t="str">
        <f t="shared" si="152"/>
        <v/>
      </c>
      <c r="I1360" s="35" t="str">
        <f t="shared" si="153"/>
        <v>North America</v>
      </c>
      <c r="J1360" t="str">
        <f>IF(ISNUMBER(MATCH(K1360,K$1:K1359,0)),"Double","1st See ")</f>
        <v>Double</v>
      </c>
      <c r="K1360" t="s">
        <v>15</v>
      </c>
      <c r="R1360" t="s">
        <v>15</v>
      </c>
      <c r="S1360" s="52">
        <v>24000</v>
      </c>
      <c r="T1360" s="49" t="s">
        <v>1592</v>
      </c>
      <c r="U1360" s="13" t="s">
        <v>488</v>
      </c>
      <c r="W1360" s="60" t="str">
        <f>IF(ISNUMBER(MATCH(U1360,U$1:U1359,0)),"2","1")</f>
        <v>2</v>
      </c>
    </row>
    <row r="1361" spans="2:23" x14ac:dyDescent="0.25">
      <c r="B1361" s="18">
        <v>1360</v>
      </c>
      <c r="C1361" s="17" t="str">
        <f t="shared" si="147"/>
        <v/>
      </c>
      <c r="D1361" s="17" t="str">
        <f t="shared" si="148"/>
        <v>North America</v>
      </c>
      <c r="E1361" s="17" t="str">
        <f t="shared" si="149"/>
        <v/>
      </c>
      <c r="F1361" s="17" t="str">
        <f t="shared" si="150"/>
        <v/>
      </c>
      <c r="G1361" s="17" t="str">
        <f t="shared" si="151"/>
        <v/>
      </c>
      <c r="H1361" s="17" t="str">
        <f t="shared" si="152"/>
        <v/>
      </c>
      <c r="I1361" s="35" t="str">
        <f t="shared" si="153"/>
        <v>North America</v>
      </c>
      <c r="J1361" t="str">
        <f>IF(ISNUMBER(MATCH(K1361,K$1:K1360,0)),"Double","1st See ")</f>
        <v>Double</v>
      </c>
      <c r="K1361" t="s">
        <v>15</v>
      </c>
      <c r="R1361" t="s">
        <v>15</v>
      </c>
      <c r="S1361" s="52">
        <v>61000</v>
      </c>
      <c r="T1361" s="49" t="s">
        <v>1593</v>
      </c>
      <c r="U1361" s="13" t="s">
        <v>52</v>
      </c>
      <c r="W1361" s="60" t="str">
        <f>IF(ISNUMBER(MATCH(U1361,U$1:U1360,0)),"2","1")</f>
        <v>2</v>
      </c>
    </row>
    <row r="1362" spans="2:23" x14ac:dyDescent="0.25">
      <c r="B1362" s="18">
        <v>1361</v>
      </c>
      <c r="C1362" s="17" t="str">
        <f t="shared" si="147"/>
        <v>Europe</v>
      </c>
      <c r="D1362" s="17" t="str">
        <f t="shared" si="148"/>
        <v/>
      </c>
      <c r="E1362" s="17" t="str">
        <f t="shared" si="149"/>
        <v/>
      </c>
      <c r="F1362" s="17" t="str">
        <f t="shared" si="150"/>
        <v/>
      </c>
      <c r="G1362" s="17" t="str">
        <f t="shared" si="151"/>
        <v/>
      </c>
      <c r="H1362" s="17" t="str">
        <f t="shared" si="152"/>
        <v/>
      </c>
      <c r="I1362" s="35" t="str">
        <f t="shared" si="153"/>
        <v>Europe</v>
      </c>
      <c r="J1362" t="str">
        <f>IF(ISNUMBER(MATCH(K1362,K$1:K1361,0)),"Double","1st See ")</f>
        <v xml:space="preserve">1st See </v>
      </c>
      <c r="K1362" t="s">
        <v>983</v>
      </c>
      <c r="R1362" t="s">
        <v>15</v>
      </c>
      <c r="S1362" s="52">
        <v>96230</v>
      </c>
      <c r="T1362" s="49" t="s">
        <v>1596</v>
      </c>
      <c r="U1362" s="13" t="s">
        <v>52</v>
      </c>
      <c r="W1362" s="60" t="str">
        <f>IF(ISNUMBER(MATCH(U1362,U$1:U1361,0)),"2","1")</f>
        <v>2</v>
      </c>
    </row>
    <row r="1363" spans="2:23" x14ac:dyDescent="0.25">
      <c r="B1363" s="18">
        <v>1362</v>
      </c>
      <c r="C1363" s="17" t="str">
        <f t="shared" si="147"/>
        <v/>
      </c>
      <c r="D1363" s="17" t="str">
        <f t="shared" si="148"/>
        <v>North America</v>
      </c>
      <c r="E1363" s="17" t="str">
        <f t="shared" si="149"/>
        <v/>
      </c>
      <c r="F1363" s="17" t="str">
        <f t="shared" si="150"/>
        <v/>
      </c>
      <c r="G1363" s="17" t="str">
        <f t="shared" si="151"/>
        <v/>
      </c>
      <c r="H1363" s="17" t="str">
        <f t="shared" si="152"/>
        <v/>
      </c>
      <c r="I1363" s="35" t="str">
        <f t="shared" si="153"/>
        <v>North America</v>
      </c>
      <c r="J1363" t="str">
        <f>IF(ISNUMBER(MATCH(K1363,K$1:K1362,0)),"Double","1st See ")</f>
        <v>Double</v>
      </c>
      <c r="K1363" t="s">
        <v>15</v>
      </c>
      <c r="R1363" t="s">
        <v>15</v>
      </c>
      <c r="S1363" s="52">
        <v>75000</v>
      </c>
      <c r="T1363" s="49" t="s">
        <v>207</v>
      </c>
      <c r="U1363" s="13" t="s">
        <v>20</v>
      </c>
      <c r="W1363" s="60" t="str">
        <f>IF(ISNUMBER(MATCH(U1363,U$1:U1362,0)),"2","1")</f>
        <v>2</v>
      </c>
    </row>
    <row r="1364" spans="2:23" x14ac:dyDescent="0.25">
      <c r="B1364" s="18">
        <v>1363</v>
      </c>
      <c r="C1364" s="17" t="str">
        <f t="shared" si="147"/>
        <v/>
      </c>
      <c r="D1364" s="17" t="str">
        <f t="shared" si="148"/>
        <v>North America</v>
      </c>
      <c r="E1364" s="17" t="str">
        <f t="shared" si="149"/>
        <v/>
      </c>
      <c r="F1364" s="17" t="str">
        <f t="shared" si="150"/>
        <v/>
      </c>
      <c r="G1364" s="17" t="str">
        <f t="shared" si="151"/>
        <v/>
      </c>
      <c r="H1364" s="17" t="str">
        <f t="shared" si="152"/>
        <v/>
      </c>
      <c r="I1364" s="35" t="str">
        <f t="shared" si="153"/>
        <v>North America</v>
      </c>
      <c r="J1364" t="str">
        <f>IF(ISNUMBER(MATCH(K1364,K$1:K1363,0)),"Double","1st See ")</f>
        <v>Double</v>
      </c>
      <c r="K1364" t="s">
        <v>15</v>
      </c>
      <c r="R1364" t="s">
        <v>15</v>
      </c>
      <c r="S1364" s="52">
        <v>102000</v>
      </c>
      <c r="T1364" s="49" t="s">
        <v>108</v>
      </c>
      <c r="U1364" s="13" t="s">
        <v>20</v>
      </c>
      <c r="W1364" s="60" t="str">
        <f>IF(ISNUMBER(MATCH(U1364,U$1:U1363,0)),"2","1")</f>
        <v>2</v>
      </c>
    </row>
    <row r="1365" spans="2:23" x14ac:dyDescent="0.25">
      <c r="B1365" s="18">
        <v>1364</v>
      </c>
      <c r="C1365" s="17" t="str">
        <f t="shared" si="147"/>
        <v/>
      </c>
      <c r="D1365" s="17" t="str">
        <f t="shared" si="148"/>
        <v>North America</v>
      </c>
      <c r="E1365" s="17" t="str">
        <f t="shared" si="149"/>
        <v/>
      </c>
      <c r="F1365" s="17" t="str">
        <f t="shared" si="150"/>
        <v/>
      </c>
      <c r="G1365" s="17" t="str">
        <f t="shared" si="151"/>
        <v/>
      </c>
      <c r="H1365" s="17" t="str">
        <f t="shared" si="152"/>
        <v/>
      </c>
      <c r="I1365" s="35" t="str">
        <f t="shared" si="153"/>
        <v>North America</v>
      </c>
      <c r="J1365" t="str">
        <f>IF(ISNUMBER(MATCH(K1365,K$1:K1364,0)),"Double","1st See ")</f>
        <v>Double</v>
      </c>
      <c r="K1365" t="s">
        <v>15</v>
      </c>
      <c r="R1365" t="s">
        <v>15</v>
      </c>
      <c r="S1365" s="52">
        <v>67000</v>
      </c>
      <c r="T1365" s="49" t="s">
        <v>1599</v>
      </c>
      <c r="U1365" s="13" t="s">
        <v>52</v>
      </c>
      <c r="W1365" s="60" t="str">
        <f>IF(ISNUMBER(MATCH(U1365,U$1:U1364,0)),"2","1")</f>
        <v>2</v>
      </c>
    </row>
    <row r="1366" spans="2:23" x14ac:dyDescent="0.25">
      <c r="B1366" s="18">
        <v>1365</v>
      </c>
      <c r="C1366" s="17" t="str">
        <f t="shared" si="147"/>
        <v/>
      </c>
      <c r="D1366" s="17" t="str">
        <f t="shared" si="148"/>
        <v>North America</v>
      </c>
      <c r="E1366" s="17" t="str">
        <f t="shared" si="149"/>
        <v/>
      </c>
      <c r="F1366" s="17" t="str">
        <f t="shared" si="150"/>
        <v/>
      </c>
      <c r="G1366" s="17" t="str">
        <f t="shared" si="151"/>
        <v/>
      </c>
      <c r="H1366" s="17" t="str">
        <f t="shared" si="152"/>
        <v/>
      </c>
      <c r="I1366" s="35" t="str">
        <f t="shared" si="153"/>
        <v>North America</v>
      </c>
      <c r="J1366" t="str">
        <f>IF(ISNUMBER(MATCH(K1366,K$1:K1365,0)),"Double","1st See ")</f>
        <v>Double</v>
      </c>
      <c r="K1366" t="s">
        <v>15</v>
      </c>
      <c r="R1366" t="s">
        <v>15</v>
      </c>
      <c r="S1366" s="52">
        <v>60000</v>
      </c>
      <c r="T1366" s="49" t="s">
        <v>1605</v>
      </c>
      <c r="U1366" s="13" t="s">
        <v>52</v>
      </c>
      <c r="W1366" s="60" t="str">
        <f>IF(ISNUMBER(MATCH(U1366,U$1:U1365,0)),"2","1")</f>
        <v>2</v>
      </c>
    </row>
    <row r="1367" spans="2:23" x14ac:dyDescent="0.25">
      <c r="B1367" s="18">
        <v>1366</v>
      </c>
      <c r="C1367" s="17" t="str">
        <f t="shared" si="147"/>
        <v/>
      </c>
      <c r="D1367" s="17" t="str">
        <f t="shared" si="148"/>
        <v/>
      </c>
      <c r="E1367" s="17" t="str">
        <f t="shared" si="149"/>
        <v/>
      </c>
      <c r="F1367" s="17" t="str">
        <f t="shared" si="150"/>
        <v/>
      </c>
      <c r="G1367" s="17" t="str">
        <f t="shared" si="151"/>
        <v>Asia</v>
      </c>
      <c r="H1367" s="17" t="str">
        <f t="shared" si="152"/>
        <v/>
      </c>
      <c r="I1367" s="35" t="str">
        <f t="shared" si="153"/>
        <v>Asia</v>
      </c>
      <c r="J1367" t="str">
        <f>IF(ISNUMBER(MATCH(K1367,K$1:K1366,0)),"Double","1st See ")</f>
        <v>Double</v>
      </c>
      <c r="K1367" t="s">
        <v>8</v>
      </c>
      <c r="R1367" t="s">
        <v>15</v>
      </c>
      <c r="S1367" s="52">
        <v>42000</v>
      </c>
      <c r="T1367" s="49" t="s">
        <v>1634</v>
      </c>
      <c r="U1367" s="13" t="s">
        <v>20</v>
      </c>
      <c r="W1367" s="60" t="str">
        <f>IF(ISNUMBER(MATCH(U1367,U$1:U1366,0)),"2","1")</f>
        <v>2</v>
      </c>
    </row>
    <row r="1368" spans="2:23" x14ac:dyDescent="0.25">
      <c r="B1368" s="18">
        <v>1367</v>
      </c>
      <c r="C1368" s="17" t="str">
        <f t="shared" si="147"/>
        <v/>
      </c>
      <c r="D1368" s="17" t="str">
        <f t="shared" si="148"/>
        <v>North America</v>
      </c>
      <c r="E1368" s="17" t="str">
        <f t="shared" si="149"/>
        <v/>
      </c>
      <c r="F1368" s="17" t="str">
        <f t="shared" si="150"/>
        <v/>
      </c>
      <c r="G1368" s="17" t="str">
        <f t="shared" si="151"/>
        <v/>
      </c>
      <c r="H1368" s="17" t="str">
        <f t="shared" si="152"/>
        <v/>
      </c>
      <c r="I1368" s="35" t="str">
        <f t="shared" si="153"/>
        <v>North America</v>
      </c>
      <c r="J1368" t="str">
        <f>IF(ISNUMBER(MATCH(K1368,K$1:K1367,0)),"Double","1st See ")</f>
        <v>Double</v>
      </c>
      <c r="K1368" t="s">
        <v>15</v>
      </c>
      <c r="R1368" t="s">
        <v>15</v>
      </c>
      <c r="S1368" s="52">
        <v>85000</v>
      </c>
      <c r="T1368" s="49" t="s">
        <v>1639</v>
      </c>
      <c r="U1368" s="13" t="s">
        <v>20</v>
      </c>
      <c r="W1368" s="60" t="str">
        <f>IF(ISNUMBER(MATCH(U1368,U$1:U1367,0)),"2","1")</f>
        <v>2</v>
      </c>
    </row>
    <row r="1369" spans="2:23" x14ac:dyDescent="0.25">
      <c r="B1369" s="18">
        <v>1368</v>
      </c>
      <c r="C1369" s="17" t="str">
        <f t="shared" si="147"/>
        <v/>
      </c>
      <c r="D1369" s="17" t="str">
        <f t="shared" si="148"/>
        <v>North America</v>
      </c>
      <c r="E1369" s="17" t="str">
        <f t="shared" si="149"/>
        <v/>
      </c>
      <c r="F1369" s="17" t="str">
        <f t="shared" si="150"/>
        <v/>
      </c>
      <c r="G1369" s="17" t="str">
        <f t="shared" si="151"/>
        <v/>
      </c>
      <c r="H1369" s="17" t="str">
        <f t="shared" si="152"/>
        <v/>
      </c>
      <c r="I1369" s="35" t="str">
        <f t="shared" si="153"/>
        <v>North America</v>
      </c>
      <c r="J1369" t="str">
        <f>IF(ISNUMBER(MATCH(K1369,K$1:K1368,0)),"Double","1st See ")</f>
        <v>Double</v>
      </c>
      <c r="K1369" t="s">
        <v>15</v>
      </c>
      <c r="R1369" t="s">
        <v>15</v>
      </c>
      <c r="S1369" s="52">
        <v>109000</v>
      </c>
      <c r="T1369" s="49" t="s">
        <v>1640</v>
      </c>
      <c r="U1369" s="13" t="s">
        <v>52</v>
      </c>
      <c r="W1369" s="60" t="str">
        <f>IF(ISNUMBER(MATCH(U1369,U$1:U1368,0)),"2","1")</f>
        <v>2</v>
      </c>
    </row>
    <row r="1370" spans="2:23" x14ac:dyDescent="0.25">
      <c r="B1370" s="18">
        <v>1369</v>
      </c>
      <c r="C1370" s="17" t="str">
        <f t="shared" si="147"/>
        <v/>
      </c>
      <c r="D1370" s="17" t="str">
        <f t="shared" si="148"/>
        <v>North America</v>
      </c>
      <c r="E1370" s="17" t="str">
        <f t="shared" si="149"/>
        <v/>
      </c>
      <c r="F1370" s="17" t="str">
        <f t="shared" si="150"/>
        <v/>
      </c>
      <c r="G1370" s="17" t="str">
        <f t="shared" si="151"/>
        <v/>
      </c>
      <c r="H1370" s="17" t="str">
        <f t="shared" si="152"/>
        <v/>
      </c>
      <c r="I1370" s="35" t="str">
        <f t="shared" si="153"/>
        <v>North America</v>
      </c>
      <c r="J1370" t="str">
        <f>IF(ISNUMBER(MATCH(K1370,K$1:K1369,0)),"Double","1st See ")</f>
        <v>Double</v>
      </c>
      <c r="K1370" t="s">
        <v>15</v>
      </c>
      <c r="R1370" t="s">
        <v>15</v>
      </c>
      <c r="S1370" s="52">
        <v>77000</v>
      </c>
      <c r="T1370" s="49" t="s">
        <v>1642</v>
      </c>
      <c r="U1370" s="13" t="s">
        <v>279</v>
      </c>
      <c r="W1370" s="60" t="str">
        <f>IF(ISNUMBER(MATCH(U1370,U$1:U1369,0)),"2","1")</f>
        <v>2</v>
      </c>
    </row>
    <row r="1371" spans="2:23" x14ac:dyDescent="0.25">
      <c r="B1371" s="18">
        <v>1370</v>
      </c>
      <c r="C1371" s="17" t="str">
        <f t="shared" si="147"/>
        <v/>
      </c>
      <c r="D1371" s="17" t="str">
        <f t="shared" si="148"/>
        <v>North America</v>
      </c>
      <c r="E1371" s="17" t="str">
        <f t="shared" si="149"/>
        <v/>
      </c>
      <c r="F1371" s="17" t="str">
        <f t="shared" si="150"/>
        <v/>
      </c>
      <c r="G1371" s="17" t="str">
        <f t="shared" si="151"/>
        <v/>
      </c>
      <c r="H1371" s="17" t="str">
        <f t="shared" si="152"/>
        <v/>
      </c>
      <c r="I1371" s="35" t="str">
        <f t="shared" si="153"/>
        <v>North America</v>
      </c>
      <c r="J1371" t="str">
        <f>IF(ISNUMBER(MATCH(K1371,K$1:K1370,0)),"Double","1st See ")</f>
        <v>Double</v>
      </c>
      <c r="K1371" t="s">
        <v>15</v>
      </c>
      <c r="R1371" t="s">
        <v>15</v>
      </c>
      <c r="S1371" s="52">
        <v>64000</v>
      </c>
      <c r="T1371" s="49" t="s">
        <v>564</v>
      </c>
      <c r="U1371" s="13" t="s">
        <v>52</v>
      </c>
      <c r="W1371" s="60" t="str">
        <f>IF(ISNUMBER(MATCH(U1371,U$1:U1370,0)),"2","1")</f>
        <v>2</v>
      </c>
    </row>
    <row r="1372" spans="2:23" x14ac:dyDescent="0.25">
      <c r="B1372" s="18">
        <v>1371</v>
      </c>
      <c r="C1372" s="17" t="str">
        <f t="shared" si="147"/>
        <v/>
      </c>
      <c r="D1372" s="17" t="str">
        <f t="shared" si="148"/>
        <v>North America</v>
      </c>
      <c r="E1372" s="17" t="str">
        <f t="shared" si="149"/>
        <v/>
      </c>
      <c r="F1372" s="17" t="str">
        <f t="shared" si="150"/>
        <v/>
      </c>
      <c r="G1372" s="17" t="str">
        <f t="shared" si="151"/>
        <v/>
      </c>
      <c r="H1372" s="17" t="str">
        <f t="shared" si="152"/>
        <v/>
      </c>
      <c r="I1372" s="35" t="str">
        <f t="shared" si="153"/>
        <v>North America</v>
      </c>
      <c r="J1372" t="str">
        <f>IF(ISNUMBER(MATCH(K1372,K$1:K1371,0)),"Double","1st See ")</f>
        <v>Double</v>
      </c>
      <c r="K1372" t="s">
        <v>15</v>
      </c>
      <c r="R1372" t="s">
        <v>15</v>
      </c>
      <c r="S1372" s="52">
        <v>76000</v>
      </c>
      <c r="T1372" s="49" t="s">
        <v>688</v>
      </c>
      <c r="U1372" s="13" t="s">
        <v>20</v>
      </c>
      <c r="W1372" s="60" t="str">
        <f>IF(ISNUMBER(MATCH(U1372,U$1:U1371,0)),"2","1")</f>
        <v>2</v>
      </c>
    </row>
    <row r="1373" spans="2:23" x14ac:dyDescent="0.25">
      <c r="B1373" s="18">
        <v>1372</v>
      </c>
      <c r="C1373" s="17" t="str">
        <f t="shared" si="147"/>
        <v/>
      </c>
      <c r="D1373" s="17" t="str">
        <f t="shared" si="148"/>
        <v>North America</v>
      </c>
      <c r="E1373" s="17" t="str">
        <f t="shared" si="149"/>
        <v/>
      </c>
      <c r="F1373" s="17" t="str">
        <f t="shared" si="150"/>
        <v/>
      </c>
      <c r="G1373" s="17" t="str">
        <f t="shared" si="151"/>
        <v/>
      </c>
      <c r="H1373" s="17" t="str">
        <f t="shared" si="152"/>
        <v/>
      </c>
      <c r="I1373" s="35" t="str">
        <f t="shared" si="153"/>
        <v>North America</v>
      </c>
      <c r="J1373" t="str">
        <f>IF(ISNUMBER(MATCH(K1373,K$1:K1372,0)),"Double","1st See ")</f>
        <v>Double</v>
      </c>
      <c r="K1373" t="s">
        <v>15</v>
      </c>
      <c r="R1373" t="s">
        <v>15</v>
      </c>
      <c r="S1373" s="52">
        <v>45000</v>
      </c>
      <c r="T1373" s="49" t="s">
        <v>1144</v>
      </c>
      <c r="U1373" s="13" t="s">
        <v>67</v>
      </c>
      <c r="W1373" s="60" t="str">
        <f>IF(ISNUMBER(MATCH(U1373,U$1:U1372,0)),"2","1")</f>
        <v>2</v>
      </c>
    </row>
    <row r="1374" spans="2:23" x14ac:dyDescent="0.25">
      <c r="B1374" s="18">
        <v>1373</v>
      </c>
      <c r="C1374" s="17" t="str">
        <f t="shared" si="147"/>
        <v/>
      </c>
      <c r="D1374" s="17" t="str">
        <f t="shared" si="148"/>
        <v>North America</v>
      </c>
      <c r="E1374" s="17" t="str">
        <f t="shared" si="149"/>
        <v/>
      </c>
      <c r="F1374" s="17" t="str">
        <f t="shared" si="150"/>
        <v/>
      </c>
      <c r="G1374" s="17" t="str">
        <f t="shared" si="151"/>
        <v/>
      </c>
      <c r="H1374" s="17" t="str">
        <f t="shared" si="152"/>
        <v/>
      </c>
      <c r="I1374" s="35" t="str">
        <f t="shared" si="153"/>
        <v>North America</v>
      </c>
      <c r="J1374" t="str">
        <f>IF(ISNUMBER(MATCH(K1374,K$1:K1373,0)),"Double","1st See ")</f>
        <v>Double</v>
      </c>
      <c r="K1374" t="s">
        <v>15</v>
      </c>
      <c r="R1374" t="s">
        <v>15</v>
      </c>
      <c r="S1374" s="52">
        <v>61000</v>
      </c>
      <c r="T1374" s="49" t="s">
        <v>14</v>
      </c>
      <c r="U1374" s="13" t="s">
        <v>20</v>
      </c>
      <c r="W1374" s="60" t="str">
        <f>IF(ISNUMBER(MATCH(U1374,U$1:U1373,0)),"2","1")</f>
        <v>2</v>
      </c>
    </row>
    <row r="1375" spans="2:23" x14ac:dyDescent="0.25">
      <c r="B1375" s="18">
        <v>1374</v>
      </c>
      <c r="C1375" s="17" t="str">
        <f t="shared" si="147"/>
        <v/>
      </c>
      <c r="D1375" s="17" t="str">
        <f t="shared" si="148"/>
        <v>North America</v>
      </c>
      <c r="E1375" s="17" t="str">
        <f t="shared" si="149"/>
        <v/>
      </c>
      <c r="F1375" s="17" t="str">
        <f t="shared" si="150"/>
        <v/>
      </c>
      <c r="G1375" s="17" t="str">
        <f t="shared" si="151"/>
        <v/>
      </c>
      <c r="H1375" s="17" t="str">
        <f t="shared" si="152"/>
        <v/>
      </c>
      <c r="I1375" s="35" t="str">
        <f t="shared" si="153"/>
        <v>North America</v>
      </c>
      <c r="J1375" t="str">
        <f>IF(ISNUMBER(MATCH(K1375,K$1:K1374,0)),"Double","1st See ")</f>
        <v>Double</v>
      </c>
      <c r="K1375" t="s">
        <v>15</v>
      </c>
      <c r="R1375" t="s">
        <v>15</v>
      </c>
      <c r="S1375" s="52">
        <v>66000</v>
      </c>
      <c r="T1375" s="49" t="s">
        <v>1654</v>
      </c>
      <c r="U1375" s="13" t="s">
        <v>20</v>
      </c>
      <c r="W1375" s="60" t="str">
        <f>IF(ISNUMBER(MATCH(U1375,U$1:U1374,0)),"2","1")</f>
        <v>2</v>
      </c>
    </row>
    <row r="1376" spans="2:23" x14ac:dyDescent="0.25">
      <c r="B1376" s="18">
        <v>1375</v>
      </c>
      <c r="C1376" s="17" t="str">
        <f t="shared" si="147"/>
        <v/>
      </c>
      <c r="D1376" s="17" t="str">
        <f t="shared" si="148"/>
        <v>North America</v>
      </c>
      <c r="E1376" s="17" t="str">
        <f t="shared" si="149"/>
        <v/>
      </c>
      <c r="F1376" s="17" t="str">
        <f t="shared" si="150"/>
        <v/>
      </c>
      <c r="G1376" s="17" t="str">
        <f t="shared" si="151"/>
        <v/>
      </c>
      <c r="H1376" s="17" t="str">
        <f t="shared" si="152"/>
        <v/>
      </c>
      <c r="I1376" s="35" t="str">
        <f t="shared" si="153"/>
        <v>North America</v>
      </c>
      <c r="J1376" t="str">
        <f>IF(ISNUMBER(MATCH(K1376,K$1:K1375,0)),"Double","1st See ")</f>
        <v>Double</v>
      </c>
      <c r="K1376" t="s">
        <v>15</v>
      </c>
      <c r="R1376" t="s">
        <v>15</v>
      </c>
      <c r="S1376" s="52">
        <v>55000</v>
      </c>
      <c r="T1376" s="49" t="s">
        <v>1656</v>
      </c>
      <c r="U1376" s="13" t="s">
        <v>52</v>
      </c>
      <c r="W1376" s="60" t="str">
        <f>IF(ISNUMBER(MATCH(U1376,U$1:U1375,0)),"2","1")</f>
        <v>2</v>
      </c>
    </row>
    <row r="1377" spans="2:23" x14ac:dyDescent="0.25">
      <c r="B1377" s="18">
        <v>1376</v>
      </c>
      <c r="C1377" s="17" t="str">
        <f t="shared" si="147"/>
        <v/>
      </c>
      <c r="D1377" s="17" t="str">
        <f t="shared" si="148"/>
        <v>North America</v>
      </c>
      <c r="E1377" s="17" t="str">
        <f t="shared" si="149"/>
        <v/>
      </c>
      <c r="F1377" s="17" t="str">
        <f t="shared" si="150"/>
        <v/>
      </c>
      <c r="G1377" s="17" t="str">
        <f t="shared" si="151"/>
        <v/>
      </c>
      <c r="H1377" s="17" t="str">
        <f t="shared" si="152"/>
        <v/>
      </c>
      <c r="I1377" s="35" t="str">
        <f t="shared" si="153"/>
        <v>North America</v>
      </c>
      <c r="J1377" t="str">
        <f>IF(ISNUMBER(MATCH(K1377,K$1:K1376,0)),"Double","1st See ")</f>
        <v>Double</v>
      </c>
      <c r="K1377" t="s">
        <v>15</v>
      </c>
      <c r="R1377" t="s">
        <v>15</v>
      </c>
      <c r="S1377" s="52">
        <v>32000</v>
      </c>
      <c r="T1377" s="49" t="s">
        <v>1657</v>
      </c>
      <c r="U1377" s="13" t="s">
        <v>3999</v>
      </c>
      <c r="W1377" s="60" t="str">
        <f>IF(ISNUMBER(MATCH(U1377,U$1:U1376,0)),"2","1")</f>
        <v>2</v>
      </c>
    </row>
    <row r="1378" spans="2:23" x14ac:dyDescent="0.25">
      <c r="B1378" s="18">
        <v>1377</v>
      </c>
      <c r="C1378" s="17" t="str">
        <f t="shared" si="147"/>
        <v/>
      </c>
      <c r="D1378" s="17" t="str">
        <f t="shared" si="148"/>
        <v>North America</v>
      </c>
      <c r="E1378" s="17" t="str">
        <f t="shared" si="149"/>
        <v/>
      </c>
      <c r="F1378" s="17" t="str">
        <f t="shared" si="150"/>
        <v/>
      </c>
      <c r="G1378" s="17" t="str">
        <f t="shared" si="151"/>
        <v/>
      </c>
      <c r="H1378" s="17" t="str">
        <f t="shared" si="152"/>
        <v/>
      </c>
      <c r="I1378" s="35" t="str">
        <f t="shared" si="153"/>
        <v>North America</v>
      </c>
      <c r="J1378" t="str">
        <f>IF(ISNUMBER(MATCH(K1378,K$1:K1377,0)),"Double","1st See ")</f>
        <v>Double</v>
      </c>
      <c r="K1378" t="s">
        <v>15</v>
      </c>
      <c r="R1378" t="s">
        <v>15</v>
      </c>
      <c r="S1378" s="52">
        <v>74300</v>
      </c>
      <c r="T1378" s="49" t="s">
        <v>1665</v>
      </c>
      <c r="U1378" s="13" t="s">
        <v>20</v>
      </c>
      <c r="W1378" s="60" t="str">
        <f>IF(ISNUMBER(MATCH(U1378,U$1:U1377,0)),"2","1")</f>
        <v>2</v>
      </c>
    </row>
    <row r="1379" spans="2:23" x14ac:dyDescent="0.25">
      <c r="B1379" s="18">
        <v>1378</v>
      </c>
      <c r="C1379" s="17" t="str">
        <f t="shared" si="147"/>
        <v>Europe</v>
      </c>
      <c r="D1379" s="17" t="str">
        <f t="shared" si="148"/>
        <v/>
      </c>
      <c r="E1379" s="17" t="str">
        <f t="shared" si="149"/>
        <v/>
      </c>
      <c r="F1379" s="17" t="str">
        <f t="shared" si="150"/>
        <v/>
      </c>
      <c r="G1379" s="17" t="str">
        <f t="shared" si="151"/>
        <v/>
      </c>
      <c r="H1379" s="17" t="str">
        <f t="shared" si="152"/>
        <v/>
      </c>
      <c r="I1379" s="35" t="str">
        <f t="shared" si="153"/>
        <v>Europe</v>
      </c>
      <c r="J1379" t="str">
        <f>IF(ISNUMBER(MATCH(K1379,K$1:K1378,0)),"Double","1st See ")</f>
        <v>Double</v>
      </c>
      <c r="K1379" t="s">
        <v>36</v>
      </c>
      <c r="R1379" t="s">
        <v>15</v>
      </c>
      <c r="S1379" s="52">
        <v>95000</v>
      </c>
      <c r="T1379" s="49" t="s">
        <v>266</v>
      </c>
      <c r="U1379" s="13" t="s">
        <v>20</v>
      </c>
      <c r="W1379" s="60" t="str">
        <f>IF(ISNUMBER(MATCH(U1379,U$1:U1378,0)),"2","1")</f>
        <v>2</v>
      </c>
    </row>
    <row r="1380" spans="2:23" x14ac:dyDescent="0.25">
      <c r="B1380" s="18">
        <v>1379</v>
      </c>
      <c r="C1380" s="17" t="str">
        <f t="shared" si="147"/>
        <v/>
      </c>
      <c r="D1380" s="17" t="str">
        <f t="shared" si="148"/>
        <v>North America</v>
      </c>
      <c r="E1380" s="17" t="str">
        <f t="shared" si="149"/>
        <v/>
      </c>
      <c r="F1380" s="17" t="str">
        <f t="shared" si="150"/>
        <v/>
      </c>
      <c r="G1380" s="17" t="str">
        <f t="shared" si="151"/>
        <v/>
      </c>
      <c r="H1380" s="17" t="str">
        <f t="shared" si="152"/>
        <v/>
      </c>
      <c r="I1380" s="35" t="str">
        <f t="shared" si="153"/>
        <v>North America</v>
      </c>
      <c r="J1380" t="str">
        <f>IF(ISNUMBER(MATCH(K1380,K$1:K1379,0)),"Double","1st See ")</f>
        <v>Double</v>
      </c>
      <c r="K1380" t="s">
        <v>15</v>
      </c>
      <c r="R1380" t="s">
        <v>15</v>
      </c>
      <c r="S1380" s="52">
        <v>64300</v>
      </c>
      <c r="T1380" s="49" t="s">
        <v>1668</v>
      </c>
      <c r="U1380" s="13" t="s">
        <v>310</v>
      </c>
      <c r="W1380" s="60" t="str">
        <f>IF(ISNUMBER(MATCH(U1380,U$1:U1379,0)),"2","1")</f>
        <v>2</v>
      </c>
    </row>
    <row r="1381" spans="2:23" x14ac:dyDescent="0.25">
      <c r="B1381" s="18">
        <v>1380</v>
      </c>
      <c r="C1381" s="17" t="str">
        <f t="shared" si="147"/>
        <v/>
      </c>
      <c r="D1381" s="17" t="str">
        <f t="shared" si="148"/>
        <v>North America</v>
      </c>
      <c r="E1381" s="17" t="str">
        <f t="shared" si="149"/>
        <v/>
      </c>
      <c r="F1381" s="17" t="str">
        <f t="shared" si="150"/>
        <v/>
      </c>
      <c r="G1381" s="17" t="str">
        <f t="shared" si="151"/>
        <v/>
      </c>
      <c r="H1381" s="17" t="str">
        <f t="shared" si="152"/>
        <v/>
      </c>
      <c r="I1381" s="35" t="str">
        <f t="shared" si="153"/>
        <v>North America</v>
      </c>
      <c r="J1381" t="str">
        <f>IF(ISNUMBER(MATCH(K1381,K$1:K1380,0)),"Double","1st See ")</f>
        <v>Double</v>
      </c>
      <c r="K1381" t="s">
        <v>15</v>
      </c>
      <c r="R1381" t="s">
        <v>15</v>
      </c>
      <c r="S1381" s="52">
        <v>250000</v>
      </c>
      <c r="T1381" s="49" t="s">
        <v>83</v>
      </c>
      <c r="U1381" s="13" t="s">
        <v>356</v>
      </c>
      <c r="W1381" s="60" t="str">
        <f>IF(ISNUMBER(MATCH(U1381,U$1:U1380,0)),"2","1")</f>
        <v>2</v>
      </c>
    </row>
    <row r="1382" spans="2:23" x14ac:dyDescent="0.25">
      <c r="B1382" s="18">
        <v>1381</v>
      </c>
      <c r="C1382" s="17" t="str">
        <f t="shared" si="147"/>
        <v/>
      </c>
      <c r="D1382" s="17" t="str">
        <f t="shared" si="148"/>
        <v>North America</v>
      </c>
      <c r="E1382" s="17" t="str">
        <f t="shared" si="149"/>
        <v/>
      </c>
      <c r="F1382" s="17" t="str">
        <f t="shared" si="150"/>
        <v/>
      </c>
      <c r="G1382" s="17" t="str">
        <f t="shared" si="151"/>
        <v/>
      </c>
      <c r="H1382" s="17" t="str">
        <f t="shared" si="152"/>
        <v/>
      </c>
      <c r="I1382" s="35" t="str">
        <f t="shared" si="153"/>
        <v>North America</v>
      </c>
      <c r="J1382" t="str">
        <f>IF(ISNUMBER(MATCH(K1382,K$1:K1381,0)),"Double","1st See ")</f>
        <v>Double</v>
      </c>
      <c r="K1382" t="s">
        <v>15</v>
      </c>
      <c r="R1382" t="s">
        <v>15</v>
      </c>
      <c r="S1382" s="52">
        <v>89000</v>
      </c>
      <c r="T1382" s="49" t="s">
        <v>642</v>
      </c>
      <c r="U1382" s="13" t="s">
        <v>52</v>
      </c>
      <c r="W1382" s="60" t="str">
        <f>IF(ISNUMBER(MATCH(U1382,U$1:U1381,0)),"2","1")</f>
        <v>2</v>
      </c>
    </row>
    <row r="1383" spans="2:23" x14ac:dyDescent="0.25">
      <c r="B1383" s="18">
        <v>1382</v>
      </c>
      <c r="C1383" s="17" t="str">
        <f t="shared" si="147"/>
        <v/>
      </c>
      <c r="D1383" s="17" t="str">
        <f t="shared" si="148"/>
        <v/>
      </c>
      <c r="E1383" s="17" t="str">
        <f t="shared" si="149"/>
        <v/>
      </c>
      <c r="F1383" s="17" t="str">
        <f t="shared" si="150"/>
        <v/>
      </c>
      <c r="G1383" s="17" t="str">
        <f t="shared" si="151"/>
        <v>Asia</v>
      </c>
      <c r="H1383" s="17" t="str">
        <f t="shared" si="152"/>
        <v/>
      </c>
      <c r="I1383" s="35" t="str">
        <f t="shared" si="153"/>
        <v>Asia</v>
      </c>
      <c r="J1383" t="str">
        <f>IF(ISNUMBER(MATCH(K1383,K$1:K1382,0)),"Double","1st See ")</f>
        <v>Double</v>
      </c>
      <c r="K1383" t="s">
        <v>133</v>
      </c>
      <c r="R1383" t="s">
        <v>15</v>
      </c>
      <c r="S1383" s="52">
        <v>75000</v>
      </c>
      <c r="T1383" s="49" t="s">
        <v>14</v>
      </c>
      <c r="U1383" s="13" t="s">
        <v>20</v>
      </c>
      <c r="W1383" s="60" t="str">
        <f>IF(ISNUMBER(MATCH(U1383,U$1:U1382,0)),"2","1")</f>
        <v>2</v>
      </c>
    </row>
    <row r="1384" spans="2:23" x14ac:dyDescent="0.25">
      <c r="B1384" s="18">
        <v>1383</v>
      </c>
      <c r="C1384" s="17" t="str">
        <f t="shared" si="147"/>
        <v/>
      </c>
      <c r="D1384" s="17" t="str">
        <f t="shared" si="148"/>
        <v>North America</v>
      </c>
      <c r="E1384" s="17" t="str">
        <f t="shared" si="149"/>
        <v/>
      </c>
      <c r="F1384" s="17" t="str">
        <f t="shared" si="150"/>
        <v/>
      </c>
      <c r="G1384" s="17" t="str">
        <f t="shared" si="151"/>
        <v/>
      </c>
      <c r="H1384" s="17" t="str">
        <f t="shared" si="152"/>
        <v/>
      </c>
      <c r="I1384" s="35" t="str">
        <f t="shared" si="153"/>
        <v>North America</v>
      </c>
      <c r="J1384" t="str">
        <f>IF(ISNUMBER(MATCH(K1384,K$1:K1383,0)),"Double","1st See ")</f>
        <v>Double</v>
      </c>
      <c r="K1384" t="s">
        <v>15</v>
      </c>
      <c r="R1384" t="s">
        <v>15</v>
      </c>
      <c r="S1384" s="52">
        <v>45000</v>
      </c>
      <c r="T1384" s="49" t="s">
        <v>1669</v>
      </c>
      <c r="U1384" s="13" t="s">
        <v>20</v>
      </c>
      <c r="W1384" s="60" t="str">
        <f>IF(ISNUMBER(MATCH(U1384,U$1:U1383,0)),"2","1")</f>
        <v>2</v>
      </c>
    </row>
    <row r="1385" spans="2:23" x14ac:dyDescent="0.25">
      <c r="B1385" s="18">
        <v>1384</v>
      </c>
      <c r="C1385" s="17" t="str">
        <f t="shared" si="147"/>
        <v/>
      </c>
      <c r="D1385" s="17" t="str">
        <f t="shared" si="148"/>
        <v>North America</v>
      </c>
      <c r="E1385" s="17" t="str">
        <f t="shared" si="149"/>
        <v/>
      </c>
      <c r="F1385" s="17" t="str">
        <f t="shared" si="150"/>
        <v/>
      </c>
      <c r="G1385" s="17" t="str">
        <f t="shared" si="151"/>
        <v/>
      </c>
      <c r="H1385" s="17" t="str">
        <f t="shared" si="152"/>
        <v/>
      </c>
      <c r="I1385" s="35" t="str">
        <f t="shared" si="153"/>
        <v>North America</v>
      </c>
      <c r="J1385" t="str">
        <f>IF(ISNUMBER(MATCH(K1385,K$1:K1384,0)),"Double","1st See ")</f>
        <v>Double</v>
      </c>
      <c r="K1385" t="s">
        <v>15</v>
      </c>
      <c r="R1385" t="s">
        <v>15</v>
      </c>
      <c r="S1385" s="52">
        <v>127500</v>
      </c>
      <c r="T1385" s="49" t="s">
        <v>1670</v>
      </c>
      <c r="U1385" s="13" t="s">
        <v>4001</v>
      </c>
      <c r="W1385" s="60" t="str">
        <f>IF(ISNUMBER(MATCH(U1385,U$1:U1384,0)),"2","1")</f>
        <v>2</v>
      </c>
    </row>
    <row r="1386" spans="2:23" x14ac:dyDescent="0.25">
      <c r="B1386" s="18">
        <v>1385</v>
      </c>
      <c r="C1386" s="17" t="str">
        <f t="shared" si="147"/>
        <v/>
      </c>
      <c r="D1386" s="17" t="str">
        <f t="shared" si="148"/>
        <v>North America</v>
      </c>
      <c r="E1386" s="17" t="str">
        <f t="shared" si="149"/>
        <v/>
      </c>
      <c r="F1386" s="17" t="str">
        <f t="shared" si="150"/>
        <v/>
      </c>
      <c r="G1386" s="17" t="str">
        <f t="shared" si="151"/>
        <v/>
      </c>
      <c r="H1386" s="17" t="str">
        <f t="shared" si="152"/>
        <v/>
      </c>
      <c r="I1386" s="35" t="str">
        <f t="shared" si="153"/>
        <v>North America</v>
      </c>
      <c r="J1386" t="str">
        <f>IF(ISNUMBER(MATCH(K1386,K$1:K1385,0)),"Double","1st See ")</f>
        <v>Double</v>
      </c>
      <c r="K1386" t="s">
        <v>15</v>
      </c>
      <c r="R1386" t="s">
        <v>15</v>
      </c>
      <c r="S1386" s="52">
        <v>170000</v>
      </c>
      <c r="T1386" s="49" t="s">
        <v>29</v>
      </c>
      <c r="U1386" s="13" t="s">
        <v>4001</v>
      </c>
      <c r="W1386" s="60" t="str">
        <f>IF(ISNUMBER(MATCH(U1386,U$1:U1385,0)),"2","1")</f>
        <v>2</v>
      </c>
    </row>
    <row r="1387" spans="2:23" x14ac:dyDescent="0.25">
      <c r="B1387" s="18">
        <v>1386</v>
      </c>
      <c r="C1387" s="17" t="str">
        <f t="shared" si="147"/>
        <v/>
      </c>
      <c r="D1387" s="17" t="str">
        <f t="shared" si="148"/>
        <v>North America</v>
      </c>
      <c r="E1387" s="17" t="str">
        <f t="shared" si="149"/>
        <v/>
      </c>
      <c r="F1387" s="17" t="str">
        <f t="shared" si="150"/>
        <v/>
      </c>
      <c r="G1387" s="17" t="str">
        <f t="shared" si="151"/>
        <v/>
      </c>
      <c r="H1387" s="17" t="str">
        <f t="shared" si="152"/>
        <v/>
      </c>
      <c r="I1387" s="35" t="str">
        <f t="shared" si="153"/>
        <v>North America</v>
      </c>
      <c r="J1387" t="str">
        <f>IF(ISNUMBER(MATCH(K1387,K$1:K1386,0)),"Double","1st See ")</f>
        <v>Double</v>
      </c>
      <c r="K1387" t="s">
        <v>15</v>
      </c>
      <c r="R1387" t="s">
        <v>15</v>
      </c>
      <c r="S1387" s="52">
        <v>62000</v>
      </c>
      <c r="T1387" s="49" t="s">
        <v>1672</v>
      </c>
      <c r="U1387" s="13" t="s">
        <v>20</v>
      </c>
      <c r="W1387" s="60" t="str">
        <f>IF(ISNUMBER(MATCH(U1387,U$1:U1386,0)),"2","1")</f>
        <v>2</v>
      </c>
    </row>
    <row r="1388" spans="2:23" x14ac:dyDescent="0.25">
      <c r="B1388" s="18">
        <v>1387</v>
      </c>
      <c r="C1388" s="17" t="str">
        <f t="shared" si="147"/>
        <v/>
      </c>
      <c r="D1388" s="17" t="str">
        <f t="shared" si="148"/>
        <v>North America</v>
      </c>
      <c r="E1388" s="17" t="str">
        <f t="shared" si="149"/>
        <v/>
      </c>
      <c r="F1388" s="17" t="str">
        <f t="shared" si="150"/>
        <v/>
      </c>
      <c r="G1388" s="17" t="str">
        <f t="shared" si="151"/>
        <v/>
      </c>
      <c r="H1388" s="17" t="str">
        <f t="shared" si="152"/>
        <v/>
      </c>
      <c r="I1388" s="35" t="str">
        <f t="shared" si="153"/>
        <v>North America</v>
      </c>
      <c r="J1388" t="str">
        <f>IF(ISNUMBER(MATCH(K1388,K$1:K1387,0)),"Double","1st See ")</f>
        <v>Double</v>
      </c>
      <c r="K1388" t="s">
        <v>15</v>
      </c>
      <c r="R1388" t="s">
        <v>15</v>
      </c>
      <c r="S1388" s="52">
        <v>22000</v>
      </c>
      <c r="T1388" s="49" t="s">
        <v>1673</v>
      </c>
      <c r="U1388" s="13" t="s">
        <v>52</v>
      </c>
      <c r="W1388" s="60" t="str">
        <f>IF(ISNUMBER(MATCH(U1388,U$1:U1387,0)),"2","1")</f>
        <v>2</v>
      </c>
    </row>
    <row r="1389" spans="2:23" x14ac:dyDescent="0.25">
      <c r="B1389" s="18">
        <v>1388</v>
      </c>
      <c r="C1389" s="17" t="str">
        <f t="shared" si="147"/>
        <v/>
      </c>
      <c r="D1389" s="17" t="str">
        <f t="shared" si="148"/>
        <v>North America</v>
      </c>
      <c r="E1389" s="17" t="str">
        <f t="shared" si="149"/>
        <v/>
      </c>
      <c r="F1389" s="17" t="str">
        <f t="shared" si="150"/>
        <v/>
      </c>
      <c r="G1389" s="17" t="str">
        <f t="shared" si="151"/>
        <v/>
      </c>
      <c r="H1389" s="17" t="str">
        <f t="shared" si="152"/>
        <v/>
      </c>
      <c r="I1389" s="35" t="str">
        <f t="shared" si="153"/>
        <v>North America</v>
      </c>
      <c r="J1389" t="str">
        <f>IF(ISNUMBER(MATCH(K1389,K$1:K1388,0)),"Double","1st See ")</f>
        <v>Double</v>
      </c>
      <c r="K1389" t="s">
        <v>15</v>
      </c>
      <c r="R1389" t="s">
        <v>15</v>
      </c>
      <c r="S1389" s="52">
        <v>45000</v>
      </c>
      <c r="T1389" s="49" t="s">
        <v>207</v>
      </c>
      <c r="U1389" s="13" t="s">
        <v>20</v>
      </c>
      <c r="W1389" s="60" t="str">
        <f>IF(ISNUMBER(MATCH(U1389,U$1:U1388,0)),"2","1")</f>
        <v>2</v>
      </c>
    </row>
    <row r="1390" spans="2:23" x14ac:dyDescent="0.25">
      <c r="B1390" s="18">
        <v>1389</v>
      </c>
      <c r="C1390" s="17" t="str">
        <f t="shared" si="147"/>
        <v/>
      </c>
      <c r="D1390" s="17" t="str">
        <f t="shared" si="148"/>
        <v>North America</v>
      </c>
      <c r="E1390" s="17" t="str">
        <f t="shared" si="149"/>
        <v/>
      </c>
      <c r="F1390" s="17" t="str">
        <f t="shared" si="150"/>
        <v/>
      </c>
      <c r="G1390" s="17" t="str">
        <f t="shared" si="151"/>
        <v/>
      </c>
      <c r="H1390" s="17" t="str">
        <f t="shared" si="152"/>
        <v/>
      </c>
      <c r="I1390" s="35" t="str">
        <f t="shared" si="153"/>
        <v>North America</v>
      </c>
      <c r="J1390" t="str">
        <f>IF(ISNUMBER(MATCH(K1390,K$1:K1389,0)),"Double","1st See ")</f>
        <v>Double</v>
      </c>
      <c r="K1390" t="s">
        <v>15</v>
      </c>
      <c r="R1390" t="s">
        <v>15</v>
      </c>
      <c r="S1390" s="52">
        <v>145000</v>
      </c>
      <c r="T1390" s="49" t="s">
        <v>616</v>
      </c>
      <c r="U1390" s="13" t="s">
        <v>20</v>
      </c>
      <c r="W1390" s="60" t="str">
        <f>IF(ISNUMBER(MATCH(U1390,U$1:U1389,0)),"2","1")</f>
        <v>2</v>
      </c>
    </row>
    <row r="1391" spans="2:23" x14ac:dyDescent="0.25">
      <c r="B1391" s="18">
        <v>1390</v>
      </c>
      <c r="C1391" s="17" t="str">
        <f t="shared" si="147"/>
        <v/>
      </c>
      <c r="D1391" s="17" t="str">
        <f t="shared" si="148"/>
        <v/>
      </c>
      <c r="E1391" s="17" t="str">
        <f t="shared" si="149"/>
        <v/>
      </c>
      <c r="F1391" s="17" t="str">
        <f t="shared" si="150"/>
        <v/>
      </c>
      <c r="G1391" s="17" t="str">
        <f t="shared" si="151"/>
        <v>Asia</v>
      </c>
      <c r="H1391" s="17" t="str">
        <f t="shared" si="152"/>
        <v/>
      </c>
      <c r="I1391" s="35" t="str">
        <f t="shared" si="153"/>
        <v>Asia</v>
      </c>
      <c r="J1391" t="str">
        <f>IF(ISNUMBER(MATCH(K1391,K$1:K1390,0)),"Double","1st See ")</f>
        <v>Double</v>
      </c>
      <c r="K1391" t="s">
        <v>8</v>
      </c>
      <c r="R1391" t="s">
        <v>15</v>
      </c>
      <c r="S1391" s="52">
        <v>89000</v>
      </c>
      <c r="T1391" s="49" t="s">
        <v>1288</v>
      </c>
      <c r="U1391" s="13" t="s">
        <v>20</v>
      </c>
      <c r="W1391" s="60" t="str">
        <f>IF(ISNUMBER(MATCH(U1391,U$1:U1390,0)),"2","1")</f>
        <v>2</v>
      </c>
    </row>
    <row r="1392" spans="2:23" x14ac:dyDescent="0.25">
      <c r="B1392" s="18">
        <v>1391</v>
      </c>
      <c r="C1392" s="17" t="str">
        <f t="shared" si="147"/>
        <v/>
      </c>
      <c r="D1392" s="17" t="str">
        <f t="shared" si="148"/>
        <v>North America</v>
      </c>
      <c r="E1392" s="17" t="str">
        <f t="shared" si="149"/>
        <v/>
      </c>
      <c r="F1392" s="17" t="str">
        <f t="shared" si="150"/>
        <v/>
      </c>
      <c r="G1392" s="17" t="str">
        <f t="shared" si="151"/>
        <v/>
      </c>
      <c r="H1392" s="17" t="str">
        <f t="shared" si="152"/>
        <v/>
      </c>
      <c r="I1392" s="35" t="str">
        <f t="shared" si="153"/>
        <v>North America</v>
      </c>
      <c r="J1392" t="str">
        <f>IF(ISNUMBER(MATCH(K1392,K$1:K1391,0)),"Double","1st See ")</f>
        <v>Double</v>
      </c>
      <c r="K1392" t="s">
        <v>15</v>
      </c>
      <c r="R1392" t="s">
        <v>15</v>
      </c>
      <c r="S1392" s="52">
        <v>38000</v>
      </c>
      <c r="T1392" s="49" t="s">
        <v>310</v>
      </c>
      <c r="U1392" s="13" t="s">
        <v>310</v>
      </c>
      <c r="W1392" s="60" t="str">
        <f>IF(ISNUMBER(MATCH(U1392,U$1:U1391,0)),"2","1")</f>
        <v>2</v>
      </c>
    </row>
    <row r="1393" spans="2:23" x14ac:dyDescent="0.25">
      <c r="B1393" s="18">
        <v>1392</v>
      </c>
      <c r="C1393" s="17" t="str">
        <f t="shared" si="147"/>
        <v/>
      </c>
      <c r="D1393" s="17" t="str">
        <f t="shared" si="148"/>
        <v>North America</v>
      </c>
      <c r="E1393" s="17" t="str">
        <f t="shared" si="149"/>
        <v/>
      </c>
      <c r="F1393" s="17" t="str">
        <f t="shared" si="150"/>
        <v/>
      </c>
      <c r="G1393" s="17" t="str">
        <f t="shared" si="151"/>
        <v/>
      </c>
      <c r="H1393" s="17" t="str">
        <f t="shared" si="152"/>
        <v/>
      </c>
      <c r="I1393" s="35" t="str">
        <f t="shared" si="153"/>
        <v>North America</v>
      </c>
      <c r="J1393" t="str">
        <f>IF(ISNUMBER(MATCH(K1393,K$1:K1392,0)),"Double","1st See ")</f>
        <v>Double</v>
      </c>
      <c r="K1393" t="s">
        <v>15</v>
      </c>
      <c r="R1393" t="s">
        <v>15</v>
      </c>
      <c r="S1393" s="52">
        <v>105000</v>
      </c>
      <c r="T1393" s="49" t="s">
        <v>1677</v>
      </c>
      <c r="U1393" s="13" t="s">
        <v>52</v>
      </c>
      <c r="W1393" s="60" t="str">
        <f>IF(ISNUMBER(MATCH(U1393,U$1:U1392,0)),"2","1")</f>
        <v>2</v>
      </c>
    </row>
    <row r="1394" spans="2:23" x14ac:dyDescent="0.25">
      <c r="B1394" s="18">
        <v>1393</v>
      </c>
      <c r="C1394" s="17" t="str">
        <f t="shared" si="147"/>
        <v/>
      </c>
      <c r="D1394" s="17" t="str">
        <f t="shared" si="148"/>
        <v>North America</v>
      </c>
      <c r="E1394" s="17" t="str">
        <f t="shared" si="149"/>
        <v/>
      </c>
      <c r="F1394" s="17" t="str">
        <f t="shared" si="150"/>
        <v/>
      </c>
      <c r="G1394" s="17" t="str">
        <f t="shared" si="151"/>
        <v/>
      </c>
      <c r="H1394" s="17" t="str">
        <f t="shared" si="152"/>
        <v/>
      </c>
      <c r="I1394" s="35" t="str">
        <f t="shared" si="153"/>
        <v>North America</v>
      </c>
      <c r="J1394" t="str">
        <f>IF(ISNUMBER(MATCH(K1394,K$1:K1393,0)),"Double","1st See ")</f>
        <v>Double</v>
      </c>
      <c r="K1394" t="s">
        <v>15</v>
      </c>
      <c r="R1394" t="s">
        <v>15</v>
      </c>
      <c r="S1394" s="52">
        <v>70970</v>
      </c>
      <c r="T1394" s="49" t="s">
        <v>1703</v>
      </c>
      <c r="U1394" s="13" t="s">
        <v>20</v>
      </c>
      <c r="W1394" s="60" t="str">
        <f>IF(ISNUMBER(MATCH(U1394,U$1:U1393,0)),"2","1")</f>
        <v>2</v>
      </c>
    </row>
    <row r="1395" spans="2:23" x14ac:dyDescent="0.25">
      <c r="B1395" s="18">
        <v>1394</v>
      </c>
      <c r="C1395" s="17" t="str">
        <f t="shared" si="147"/>
        <v/>
      </c>
      <c r="D1395" s="17" t="str">
        <f t="shared" si="148"/>
        <v>North America</v>
      </c>
      <c r="E1395" s="17" t="str">
        <f t="shared" si="149"/>
        <v/>
      </c>
      <c r="F1395" s="17" t="str">
        <f t="shared" si="150"/>
        <v/>
      </c>
      <c r="G1395" s="17" t="str">
        <f t="shared" si="151"/>
        <v/>
      </c>
      <c r="H1395" s="17" t="str">
        <f t="shared" si="152"/>
        <v/>
      </c>
      <c r="I1395" s="35" t="str">
        <f t="shared" si="153"/>
        <v>North America</v>
      </c>
      <c r="J1395" t="str">
        <f>IF(ISNUMBER(MATCH(K1395,K$1:K1394,0)),"Double","1st See ")</f>
        <v>Double</v>
      </c>
      <c r="K1395" t="s">
        <v>15</v>
      </c>
      <c r="R1395" t="s">
        <v>15</v>
      </c>
      <c r="S1395" s="52">
        <v>125000</v>
      </c>
      <c r="T1395" s="49" t="s">
        <v>356</v>
      </c>
      <c r="U1395" s="13" t="s">
        <v>356</v>
      </c>
      <c r="W1395" s="60" t="str">
        <f>IF(ISNUMBER(MATCH(U1395,U$1:U1394,0)),"2","1")</f>
        <v>2</v>
      </c>
    </row>
    <row r="1396" spans="2:23" x14ac:dyDescent="0.25">
      <c r="B1396" s="18">
        <v>1395</v>
      </c>
      <c r="C1396" s="17" t="str">
        <f t="shared" si="147"/>
        <v/>
      </c>
      <c r="D1396" s="17" t="str">
        <f t="shared" si="148"/>
        <v>North America</v>
      </c>
      <c r="E1396" s="17" t="str">
        <f t="shared" si="149"/>
        <v/>
      </c>
      <c r="F1396" s="17" t="str">
        <f t="shared" si="150"/>
        <v/>
      </c>
      <c r="G1396" s="17" t="str">
        <f t="shared" si="151"/>
        <v/>
      </c>
      <c r="H1396" s="17" t="str">
        <f t="shared" si="152"/>
        <v/>
      </c>
      <c r="I1396" s="35" t="str">
        <f t="shared" si="153"/>
        <v>North America</v>
      </c>
      <c r="J1396" t="str">
        <f>IF(ISNUMBER(MATCH(K1396,K$1:K1395,0)),"Double","1st See ")</f>
        <v>Double</v>
      </c>
      <c r="K1396" t="s">
        <v>15</v>
      </c>
      <c r="R1396" t="s">
        <v>15</v>
      </c>
      <c r="S1396" s="52">
        <v>59000</v>
      </c>
      <c r="T1396" s="49" t="s">
        <v>1709</v>
      </c>
      <c r="U1396" s="13" t="s">
        <v>52</v>
      </c>
      <c r="W1396" s="60" t="str">
        <f>IF(ISNUMBER(MATCH(U1396,U$1:U1395,0)),"2","1")</f>
        <v>2</v>
      </c>
    </row>
    <row r="1397" spans="2:23" x14ac:dyDescent="0.25">
      <c r="B1397" s="18">
        <v>1396</v>
      </c>
      <c r="C1397" s="17" t="str">
        <f t="shared" si="147"/>
        <v/>
      </c>
      <c r="D1397" s="17" t="str">
        <f t="shared" si="148"/>
        <v>North America</v>
      </c>
      <c r="E1397" s="17" t="str">
        <f t="shared" si="149"/>
        <v/>
      </c>
      <c r="F1397" s="17" t="str">
        <f t="shared" si="150"/>
        <v/>
      </c>
      <c r="G1397" s="17" t="str">
        <f t="shared" si="151"/>
        <v/>
      </c>
      <c r="H1397" s="17" t="str">
        <f t="shared" si="152"/>
        <v/>
      </c>
      <c r="I1397" s="35" t="str">
        <f t="shared" si="153"/>
        <v>North America</v>
      </c>
      <c r="J1397" t="str">
        <f>IF(ISNUMBER(MATCH(K1397,K$1:K1396,0)),"Double","1st See ")</f>
        <v>Double</v>
      </c>
      <c r="K1397" t="s">
        <v>15</v>
      </c>
      <c r="R1397" t="s">
        <v>15</v>
      </c>
      <c r="S1397" s="52">
        <v>71500</v>
      </c>
      <c r="T1397" s="49" t="s">
        <v>1710</v>
      </c>
      <c r="U1397" s="13" t="s">
        <v>20</v>
      </c>
      <c r="W1397" s="60" t="str">
        <f>IF(ISNUMBER(MATCH(U1397,U$1:U1396,0)),"2","1")</f>
        <v>2</v>
      </c>
    </row>
    <row r="1398" spans="2:23" x14ac:dyDescent="0.25">
      <c r="B1398" s="18">
        <v>1397</v>
      </c>
      <c r="C1398" s="17" t="str">
        <f t="shared" si="147"/>
        <v/>
      </c>
      <c r="D1398" s="17" t="str">
        <f t="shared" si="148"/>
        <v>North America</v>
      </c>
      <c r="E1398" s="17" t="str">
        <f t="shared" si="149"/>
        <v/>
      </c>
      <c r="F1398" s="17" t="str">
        <f t="shared" si="150"/>
        <v/>
      </c>
      <c r="G1398" s="17" t="str">
        <f t="shared" si="151"/>
        <v/>
      </c>
      <c r="H1398" s="17" t="str">
        <f t="shared" si="152"/>
        <v/>
      </c>
      <c r="I1398" s="35" t="str">
        <f t="shared" si="153"/>
        <v>North America</v>
      </c>
      <c r="J1398" t="str">
        <f>IF(ISNUMBER(MATCH(K1398,K$1:K1397,0)),"Double","1st See ")</f>
        <v>Double</v>
      </c>
      <c r="K1398" t="s">
        <v>15</v>
      </c>
      <c r="R1398" t="s">
        <v>15</v>
      </c>
      <c r="S1398" s="52">
        <v>90000</v>
      </c>
      <c r="T1398" s="49" t="s">
        <v>1715</v>
      </c>
      <c r="U1398" s="13" t="s">
        <v>52</v>
      </c>
      <c r="W1398" s="60" t="str">
        <f>IF(ISNUMBER(MATCH(U1398,U$1:U1397,0)),"2","1")</f>
        <v>2</v>
      </c>
    </row>
    <row r="1399" spans="2:23" x14ac:dyDescent="0.25">
      <c r="B1399" s="18">
        <v>1398</v>
      </c>
      <c r="C1399" s="17" t="str">
        <f t="shared" si="147"/>
        <v/>
      </c>
      <c r="D1399" s="17" t="str">
        <f t="shared" si="148"/>
        <v>North America</v>
      </c>
      <c r="E1399" s="17" t="str">
        <f t="shared" si="149"/>
        <v/>
      </c>
      <c r="F1399" s="17" t="str">
        <f t="shared" si="150"/>
        <v/>
      </c>
      <c r="G1399" s="17" t="str">
        <f t="shared" si="151"/>
        <v/>
      </c>
      <c r="H1399" s="17" t="str">
        <f t="shared" si="152"/>
        <v/>
      </c>
      <c r="I1399" s="35" t="str">
        <f t="shared" si="153"/>
        <v>North America</v>
      </c>
      <c r="J1399" t="str">
        <f>IF(ISNUMBER(MATCH(K1399,K$1:K1398,0)),"Double","1st See ")</f>
        <v>Double</v>
      </c>
      <c r="K1399" t="s">
        <v>15</v>
      </c>
      <c r="R1399" t="s">
        <v>15</v>
      </c>
      <c r="S1399" s="52">
        <v>40000</v>
      </c>
      <c r="T1399" s="49" t="s">
        <v>1718</v>
      </c>
      <c r="U1399" s="13" t="s">
        <v>20</v>
      </c>
      <c r="W1399" s="60" t="str">
        <f>IF(ISNUMBER(MATCH(U1399,U$1:U1398,0)),"2","1")</f>
        <v>2</v>
      </c>
    </row>
    <row r="1400" spans="2:23" x14ac:dyDescent="0.25">
      <c r="B1400" s="18">
        <v>1399</v>
      </c>
      <c r="C1400" s="17" t="str">
        <f t="shared" si="147"/>
        <v/>
      </c>
      <c r="D1400" s="17" t="str">
        <f t="shared" si="148"/>
        <v>North America</v>
      </c>
      <c r="E1400" s="17" t="str">
        <f t="shared" si="149"/>
        <v/>
      </c>
      <c r="F1400" s="17" t="str">
        <f t="shared" si="150"/>
        <v/>
      </c>
      <c r="G1400" s="17" t="str">
        <f t="shared" si="151"/>
        <v/>
      </c>
      <c r="H1400" s="17" t="str">
        <f t="shared" si="152"/>
        <v/>
      </c>
      <c r="I1400" s="35" t="str">
        <f t="shared" si="153"/>
        <v>North America</v>
      </c>
      <c r="J1400" t="str">
        <f>IF(ISNUMBER(MATCH(K1400,K$1:K1399,0)),"Double","1st See ")</f>
        <v>Double</v>
      </c>
      <c r="K1400" t="s">
        <v>15</v>
      </c>
      <c r="R1400" t="s">
        <v>15</v>
      </c>
      <c r="S1400" s="52">
        <v>46325</v>
      </c>
      <c r="T1400" s="49" t="s">
        <v>1720</v>
      </c>
      <c r="U1400" s="13" t="s">
        <v>488</v>
      </c>
      <c r="W1400" s="60" t="str">
        <f>IF(ISNUMBER(MATCH(U1400,U$1:U1399,0)),"2","1")</f>
        <v>2</v>
      </c>
    </row>
    <row r="1401" spans="2:23" x14ac:dyDescent="0.25">
      <c r="B1401" s="18">
        <v>1400</v>
      </c>
      <c r="C1401" s="17" t="str">
        <f t="shared" si="147"/>
        <v/>
      </c>
      <c r="D1401" s="17" t="str">
        <f t="shared" si="148"/>
        <v/>
      </c>
      <c r="E1401" s="17" t="str">
        <f t="shared" si="149"/>
        <v/>
      </c>
      <c r="F1401" s="17" t="str">
        <f t="shared" si="150"/>
        <v/>
      </c>
      <c r="G1401" s="17" t="str">
        <f t="shared" si="151"/>
        <v>Asia</v>
      </c>
      <c r="H1401" s="17" t="str">
        <f t="shared" si="152"/>
        <v/>
      </c>
      <c r="I1401" s="35" t="str">
        <f t="shared" si="153"/>
        <v>Asia</v>
      </c>
      <c r="J1401" t="str">
        <f>IF(ISNUMBER(MATCH(K1401,K$1:K1400,0)),"Double","1st See ")</f>
        <v>Double</v>
      </c>
      <c r="K1401" t="s">
        <v>8</v>
      </c>
      <c r="R1401" t="s">
        <v>15</v>
      </c>
      <c r="S1401" s="52">
        <v>15000</v>
      </c>
      <c r="T1401" s="49" t="s">
        <v>955</v>
      </c>
      <c r="U1401" s="13" t="s">
        <v>20</v>
      </c>
      <c r="W1401" s="60" t="str">
        <f>IF(ISNUMBER(MATCH(U1401,U$1:U1400,0)),"2","1")</f>
        <v>2</v>
      </c>
    </row>
    <row r="1402" spans="2:23" x14ac:dyDescent="0.25">
      <c r="B1402" s="18">
        <v>1401</v>
      </c>
      <c r="C1402" s="17" t="str">
        <f t="shared" si="147"/>
        <v/>
      </c>
      <c r="D1402" s="17" t="str">
        <f t="shared" si="148"/>
        <v>North America</v>
      </c>
      <c r="E1402" s="17" t="str">
        <f t="shared" si="149"/>
        <v/>
      </c>
      <c r="F1402" s="17" t="str">
        <f t="shared" si="150"/>
        <v/>
      </c>
      <c r="G1402" s="17" t="str">
        <f t="shared" si="151"/>
        <v/>
      </c>
      <c r="H1402" s="17" t="str">
        <f t="shared" si="152"/>
        <v/>
      </c>
      <c r="I1402" s="35" t="str">
        <f t="shared" si="153"/>
        <v>North America</v>
      </c>
      <c r="J1402" t="str">
        <f>IF(ISNUMBER(MATCH(K1402,K$1:K1401,0)),"Double","1st See ")</f>
        <v>Double</v>
      </c>
      <c r="K1402" t="s">
        <v>15</v>
      </c>
      <c r="R1402" t="s">
        <v>15</v>
      </c>
      <c r="S1402" s="52">
        <v>31200</v>
      </c>
      <c r="T1402" s="49" t="s">
        <v>153</v>
      </c>
      <c r="U1402" s="13" t="s">
        <v>20</v>
      </c>
      <c r="W1402" s="60" t="str">
        <f>IF(ISNUMBER(MATCH(U1402,U$1:U1401,0)),"2","1")</f>
        <v>2</v>
      </c>
    </row>
    <row r="1403" spans="2:23" x14ac:dyDescent="0.25">
      <c r="B1403" s="18">
        <v>1402</v>
      </c>
      <c r="C1403" s="17" t="str">
        <f t="shared" si="147"/>
        <v/>
      </c>
      <c r="D1403" s="17" t="str">
        <f t="shared" si="148"/>
        <v>North America</v>
      </c>
      <c r="E1403" s="17" t="str">
        <f t="shared" si="149"/>
        <v/>
      </c>
      <c r="F1403" s="17" t="str">
        <f t="shared" si="150"/>
        <v/>
      </c>
      <c r="G1403" s="17" t="str">
        <f t="shared" si="151"/>
        <v/>
      </c>
      <c r="H1403" s="17" t="str">
        <f t="shared" si="152"/>
        <v/>
      </c>
      <c r="I1403" s="35" t="str">
        <f t="shared" si="153"/>
        <v>North America</v>
      </c>
      <c r="J1403" t="str">
        <f>IF(ISNUMBER(MATCH(K1403,K$1:K1402,0)),"Double","1st See ")</f>
        <v>Double</v>
      </c>
      <c r="K1403" t="s">
        <v>15</v>
      </c>
      <c r="R1403" t="s">
        <v>15</v>
      </c>
      <c r="S1403" s="52">
        <v>41000</v>
      </c>
      <c r="T1403" s="49" t="s">
        <v>1180</v>
      </c>
      <c r="U1403" s="13" t="s">
        <v>356</v>
      </c>
      <c r="W1403" s="60" t="str">
        <f>IF(ISNUMBER(MATCH(U1403,U$1:U1402,0)),"2","1")</f>
        <v>2</v>
      </c>
    </row>
    <row r="1404" spans="2:23" x14ac:dyDescent="0.25">
      <c r="B1404" s="18">
        <v>1403</v>
      </c>
      <c r="C1404" s="17" t="str">
        <f t="shared" si="147"/>
        <v/>
      </c>
      <c r="D1404" s="17" t="str">
        <f t="shared" si="148"/>
        <v/>
      </c>
      <c r="E1404" s="17" t="str">
        <f t="shared" si="149"/>
        <v/>
      </c>
      <c r="F1404" s="17" t="str">
        <f t="shared" si="150"/>
        <v/>
      </c>
      <c r="G1404" s="17" t="str">
        <f t="shared" si="151"/>
        <v>Asia</v>
      </c>
      <c r="H1404" s="17" t="str">
        <f t="shared" si="152"/>
        <v/>
      </c>
      <c r="I1404" s="35" t="str">
        <f t="shared" si="153"/>
        <v>Asia</v>
      </c>
      <c r="J1404" t="str">
        <f>IF(ISNUMBER(MATCH(K1404,K$1:K1403,0)),"Double","1st See ")</f>
        <v>Double</v>
      </c>
      <c r="K1404" t="s">
        <v>8</v>
      </c>
      <c r="R1404" t="s">
        <v>15</v>
      </c>
      <c r="S1404" s="52">
        <v>50000</v>
      </c>
      <c r="T1404" s="49" t="s">
        <v>1369</v>
      </c>
      <c r="U1404" s="13" t="s">
        <v>310</v>
      </c>
      <c r="W1404" s="60" t="str">
        <f>IF(ISNUMBER(MATCH(U1404,U$1:U1403,0)),"2","1")</f>
        <v>2</v>
      </c>
    </row>
    <row r="1405" spans="2:23" x14ac:dyDescent="0.25">
      <c r="B1405" s="18">
        <v>1404</v>
      </c>
      <c r="C1405" s="17" t="str">
        <f t="shared" si="147"/>
        <v/>
      </c>
      <c r="D1405" s="17" t="str">
        <f t="shared" si="148"/>
        <v/>
      </c>
      <c r="E1405" s="17" t="str">
        <f t="shared" si="149"/>
        <v/>
      </c>
      <c r="F1405" s="17" t="str">
        <f t="shared" si="150"/>
        <v/>
      </c>
      <c r="G1405" s="17" t="str">
        <f t="shared" si="151"/>
        <v>Asia</v>
      </c>
      <c r="H1405" s="17" t="str">
        <f t="shared" si="152"/>
        <v/>
      </c>
      <c r="I1405" s="35" t="str">
        <f t="shared" si="153"/>
        <v>Asia</v>
      </c>
      <c r="J1405" t="str">
        <f>IF(ISNUMBER(MATCH(K1405,K$1:K1404,0)),"Double","1st See ")</f>
        <v>Double</v>
      </c>
      <c r="K1405" t="s">
        <v>8</v>
      </c>
      <c r="R1405" t="s">
        <v>15</v>
      </c>
      <c r="S1405" s="52">
        <v>85000</v>
      </c>
      <c r="T1405" s="49" t="s">
        <v>1733</v>
      </c>
      <c r="U1405" s="13" t="s">
        <v>3999</v>
      </c>
      <c r="W1405" s="60" t="str">
        <f>IF(ISNUMBER(MATCH(U1405,U$1:U1404,0)),"2","1")</f>
        <v>2</v>
      </c>
    </row>
    <row r="1406" spans="2:23" x14ac:dyDescent="0.25">
      <c r="B1406" s="18">
        <v>1405</v>
      </c>
      <c r="C1406" s="17" t="str">
        <f t="shared" si="147"/>
        <v/>
      </c>
      <c r="D1406" s="17" t="str">
        <f t="shared" si="148"/>
        <v>North America</v>
      </c>
      <c r="E1406" s="17" t="str">
        <f t="shared" si="149"/>
        <v/>
      </c>
      <c r="F1406" s="17" t="str">
        <f t="shared" si="150"/>
        <v/>
      </c>
      <c r="G1406" s="17" t="str">
        <f t="shared" si="151"/>
        <v/>
      </c>
      <c r="H1406" s="17" t="str">
        <f t="shared" si="152"/>
        <v/>
      </c>
      <c r="I1406" s="35" t="str">
        <f t="shared" si="153"/>
        <v>North America</v>
      </c>
      <c r="J1406" t="str">
        <f>IF(ISNUMBER(MATCH(K1406,K$1:K1405,0)),"Double","1st See ")</f>
        <v>Double</v>
      </c>
      <c r="K1406" t="s">
        <v>15</v>
      </c>
      <c r="R1406" t="s">
        <v>15</v>
      </c>
      <c r="S1406" s="52">
        <v>44000</v>
      </c>
      <c r="T1406" s="49" t="s">
        <v>1738</v>
      </c>
      <c r="U1406" s="13" t="s">
        <v>20</v>
      </c>
      <c r="W1406" s="60" t="str">
        <f>IF(ISNUMBER(MATCH(U1406,U$1:U1405,0)),"2","1")</f>
        <v>2</v>
      </c>
    </row>
    <row r="1407" spans="2:23" x14ac:dyDescent="0.25">
      <c r="B1407" s="18">
        <v>1406</v>
      </c>
      <c r="C1407" s="17" t="str">
        <f t="shared" si="147"/>
        <v/>
      </c>
      <c r="D1407" s="17" t="str">
        <f t="shared" si="148"/>
        <v>North America</v>
      </c>
      <c r="E1407" s="17" t="str">
        <f t="shared" si="149"/>
        <v/>
      </c>
      <c r="F1407" s="17" t="str">
        <f t="shared" si="150"/>
        <v/>
      </c>
      <c r="G1407" s="17" t="str">
        <f t="shared" si="151"/>
        <v/>
      </c>
      <c r="H1407" s="17" t="str">
        <f t="shared" si="152"/>
        <v/>
      </c>
      <c r="I1407" s="35" t="str">
        <f t="shared" si="153"/>
        <v>North America</v>
      </c>
      <c r="J1407" t="str">
        <f>IF(ISNUMBER(MATCH(K1407,K$1:K1406,0)),"Double","1st See ")</f>
        <v>Double</v>
      </c>
      <c r="K1407" t="s">
        <v>15</v>
      </c>
      <c r="R1407" t="s">
        <v>15</v>
      </c>
      <c r="S1407" s="52">
        <v>52000</v>
      </c>
      <c r="T1407" s="49" t="s">
        <v>523</v>
      </c>
      <c r="U1407" s="13" t="s">
        <v>20</v>
      </c>
      <c r="W1407" s="60" t="str">
        <f>IF(ISNUMBER(MATCH(U1407,U$1:U1406,0)),"2","1")</f>
        <v>2</v>
      </c>
    </row>
    <row r="1408" spans="2:23" x14ac:dyDescent="0.25">
      <c r="B1408" s="18">
        <v>1407</v>
      </c>
      <c r="C1408" s="17" t="str">
        <f t="shared" si="147"/>
        <v/>
      </c>
      <c r="D1408" s="17" t="str">
        <f t="shared" si="148"/>
        <v/>
      </c>
      <c r="E1408" s="17" t="str">
        <f t="shared" si="149"/>
        <v/>
      </c>
      <c r="F1408" s="17" t="str">
        <f t="shared" si="150"/>
        <v/>
      </c>
      <c r="G1408" s="17" t="str">
        <f t="shared" si="151"/>
        <v/>
      </c>
      <c r="H1408" s="17" t="str">
        <f t="shared" si="152"/>
        <v>Oceania</v>
      </c>
      <c r="I1408" s="35" t="str">
        <f t="shared" si="153"/>
        <v>Oceania</v>
      </c>
      <c r="J1408" t="str">
        <f>IF(ISNUMBER(MATCH(K1408,K$1:K1407,0)),"Double","1st See ")</f>
        <v>Double</v>
      </c>
      <c r="K1408" t="s">
        <v>84</v>
      </c>
      <c r="R1408" t="s">
        <v>15</v>
      </c>
      <c r="S1408" s="52">
        <v>50000</v>
      </c>
      <c r="T1408" s="49" t="s">
        <v>481</v>
      </c>
      <c r="U1408" s="13" t="s">
        <v>20</v>
      </c>
      <c r="W1408" s="60" t="str">
        <f>IF(ISNUMBER(MATCH(U1408,U$1:U1407,0)),"2","1")</f>
        <v>2</v>
      </c>
    </row>
    <row r="1409" spans="2:23" x14ac:dyDescent="0.25">
      <c r="B1409" s="18">
        <v>1408</v>
      </c>
      <c r="C1409" s="17" t="str">
        <f t="shared" si="147"/>
        <v/>
      </c>
      <c r="D1409" s="17" t="str">
        <f t="shared" si="148"/>
        <v/>
      </c>
      <c r="E1409" s="17" t="str">
        <f t="shared" si="149"/>
        <v/>
      </c>
      <c r="F1409" s="17" t="str">
        <f t="shared" si="150"/>
        <v/>
      </c>
      <c r="G1409" s="17" t="str">
        <f t="shared" si="151"/>
        <v/>
      </c>
      <c r="H1409" s="17" t="str">
        <f t="shared" si="152"/>
        <v>Oceania</v>
      </c>
      <c r="I1409" s="35" t="str">
        <f t="shared" si="153"/>
        <v>Oceania</v>
      </c>
      <c r="J1409" t="str">
        <f>IF(ISNUMBER(MATCH(K1409,K$1:K1408,0)),"Double","1st See ")</f>
        <v>Double</v>
      </c>
      <c r="K1409" t="s">
        <v>84</v>
      </c>
      <c r="R1409" t="s">
        <v>15</v>
      </c>
      <c r="S1409" s="52">
        <v>50000</v>
      </c>
      <c r="T1409" s="49" t="s">
        <v>1751</v>
      </c>
      <c r="U1409" s="13" t="s">
        <v>20</v>
      </c>
      <c r="W1409" s="60" t="str">
        <f>IF(ISNUMBER(MATCH(U1409,U$1:U1408,0)),"2","1")</f>
        <v>2</v>
      </c>
    </row>
    <row r="1410" spans="2:23" x14ac:dyDescent="0.25">
      <c r="B1410" s="18">
        <v>1409</v>
      </c>
      <c r="C1410" s="17" t="str">
        <f t="shared" ref="C1410:C1473" si="154">IF(ISNUMBER(MATCH($K1410,L$2:L$65,0)),"Europe","")</f>
        <v/>
      </c>
      <c r="D1410" s="17" t="str">
        <f t="shared" ref="D1410:D1473" si="155">IF(ISNUMBER(MATCH($K1410,M$2:M$65,0)),"North America","")</f>
        <v>North America</v>
      </c>
      <c r="E1410" s="17" t="str">
        <f t="shared" ref="E1410:E1473" si="156">IF(ISNUMBER(MATCH($K1410,N$2:N$65,0)),"South America","")</f>
        <v/>
      </c>
      <c r="F1410" s="17" t="str">
        <f t="shared" ref="F1410:F1473" si="157">IF(ISNUMBER(MATCH($K1410,O$2:O$63,0)),"Africa","")</f>
        <v/>
      </c>
      <c r="G1410" s="17" t="str">
        <f t="shared" ref="G1410:G1473" si="158">IF(ISNUMBER(MATCH($K1410,P$2:P$65,0)),"Asia","")</f>
        <v/>
      </c>
      <c r="H1410" s="17" t="str">
        <f t="shared" ref="H1410:H1473" si="159">IF(ISNUMBER(MATCH($K1410,Q$2:Q$65,0)),"Oceania","")</f>
        <v/>
      </c>
      <c r="I1410" s="35" t="str">
        <f t="shared" si="153"/>
        <v>North America</v>
      </c>
      <c r="J1410" t="str">
        <f>IF(ISNUMBER(MATCH(K1410,K$1:K1409,0)),"Double","1st See ")</f>
        <v>Double</v>
      </c>
      <c r="K1410" t="s">
        <v>15</v>
      </c>
      <c r="R1410" t="s">
        <v>15</v>
      </c>
      <c r="S1410" s="52">
        <v>55000</v>
      </c>
      <c r="T1410" s="49" t="s">
        <v>207</v>
      </c>
      <c r="U1410" s="13" t="s">
        <v>20</v>
      </c>
      <c r="W1410" s="60" t="str">
        <f>IF(ISNUMBER(MATCH(U1410,U$1:U1409,0)),"2","1")</f>
        <v>2</v>
      </c>
    </row>
    <row r="1411" spans="2:23" x14ac:dyDescent="0.25">
      <c r="B1411" s="18">
        <v>1410</v>
      </c>
      <c r="C1411" s="17" t="str">
        <f t="shared" si="154"/>
        <v/>
      </c>
      <c r="D1411" s="17" t="str">
        <f t="shared" si="155"/>
        <v>North America</v>
      </c>
      <c r="E1411" s="17" t="str">
        <f t="shared" si="156"/>
        <v/>
      </c>
      <c r="F1411" s="17" t="str">
        <f t="shared" si="157"/>
        <v/>
      </c>
      <c r="G1411" s="17" t="str">
        <f t="shared" si="158"/>
        <v/>
      </c>
      <c r="H1411" s="17" t="str">
        <f t="shared" si="159"/>
        <v/>
      </c>
      <c r="I1411" s="35" t="str">
        <f t="shared" ref="I1411:I1474" si="160">CONCATENATE(C1411,D1411,E1411,F1411,G1411,H1411)</f>
        <v>North America</v>
      </c>
      <c r="J1411" t="str">
        <f>IF(ISNUMBER(MATCH(K1411,K$1:K1410,0)),"Double","1st See ")</f>
        <v>Double</v>
      </c>
      <c r="K1411" t="s">
        <v>15</v>
      </c>
      <c r="R1411" t="s">
        <v>15</v>
      </c>
      <c r="S1411" s="52">
        <v>38000</v>
      </c>
      <c r="T1411" s="49" t="s">
        <v>207</v>
      </c>
      <c r="U1411" s="13" t="s">
        <v>20</v>
      </c>
      <c r="W1411" s="60" t="str">
        <f>IF(ISNUMBER(MATCH(U1411,U$1:U1410,0)),"2","1")</f>
        <v>2</v>
      </c>
    </row>
    <row r="1412" spans="2:23" x14ac:dyDescent="0.25">
      <c r="B1412" s="18">
        <v>1411</v>
      </c>
      <c r="C1412" s="17" t="str">
        <f t="shared" si="154"/>
        <v/>
      </c>
      <c r="D1412" s="17" t="str">
        <f t="shared" si="155"/>
        <v>North America</v>
      </c>
      <c r="E1412" s="17" t="str">
        <f t="shared" si="156"/>
        <v/>
      </c>
      <c r="F1412" s="17" t="str">
        <f t="shared" si="157"/>
        <v/>
      </c>
      <c r="G1412" s="17" t="str">
        <f t="shared" si="158"/>
        <v/>
      </c>
      <c r="H1412" s="17" t="str">
        <f t="shared" si="159"/>
        <v/>
      </c>
      <c r="I1412" s="35" t="str">
        <f t="shared" si="160"/>
        <v>North America</v>
      </c>
      <c r="J1412" t="str">
        <f>IF(ISNUMBER(MATCH(K1412,K$1:K1411,0)),"Double","1st See ")</f>
        <v>Double</v>
      </c>
      <c r="K1412" t="s">
        <v>15</v>
      </c>
      <c r="R1412" t="s">
        <v>15</v>
      </c>
      <c r="S1412" s="52">
        <v>35500</v>
      </c>
      <c r="T1412" s="49" t="s">
        <v>1754</v>
      </c>
      <c r="U1412" s="13" t="s">
        <v>20</v>
      </c>
      <c r="W1412" s="60" t="str">
        <f>IF(ISNUMBER(MATCH(U1412,U$1:U1411,0)),"2","1")</f>
        <v>2</v>
      </c>
    </row>
    <row r="1413" spans="2:23" x14ac:dyDescent="0.25">
      <c r="B1413" s="18">
        <v>1412</v>
      </c>
      <c r="C1413" s="17" t="str">
        <f t="shared" si="154"/>
        <v/>
      </c>
      <c r="D1413" s="17" t="str">
        <f t="shared" si="155"/>
        <v/>
      </c>
      <c r="E1413" s="17" t="str">
        <f t="shared" si="156"/>
        <v/>
      </c>
      <c r="F1413" s="17" t="str">
        <f t="shared" si="157"/>
        <v/>
      </c>
      <c r="G1413" s="17" t="str">
        <f t="shared" si="158"/>
        <v>Asia</v>
      </c>
      <c r="H1413" s="17" t="str">
        <f t="shared" si="159"/>
        <v/>
      </c>
      <c r="I1413" s="35" t="str">
        <f t="shared" si="160"/>
        <v>Asia</v>
      </c>
      <c r="J1413" t="str">
        <f>IF(ISNUMBER(MATCH(K1413,K$1:K1412,0)),"Double","1st See ")</f>
        <v>Double</v>
      </c>
      <c r="K1413" t="s">
        <v>1131</v>
      </c>
      <c r="R1413" t="s">
        <v>15</v>
      </c>
      <c r="S1413" s="52">
        <v>62000</v>
      </c>
      <c r="T1413" s="49" t="s">
        <v>14</v>
      </c>
      <c r="U1413" s="13" t="s">
        <v>20</v>
      </c>
      <c r="W1413" s="60" t="str">
        <f>IF(ISNUMBER(MATCH(U1413,U$1:U1412,0)),"2","1")</f>
        <v>2</v>
      </c>
    </row>
    <row r="1414" spans="2:23" x14ac:dyDescent="0.25">
      <c r="B1414" s="18">
        <v>1413</v>
      </c>
      <c r="C1414" s="17" t="str">
        <f t="shared" si="154"/>
        <v/>
      </c>
      <c r="D1414" s="17" t="str">
        <f t="shared" si="155"/>
        <v/>
      </c>
      <c r="E1414" s="17" t="str">
        <f t="shared" si="156"/>
        <v/>
      </c>
      <c r="F1414" s="17" t="str">
        <f t="shared" si="157"/>
        <v/>
      </c>
      <c r="G1414" s="17" t="str">
        <f t="shared" si="158"/>
        <v>Asia</v>
      </c>
      <c r="H1414" s="17" t="str">
        <f t="shared" si="159"/>
        <v/>
      </c>
      <c r="I1414" s="35" t="str">
        <f t="shared" si="160"/>
        <v>Asia</v>
      </c>
      <c r="J1414" t="str">
        <f>IF(ISNUMBER(MATCH(K1414,K$1:K1413,0)),"Double","1st See ")</f>
        <v>Double</v>
      </c>
      <c r="K1414" t="s">
        <v>8</v>
      </c>
      <c r="R1414" t="s">
        <v>15</v>
      </c>
      <c r="S1414" s="52">
        <v>60000</v>
      </c>
      <c r="T1414" s="49" t="s">
        <v>153</v>
      </c>
      <c r="U1414" s="13" t="s">
        <v>20</v>
      </c>
      <c r="W1414" s="60" t="str">
        <f>IF(ISNUMBER(MATCH(U1414,U$1:U1413,0)),"2","1")</f>
        <v>2</v>
      </c>
    </row>
    <row r="1415" spans="2:23" x14ac:dyDescent="0.25">
      <c r="B1415" s="18">
        <v>1414</v>
      </c>
      <c r="C1415" s="17" t="str">
        <f t="shared" si="154"/>
        <v/>
      </c>
      <c r="D1415" s="17" t="str">
        <f t="shared" si="155"/>
        <v/>
      </c>
      <c r="E1415" s="17" t="str">
        <f t="shared" si="156"/>
        <v/>
      </c>
      <c r="F1415" s="17" t="str">
        <f t="shared" si="157"/>
        <v/>
      </c>
      <c r="G1415" s="17" t="str">
        <f t="shared" si="158"/>
        <v>Asia</v>
      </c>
      <c r="H1415" s="17" t="str">
        <f t="shared" si="159"/>
        <v/>
      </c>
      <c r="I1415" s="35" t="str">
        <f t="shared" si="160"/>
        <v>Asia</v>
      </c>
      <c r="J1415" t="str">
        <f>IF(ISNUMBER(MATCH(K1415,K$1:K1414,0)),"Double","1st See ")</f>
        <v>Double</v>
      </c>
      <c r="K1415" t="s">
        <v>8</v>
      </c>
      <c r="R1415" t="s">
        <v>15</v>
      </c>
      <c r="S1415" s="52">
        <v>32884</v>
      </c>
      <c r="T1415" s="49" t="s">
        <v>263</v>
      </c>
      <c r="U1415" s="13" t="s">
        <v>20</v>
      </c>
      <c r="W1415" s="60" t="str">
        <f>IF(ISNUMBER(MATCH(U1415,U$1:U1414,0)),"2","1")</f>
        <v>2</v>
      </c>
    </row>
    <row r="1416" spans="2:23" x14ac:dyDescent="0.25">
      <c r="B1416" s="18">
        <v>1415</v>
      </c>
      <c r="C1416" s="17" t="str">
        <f t="shared" si="154"/>
        <v/>
      </c>
      <c r="D1416" s="17" t="str">
        <f t="shared" si="155"/>
        <v>North America</v>
      </c>
      <c r="E1416" s="17" t="str">
        <f t="shared" si="156"/>
        <v/>
      </c>
      <c r="F1416" s="17" t="str">
        <f t="shared" si="157"/>
        <v/>
      </c>
      <c r="G1416" s="17" t="str">
        <f t="shared" si="158"/>
        <v/>
      </c>
      <c r="H1416" s="17" t="str">
        <f t="shared" si="159"/>
        <v/>
      </c>
      <c r="I1416" s="35" t="str">
        <f t="shared" si="160"/>
        <v>North America</v>
      </c>
      <c r="J1416" t="str">
        <f>IF(ISNUMBER(MATCH(K1416,K$1:K1415,0)),"Double","1st See ")</f>
        <v>Double</v>
      </c>
      <c r="K1416" t="s">
        <v>15</v>
      </c>
      <c r="R1416" t="s">
        <v>15</v>
      </c>
      <c r="S1416" s="52">
        <v>42000</v>
      </c>
      <c r="T1416" s="49" t="s">
        <v>1757</v>
      </c>
      <c r="U1416" s="13" t="s">
        <v>20</v>
      </c>
      <c r="W1416" s="60" t="str">
        <f>IF(ISNUMBER(MATCH(U1416,U$1:U1415,0)),"2","1")</f>
        <v>2</v>
      </c>
    </row>
    <row r="1417" spans="2:23" x14ac:dyDescent="0.25">
      <c r="B1417" s="18">
        <v>1416</v>
      </c>
      <c r="C1417" s="17" t="str">
        <f t="shared" si="154"/>
        <v/>
      </c>
      <c r="D1417" s="17" t="str">
        <f t="shared" si="155"/>
        <v/>
      </c>
      <c r="E1417" s="17" t="str">
        <f t="shared" si="156"/>
        <v/>
      </c>
      <c r="F1417" s="17" t="str">
        <f t="shared" si="157"/>
        <v/>
      </c>
      <c r="G1417" s="17" t="str">
        <f t="shared" si="158"/>
        <v>Asia</v>
      </c>
      <c r="H1417" s="17" t="str">
        <f t="shared" si="159"/>
        <v/>
      </c>
      <c r="I1417" s="35" t="str">
        <f t="shared" si="160"/>
        <v>Asia</v>
      </c>
      <c r="J1417" t="str">
        <f>IF(ISNUMBER(MATCH(K1417,K$1:K1416,0)),"Double","1st See ")</f>
        <v>Double</v>
      </c>
      <c r="K1417" t="s">
        <v>8</v>
      </c>
      <c r="R1417" t="s">
        <v>15</v>
      </c>
      <c r="S1417" s="52">
        <v>68000</v>
      </c>
      <c r="T1417" s="49" t="s">
        <v>411</v>
      </c>
      <c r="U1417" s="13" t="s">
        <v>20</v>
      </c>
      <c r="W1417" s="60" t="str">
        <f>IF(ISNUMBER(MATCH(U1417,U$1:U1416,0)),"2","1")</f>
        <v>2</v>
      </c>
    </row>
    <row r="1418" spans="2:23" x14ac:dyDescent="0.25">
      <c r="B1418" s="18">
        <v>1417</v>
      </c>
      <c r="C1418" s="17" t="str">
        <f t="shared" si="154"/>
        <v/>
      </c>
      <c r="D1418" s="17" t="str">
        <f t="shared" si="155"/>
        <v/>
      </c>
      <c r="E1418" s="17" t="str">
        <f t="shared" si="156"/>
        <v/>
      </c>
      <c r="F1418" s="17" t="str">
        <f t="shared" si="157"/>
        <v/>
      </c>
      <c r="G1418" s="17" t="str">
        <f t="shared" si="158"/>
        <v>Asia</v>
      </c>
      <c r="H1418" s="17" t="str">
        <f t="shared" si="159"/>
        <v/>
      </c>
      <c r="I1418" s="35" t="str">
        <f t="shared" si="160"/>
        <v>Asia</v>
      </c>
      <c r="J1418" t="str">
        <f>IF(ISNUMBER(MATCH(K1418,K$1:K1417,0)),"Double","1st See ")</f>
        <v>Double</v>
      </c>
      <c r="K1418" t="s">
        <v>8</v>
      </c>
      <c r="R1418" t="s">
        <v>15</v>
      </c>
      <c r="S1418" s="52">
        <v>85000</v>
      </c>
      <c r="T1418" s="49" t="s">
        <v>89</v>
      </c>
      <c r="U1418" s="13" t="s">
        <v>310</v>
      </c>
      <c r="W1418" s="60" t="str">
        <f>IF(ISNUMBER(MATCH(U1418,U$1:U1417,0)),"2","1")</f>
        <v>2</v>
      </c>
    </row>
    <row r="1419" spans="2:23" x14ac:dyDescent="0.25">
      <c r="B1419" s="18">
        <v>1418</v>
      </c>
      <c r="C1419" s="17" t="str">
        <f t="shared" si="154"/>
        <v/>
      </c>
      <c r="D1419" s="17" t="str">
        <f t="shared" si="155"/>
        <v/>
      </c>
      <c r="E1419" s="17" t="str">
        <f t="shared" si="156"/>
        <v/>
      </c>
      <c r="F1419" s="17" t="str">
        <f t="shared" si="157"/>
        <v/>
      </c>
      <c r="G1419" s="17" t="str">
        <f t="shared" si="158"/>
        <v>Asia</v>
      </c>
      <c r="H1419" s="17" t="str">
        <f t="shared" si="159"/>
        <v/>
      </c>
      <c r="I1419" s="35" t="str">
        <f t="shared" si="160"/>
        <v>Asia</v>
      </c>
      <c r="J1419" t="str">
        <f>IF(ISNUMBER(MATCH(K1419,K$1:K1418,0)),"Double","1st See ")</f>
        <v>Double</v>
      </c>
      <c r="K1419" t="s">
        <v>8</v>
      </c>
      <c r="R1419" t="s">
        <v>15</v>
      </c>
      <c r="S1419" s="52">
        <v>140000</v>
      </c>
      <c r="T1419" s="49" t="s">
        <v>1080</v>
      </c>
      <c r="U1419" s="13" t="s">
        <v>52</v>
      </c>
      <c r="W1419" s="60" t="str">
        <f>IF(ISNUMBER(MATCH(U1419,U$1:U1418,0)),"2","1")</f>
        <v>2</v>
      </c>
    </row>
    <row r="1420" spans="2:23" x14ac:dyDescent="0.25">
      <c r="B1420" s="18">
        <v>1419</v>
      </c>
      <c r="C1420" s="17" t="str">
        <f t="shared" si="154"/>
        <v/>
      </c>
      <c r="D1420" s="17" t="str">
        <f t="shared" si="155"/>
        <v/>
      </c>
      <c r="E1420" s="17" t="str">
        <f t="shared" si="156"/>
        <v/>
      </c>
      <c r="F1420" s="17" t="str">
        <f t="shared" si="157"/>
        <v/>
      </c>
      <c r="G1420" s="17" t="str">
        <f t="shared" si="158"/>
        <v>Asia</v>
      </c>
      <c r="H1420" s="17" t="str">
        <f t="shared" si="159"/>
        <v/>
      </c>
      <c r="I1420" s="35" t="str">
        <f t="shared" si="160"/>
        <v>Asia</v>
      </c>
      <c r="J1420" t="str">
        <f>IF(ISNUMBER(MATCH(K1420,K$1:K1419,0)),"Double","1st See ")</f>
        <v>Double</v>
      </c>
      <c r="K1420" t="s">
        <v>179</v>
      </c>
      <c r="R1420" t="s">
        <v>15</v>
      </c>
      <c r="S1420" s="52">
        <v>55000</v>
      </c>
      <c r="T1420" s="49" t="s">
        <v>411</v>
      </c>
      <c r="U1420" s="13" t="s">
        <v>20</v>
      </c>
      <c r="W1420" s="60" t="str">
        <f>IF(ISNUMBER(MATCH(U1420,U$1:U1419,0)),"2","1")</f>
        <v>2</v>
      </c>
    </row>
    <row r="1421" spans="2:23" x14ac:dyDescent="0.25">
      <c r="B1421" s="18">
        <v>1420</v>
      </c>
      <c r="C1421" s="17" t="str">
        <f t="shared" si="154"/>
        <v/>
      </c>
      <c r="D1421" s="17" t="str">
        <f t="shared" si="155"/>
        <v/>
      </c>
      <c r="E1421" s="17" t="str">
        <f t="shared" si="156"/>
        <v/>
      </c>
      <c r="F1421" s="17" t="str">
        <f t="shared" si="157"/>
        <v/>
      </c>
      <c r="G1421" s="17" t="str">
        <f t="shared" si="158"/>
        <v>Asia</v>
      </c>
      <c r="H1421" s="17" t="str">
        <f t="shared" si="159"/>
        <v/>
      </c>
      <c r="I1421" s="35" t="str">
        <f t="shared" si="160"/>
        <v>Asia</v>
      </c>
      <c r="J1421" t="str">
        <f>IF(ISNUMBER(MATCH(K1421,K$1:K1420,0)),"Double","1st See ")</f>
        <v>Double</v>
      </c>
      <c r="K1421" t="s">
        <v>8</v>
      </c>
      <c r="R1421" t="s">
        <v>15</v>
      </c>
      <c r="S1421" s="52">
        <v>54000</v>
      </c>
      <c r="T1421" s="49" t="s">
        <v>1782</v>
      </c>
      <c r="U1421" s="13" t="s">
        <v>4001</v>
      </c>
      <c r="W1421" s="60" t="str">
        <f>IF(ISNUMBER(MATCH(U1421,U$1:U1420,0)),"2","1")</f>
        <v>2</v>
      </c>
    </row>
    <row r="1422" spans="2:23" x14ac:dyDescent="0.25">
      <c r="B1422" s="18">
        <v>1421</v>
      </c>
      <c r="C1422" s="17" t="str">
        <f t="shared" si="154"/>
        <v/>
      </c>
      <c r="D1422" s="17" t="str">
        <f t="shared" si="155"/>
        <v/>
      </c>
      <c r="E1422" s="17" t="str">
        <f t="shared" si="156"/>
        <v/>
      </c>
      <c r="F1422" s="17" t="str">
        <f t="shared" si="157"/>
        <v/>
      </c>
      <c r="G1422" s="17" t="str">
        <f t="shared" si="158"/>
        <v>Asia</v>
      </c>
      <c r="H1422" s="17" t="str">
        <f t="shared" si="159"/>
        <v/>
      </c>
      <c r="I1422" s="35" t="str">
        <f t="shared" si="160"/>
        <v>Asia</v>
      </c>
      <c r="J1422" t="str">
        <f>IF(ISNUMBER(MATCH(K1422,K$1:K1421,0)),"Double","1st See ")</f>
        <v>Double</v>
      </c>
      <c r="K1422" t="s">
        <v>8</v>
      </c>
      <c r="R1422" t="s">
        <v>15</v>
      </c>
      <c r="S1422" s="52">
        <v>100000</v>
      </c>
      <c r="T1422" s="49" t="s">
        <v>356</v>
      </c>
      <c r="U1422" s="13" t="s">
        <v>356</v>
      </c>
      <c r="W1422" s="60" t="str">
        <f>IF(ISNUMBER(MATCH(U1422,U$1:U1421,0)),"2","1")</f>
        <v>2</v>
      </c>
    </row>
    <row r="1423" spans="2:23" x14ac:dyDescent="0.25">
      <c r="B1423" s="18">
        <v>1422</v>
      </c>
      <c r="C1423" s="17" t="str">
        <f t="shared" si="154"/>
        <v/>
      </c>
      <c r="D1423" s="17" t="str">
        <f t="shared" si="155"/>
        <v/>
      </c>
      <c r="E1423" s="17" t="str">
        <f t="shared" si="156"/>
        <v/>
      </c>
      <c r="F1423" s="17" t="str">
        <f t="shared" si="157"/>
        <v/>
      </c>
      <c r="G1423" s="17" t="str">
        <f t="shared" si="158"/>
        <v/>
      </c>
      <c r="H1423" s="17" t="str">
        <f t="shared" si="159"/>
        <v>Oceania</v>
      </c>
      <c r="I1423" s="35" t="str">
        <f t="shared" si="160"/>
        <v>Oceania</v>
      </c>
      <c r="J1423" t="str">
        <f>IF(ISNUMBER(MATCH(K1423,K$1:K1422,0)),"Double","1st See ")</f>
        <v>Double</v>
      </c>
      <c r="K1423" t="s">
        <v>84</v>
      </c>
      <c r="R1423" t="s">
        <v>15</v>
      </c>
      <c r="S1423" s="52">
        <v>70000</v>
      </c>
      <c r="T1423" s="49" t="s">
        <v>1791</v>
      </c>
      <c r="U1423" s="13" t="s">
        <v>20</v>
      </c>
      <c r="W1423" s="60" t="str">
        <f>IF(ISNUMBER(MATCH(U1423,U$1:U1422,0)),"2","1")</f>
        <v>2</v>
      </c>
    </row>
    <row r="1424" spans="2:23" x14ac:dyDescent="0.25">
      <c r="B1424" s="18">
        <v>1423</v>
      </c>
      <c r="C1424" s="17" t="str">
        <f t="shared" si="154"/>
        <v/>
      </c>
      <c r="D1424" s="17" t="str">
        <f t="shared" si="155"/>
        <v/>
      </c>
      <c r="E1424" s="17" t="str">
        <f t="shared" si="156"/>
        <v/>
      </c>
      <c r="F1424" s="17" t="str">
        <f t="shared" si="157"/>
        <v/>
      </c>
      <c r="G1424" s="17" t="str">
        <f t="shared" si="158"/>
        <v>Asia</v>
      </c>
      <c r="H1424" s="17" t="str">
        <f t="shared" si="159"/>
        <v/>
      </c>
      <c r="I1424" s="35" t="str">
        <f t="shared" si="160"/>
        <v>Asia</v>
      </c>
      <c r="J1424" t="str">
        <f>IF(ISNUMBER(MATCH(K1424,K$1:K1423,0)),"Double","1st See ")</f>
        <v>Double</v>
      </c>
      <c r="K1424" t="s">
        <v>8</v>
      </c>
      <c r="R1424" t="s">
        <v>15</v>
      </c>
      <c r="S1424" s="52">
        <v>155000</v>
      </c>
      <c r="T1424" s="49" t="s">
        <v>1792</v>
      </c>
      <c r="U1424" s="13" t="s">
        <v>52</v>
      </c>
      <c r="W1424" s="60" t="str">
        <f>IF(ISNUMBER(MATCH(U1424,U$1:U1423,0)),"2","1")</f>
        <v>2</v>
      </c>
    </row>
    <row r="1425" spans="2:23" x14ac:dyDescent="0.25">
      <c r="B1425" s="18">
        <v>1424</v>
      </c>
      <c r="C1425" s="17" t="str">
        <f t="shared" si="154"/>
        <v/>
      </c>
      <c r="D1425" s="17" t="str">
        <f t="shared" si="155"/>
        <v/>
      </c>
      <c r="E1425" s="17" t="str">
        <f t="shared" si="156"/>
        <v/>
      </c>
      <c r="F1425" s="17" t="str">
        <f t="shared" si="157"/>
        <v/>
      </c>
      <c r="G1425" s="17" t="str">
        <f t="shared" si="158"/>
        <v>Asia</v>
      </c>
      <c r="H1425" s="17" t="str">
        <f t="shared" si="159"/>
        <v/>
      </c>
      <c r="I1425" s="35" t="str">
        <f t="shared" si="160"/>
        <v>Asia</v>
      </c>
      <c r="J1425" t="str">
        <f>IF(ISNUMBER(MATCH(K1425,K$1:K1424,0)),"Double","1st See ")</f>
        <v>Double</v>
      </c>
      <c r="K1425" t="s">
        <v>654</v>
      </c>
      <c r="R1425" t="s">
        <v>15</v>
      </c>
      <c r="S1425" s="52">
        <v>225000</v>
      </c>
      <c r="T1425" s="49" t="s">
        <v>1793</v>
      </c>
      <c r="U1425" s="13" t="s">
        <v>4001</v>
      </c>
      <c r="W1425" s="60" t="str">
        <f>IF(ISNUMBER(MATCH(U1425,U$1:U1424,0)),"2","1")</f>
        <v>2</v>
      </c>
    </row>
    <row r="1426" spans="2:23" x14ac:dyDescent="0.25">
      <c r="B1426" s="18">
        <v>1425</v>
      </c>
      <c r="C1426" s="17" t="str">
        <f t="shared" si="154"/>
        <v/>
      </c>
      <c r="D1426" s="17" t="str">
        <f t="shared" si="155"/>
        <v>North America</v>
      </c>
      <c r="E1426" s="17" t="str">
        <f t="shared" si="156"/>
        <v/>
      </c>
      <c r="F1426" s="17" t="str">
        <f t="shared" si="157"/>
        <v/>
      </c>
      <c r="G1426" s="17" t="str">
        <f t="shared" si="158"/>
        <v/>
      </c>
      <c r="H1426" s="17" t="str">
        <f t="shared" si="159"/>
        <v/>
      </c>
      <c r="I1426" s="35" t="str">
        <f t="shared" si="160"/>
        <v>North America</v>
      </c>
      <c r="J1426" t="str">
        <f>IF(ISNUMBER(MATCH(K1426,K$1:K1425,0)),"Double","1st See ")</f>
        <v>Double</v>
      </c>
      <c r="K1426" t="s">
        <v>15</v>
      </c>
      <c r="R1426" t="s">
        <v>15</v>
      </c>
      <c r="S1426" s="52">
        <v>92000</v>
      </c>
      <c r="T1426" s="49" t="s">
        <v>1805</v>
      </c>
      <c r="U1426" s="13" t="s">
        <v>3999</v>
      </c>
      <c r="W1426" s="60" t="str">
        <f>IF(ISNUMBER(MATCH(U1426,U$1:U1425,0)),"2","1")</f>
        <v>2</v>
      </c>
    </row>
    <row r="1427" spans="2:23" x14ac:dyDescent="0.25">
      <c r="B1427" s="18">
        <v>1426</v>
      </c>
      <c r="C1427" s="17" t="str">
        <f t="shared" si="154"/>
        <v/>
      </c>
      <c r="D1427" s="17" t="str">
        <f t="shared" si="155"/>
        <v/>
      </c>
      <c r="E1427" s="17" t="str">
        <f t="shared" si="156"/>
        <v/>
      </c>
      <c r="F1427" s="17" t="str">
        <f t="shared" si="157"/>
        <v>Africa</v>
      </c>
      <c r="G1427" s="17" t="str">
        <f t="shared" si="158"/>
        <v/>
      </c>
      <c r="H1427" s="17" t="str">
        <f t="shared" si="159"/>
        <v/>
      </c>
      <c r="I1427" s="35" t="str">
        <f t="shared" si="160"/>
        <v>Africa</v>
      </c>
      <c r="J1427" t="str">
        <f>IF(ISNUMBER(MATCH(K1427,K$1:K1426,0)),"Double","1st See ")</f>
        <v>Double</v>
      </c>
      <c r="K1427" t="s">
        <v>48</v>
      </c>
      <c r="R1427" t="s">
        <v>15</v>
      </c>
      <c r="S1427" s="52">
        <v>85000</v>
      </c>
      <c r="T1427" s="49" t="s">
        <v>1806</v>
      </c>
      <c r="U1427" s="13" t="s">
        <v>52</v>
      </c>
      <c r="W1427" s="60" t="str">
        <f>IF(ISNUMBER(MATCH(U1427,U$1:U1426,0)),"2","1")</f>
        <v>2</v>
      </c>
    </row>
    <row r="1428" spans="2:23" x14ac:dyDescent="0.25">
      <c r="B1428" s="18">
        <v>1427</v>
      </c>
      <c r="C1428" s="17" t="str">
        <f t="shared" si="154"/>
        <v/>
      </c>
      <c r="D1428" s="17" t="str">
        <f t="shared" si="155"/>
        <v/>
      </c>
      <c r="E1428" s="17" t="str">
        <f t="shared" si="156"/>
        <v/>
      </c>
      <c r="F1428" s="17" t="str">
        <f t="shared" si="157"/>
        <v/>
      </c>
      <c r="G1428" s="17" t="str">
        <f t="shared" si="158"/>
        <v/>
      </c>
      <c r="H1428" s="17" t="str">
        <f t="shared" si="159"/>
        <v>Oceania</v>
      </c>
      <c r="I1428" s="35" t="str">
        <f t="shared" si="160"/>
        <v>Oceania</v>
      </c>
      <c r="J1428" t="str">
        <f>IF(ISNUMBER(MATCH(K1428,K$1:K1427,0)),"Double","1st See ")</f>
        <v>Double</v>
      </c>
      <c r="K1428" t="s">
        <v>672</v>
      </c>
      <c r="R1428" t="s">
        <v>15</v>
      </c>
      <c r="S1428" s="52">
        <v>49000</v>
      </c>
      <c r="T1428" s="49" t="s">
        <v>1812</v>
      </c>
      <c r="U1428" s="13" t="s">
        <v>20</v>
      </c>
      <c r="W1428" s="60" t="str">
        <f>IF(ISNUMBER(MATCH(U1428,U$1:U1427,0)),"2","1")</f>
        <v>2</v>
      </c>
    </row>
    <row r="1429" spans="2:23" x14ac:dyDescent="0.25">
      <c r="B1429" s="18">
        <v>1428</v>
      </c>
      <c r="C1429" s="17" t="str">
        <f t="shared" si="154"/>
        <v/>
      </c>
      <c r="D1429" s="17" t="str">
        <f t="shared" si="155"/>
        <v/>
      </c>
      <c r="E1429" s="17" t="str">
        <f t="shared" si="156"/>
        <v/>
      </c>
      <c r="F1429" s="17" t="str">
        <f t="shared" si="157"/>
        <v/>
      </c>
      <c r="G1429" s="17" t="str">
        <f t="shared" si="158"/>
        <v>Asia</v>
      </c>
      <c r="H1429" s="17" t="str">
        <f t="shared" si="159"/>
        <v/>
      </c>
      <c r="I1429" s="35" t="str">
        <f t="shared" si="160"/>
        <v>Asia</v>
      </c>
      <c r="J1429" t="str">
        <f>IF(ISNUMBER(MATCH(K1429,K$1:K1428,0)),"Double","1st See ")</f>
        <v>Double</v>
      </c>
      <c r="K1429" t="s">
        <v>8</v>
      </c>
      <c r="R1429" t="s">
        <v>15</v>
      </c>
      <c r="S1429" s="52">
        <v>59000</v>
      </c>
      <c r="T1429" s="49" t="s">
        <v>1813</v>
      </c>
      <c r="U1429" s="13" t="s">
        <v>52</v>
      </c>
      <c r="W1429" s="60" t="str">
        <f>IF(ISNUMBER(MATCH(U1429,U$1:U1428,0)),"2","1")</f>
        <v>2</v>
      </c>
    </row>
    <row r="1430" spans="2:23" x14ac:dyDescent="0.25">
      <c r="B1430" s="18">
        <v>1429</v>
      </c>
      <c r="C1430" s="17" t="str">
        <f t="shared" si="154"/>
        <v/>
      </c>
      <c r="D1430" s="17" t="str">
        <f t="shared" si="155"/>
        <v/>
      </c>
      <c r="E1430" s="17" t="str">
        <f t="shared" si="156"/>
        <v/>
      </c>
      <c r="F1430" s="17" t="str">
        <f t="shared" si="157"/>
        <v/>
      </c>
      <c r="G1430" s="17" t="str">
        <f t="shared" si="158"/>
        <v>Asia</v>
      </c>
      <c r="H1430" s="17" t="str">
        <f t="shared" si="159"/>
        <v/>
      </c>
      <c r="I1430" s="35" t="str">
        <f t="shared" si="160"/>
        <v>Asia</v>
      </c>
      <c r="J1430" t="str">
        <f>IF(ISNUMBER(MATCH(K1430,K$1:K1429,0)),"Double","1st See ")</f>
        <v>Double</v>
      </c>
      <c r="K1430" t="s">
        <v>8</v>
      </c>
      <c r="R1430" t="s">
        <v>15</v>
      </c>
      <c r="S1430" s="52">
        <v>55000</v>
      </c>
      <c r="T1430" s="49" t="s">
        <v>1814</v>
      </c>
      <c r="U1430" s="13" t="s">
        <v>20</v>
      </c>
      <c r="W1430" s="60" t="str">
        <f>IF(ISNUMBER(MATCH(U1430,U$1:U1429,0)),"2","1")</f>
        <v>2</v>
      </c>
    </row>
    <row r="1431" spans="2:23" x14ac:dyDescent="0.25">
      <c r="B1431" s="18">
        <v>1430</v>
      </c>
      <c r="C1431" s="17" t="str">
        <f t="shared" si="154"/>
        <v/>
      </c>
      <c r="D1431" s="17" t="str">
        <f t="shared" si="155"/>
        <v/>
      </c>
      <c r="E1431" s="17" t="str">
        <f t="shared" si="156"/>
        <v/>
      </c>
      <c r="F1431" s="17" t="str">
        <f t="shared" si="157"/>
        <v/>
      </c>
      <c r="G1431" s="17" t="str">
        <f t="shared" si="158"/>
        <v>Asia</v>
      </c>
      <c r="H1431" s="17" t="str">
        <f t="shared" si="159"/>
        <v/>
      </c>
      <c r="I1431" s="35" t="str">
        <f t="shared" si="160"/>
        <v>Asia</v>
      </c>
      <c r="J1431" t="str">
        <f>IF(ISNUMBER(MATCH(K1431,K$1:K1430,0)),"Double","1st See ")</f>
        <v>Double</v>
      </c>
      <c r="K1431" t="s">
        <v>8</v>
      </c>
      <c r="R1431" t="s">
        <v>15</v>
      </c>
      <c r="S1431" s="52">
        <v>75000</v>
      </c>
      <c r="T1431" s="49" t="s">
        <v>310</v>
      </c>
      <c r="U1431" s="13" t="s">
        <v>310</v>
      </c>
      <c r="W1431" s="60" t="str">
        <f>IF(ISNUMBER(MATCH(U1431,U$1:U1430,0)),"2","1")</f>
        <v>2</v>
      </c>
    </row>
    <row r="1432" spans="2:23" x14ac:dyDescent="0.25">
      <c r="B1432" s="18">
        <v>1431</v>
      </c>
      <c r="C1432" s="17" t="str">
        <f t="shared" si="154"/>
        <v/>
      </c>
      <c r="D1432" s="17" t="str">
        <f t="shared" si="155"/>
        <v/>
      </c>
      <c r="E1432" s="17" t="str">
        <f t="shared" si="156"/>
        <v/>
      </c>
      <c r="F1432" s="17" t="str">
        <f t="shared" si="157"/>
        <v/>
      </c>
      <c r="G1432" s="17" t="str">
        <f t="shared" si="158"/>
        <v>Asia</v>
      </c>
      <c r="H1432" s="17" t="str">
        <f t="shared" si="159"/>
        <v/>
      </c>
      <c r="I1432" s="35" t="str">
        <f t="shared" si="160"/>
        <v>Asia</v>
      </c>
      <c r="J1432" t="str">
        <f>IF(ISNUMBER(MATCH(K1432,K$1:K1431,0)),"Double","1st See ")</f>
        <v>Double</v>
      </c>
      <c r="K1432" t="s">
        <v>8</v>
      </c>
      <c r="R1432" t="s">
        <v>15</v>
      </c>
      <c r="S1432" s="52">
        <v>80000</v>
      </c>
      <c r="T1432" s="49" t="s">
        <v>1817</v>
      </c>
      <c r="U1432" s="13" t="s">
        <v>67</v>
      </c>
      <c r="W1432" s="60" t="str">
        <f>IF(ISNUMBER(MATCH(U1432,U$1:U1431,0)),"2","1")</f>
        <v>2</v>
      </c>
    </row>
    <row r="1433" spans="2:23" x14ac:dyDescent="0.25">
      <c r="B1433" s="18">
        <v>1432</v>
      </c>
      <c r="C1433" s="17" t="str">
        <f t="shared" si="154"/>
        <v/>
      </c>
      <c r="D1433" s="17" t="str">
        <f t="shared" si="155"/>
        <v/>
      </c>
      <c r="E1433" s="17" t="str">
        <f t="shared" si="156"/>
        <v/>
      </c>
      <c r="F1433" s="17" t="str">
        <f t="shared" si="157"/>
        <v/>
      </c>
      <c r="G1433" s="17" t="str">
        <f t="shared" si="158"/>
        <v>Asia</v>
      </c>
      <c r="H1433" s="17" t="str">
        <f t="shared" si="159"/>
        <v/>
      </c>
      <c r="I1433" s="35" t="str">
        <f t="shared" si="160"/>
        <v>Asia</v>
      </c>
      <c r="J1433" t="str">
        <f>IF(ISNUMBER(MATCH(K1433,K$1:K1432,0)),"Double","1st See ")</f>
        <v>Double</v>
      </c>
      <c r="K1433" t="s">
        <v>8</v>
      </c>
      <c r="R1433" t="s">
        <v>15</v>
      </c>
      <c r="S1433" s="52">
        <v>12000</v>
      </c>
      <c r="T1433" s="49" t="s">
        <v>1818</v>
      </c>
      <c r="U1433" s="13" t="s">
        <v>20</v>
      </c>
      <c r="W1433" s="60" t="str">
        <f>IF(ISNUMBER(MATCH(U1433,U$1:U1432,0)),"2","1")</f>
        <v>2</v>
      </c>
    </row>
    <row r="1434" spans="2:23" x14ac:dyDescent="0.25">
      <c r="B1434" s="18">
        <v>1433</v>
      </c>
      <c r="C1434" s="17" t="str">
        <f t="shared" si="154"/>
        <v/>
      </c>
      <c r="D1434" s="17" t="str">
        <f t="shared" si="155"/>
        <v/>
      </c>
      <c r="E1434" s="17" t="str">
        <f t="shared" si="156"/>
        <v/>
      </c>
      <c r="F1434" s="17" t="str">
        <f t="shared" si="157"/>
        <v/>
      </c>
      <c r="G1434" s="17" t="str">
        <f t="shared" si="158"/>
        <v>Asia</v>
      </c>
      <c r="H1434" s="17" t="str">
        <f t="shared" si="159"/>
        <v/>
      </c>
      <c r="I1434" s="35" t="str">
        <f t="shared" si="160"/>
        <v>Asia</v>
      </c>
      <c r="J1434" t="str">
        <f>IF(ISNUMBER(MATCH(K1434,K$1:K1433,0)),"Double","1st See ")</f>
        <v>Double</v>
      </c>
      <c r="K1434" t="s">
        <v>8</v>
      </c>
      <c r="R1434" t="s">
        <v>15</v>
      </c>
      <c r="S1434" s="52">
        <v>48500</v>
      </c>
      <c r="T1434" s="49" t="s">
        <v>1819</v>
      </c>
      <c r="U1434" s="13" t="s">
        <v>20</v>
      </c>
      <c r="W1434" s="60" t="str">
        <f>IF(ISNUMBER(MATCH(U1434,U$1:U1433,0)),"2","1")</f>
        <v>2</v>
      </c>
    </row>
    <row r="1435" spans="2:23" x14ac:dyDescent="0.25">
      <c r="B1435" s="18">
        <v>1434</v>
      </c>
      <c r="C1435" s="17" t="str">
        <f t="shared" si="154"/>
        <v/>
      </c>
      <c r="D1435" s="17" t="str">
        <f t="shared" si="155"/>
        <v/>
      </c>
      <c r="E1435" s="17" t="str">
        <f t="shared" si="156"/>
        <v/>
      </c>
      <c r="F1435" s="17" t="str">
        <f t="shared" si="157"/>
        <v/>
      </c>
      <c r="G1435" s="17" t="str">
        <f t="shared" si="158"/>
        <v>Asia</v>
      </c>
      <c r="H1435" s="17" t="str">
        <f t="shared" si="159"/>
        <v/>
      </c>
      <c r="I1435" s="35" t="str">
        <f t="shared" si="160"/>
        <v>Asia</v>
      </c>
      <c r="J1435" t="str">
        <f>IF(ISNUMBER(MATCH(K1435,K$1:K1434,0)),"Double","1st See ")</f>
        <v>Double</v>
      </c>
      <c r="K1435" t="s">
        <v>8</v>
      </c>
      <c r="R1435" t="s">
        <v>15</v>
      </c>
      <c r="S1435" s="52">
        <v>62000</v>
      </c>
      <c r="T1435" s="49" t="s">
        <v>19</v>
      </c>
      <c r="U1435" s="13" t="s">
        <v>279</v>
      </c>
      <c r="W1435" s="60" t="str">
        <f>IF(ISNUMBER(MATCH(U1435,U$1:U1434,0)),"2","1")</f>
        <v>2</v>
      </c>
    </row>
    <row r="1436" spans="2:23" x14ac:dyDescent="0.25">
      <c r="B1436" s="18">
        <v>1435</v>
      </c>
      <c r="C1436" s="17" t="str">
        <f t="shared" si="154"/>
        <v/>
      </c>
      <c r="D1436" s="17" t="str">
        <f t="shared" si="155"/>
        <v/>
      </c>
      <c r="E1436" s="17" t="str">
        <f t="shared" si="156"/>
        <v/>
      </c>
      <c r="F1436" s="17" t="str">
        <f t="shared" si="157"/>
        <v/>
      </c>
      <c r="G1436" s="17" t="str">
        <f t="shared" si="158"/>
        <v>Asia</v>
      </c>
      <c r="H1436" s="17" t="str">
        <f t="shared" si="159"/>
        <v/>
      </c>
      <c r="I1436" s="35" t="str">
        <f t="shared" si="160"/>
        <v>Asia</v>
      </c>
      <c r="J1436" t="str">
        <f>IF(ISNUMBER(MATCH(K1436,K$1:K1435,0)),"Double","1st See ")</f>
        <v>Double</v>
      </c>
      <c r="K1436" t="s">
        <v>8</v>
      </c>
      <c r="R1436" t="s">
        <v>15</v>
      </c>
      <c r="S1436" s="52">
        <v>90000</v>
      </c>
      <c r="T1436" s="49" t="s">
        <v>1827</v>
      </c>
      <c r="U1436" s="13" t="s">
        <v>20</v>
      </c>
      <c r="W1436" s="60" t="str">
        <f>IF(ISNUMBER(MATCH(U1436,U$1:U1435,0)),"2","1")</f>
        <v>2</v>
      </c>
    </row>
    <row r="1437" spans="2:23" x14ac:dyDescent="0.25">
      <c r="B1437" s="18">
        <v>1436</v>
      </c>
      <c r="C1437" s="17" t="str">
        <f t="shared" si="154"/>
        <v>Europe</v>
      </c>
      <c r="D1437" s="17" t="str">
        <f t="shared" si="155"/>
        <v/>
      </c>
      <c r="E1437" s="17" t="str">
        <f t="shared" si="156"/>
        <v/>
      </c>
      <c r="F1437" s="17" t="str">
        <f t="shared" si="157"/>
        <v/>
      </c>
      <c r="G1437" s="17" t="str">
        <f t="shared" si="158"/>
        <v/>
      </c>
      <c r="H1437" s="17" t="str">
        <f t="shared" si="159"/>
        <v/>
      </c>
      <c r="I1437" s="35" t="str">
        <f t="shared" si="160"/>
        <v>Europe</v>
      </c>
      <c r="J1437" t="str">
        <f>IF(ISNUMBER(MATCH(K1437,K$1:K1436,0)),"Double","1st See ")</f>
        <v>Double</v>
      </c>
      <c r="K1437" t="s">
        <v>71</v>
      </c>
      <c r="R1437" t="s">
        <v>15</v>
      </c>
      <c r="S1437" s="52">
        <v>85000</v>
      </c>
      <c r="T1437" s="49" t="s">
        <v>14</v>
      </c>
      <c r="U1437" s="13" t="s">
        <v>20</v>
      </c>
      <c r="W1437" s="60" t="str">
        <f>IF(ISNUMBER(MATCH(U1437,U$1:U1436,0)),"2","1")</f>
        <v>2</v>
      </c>
    </row>
    <row r="1438" spans="2:23" x14ac:dyDescent="0.25">
      <c r="B1438" s="18">
        <v>1437</v>
      </c>
      <c r="C1438" s="17" t="str">
        <f t="shared" si="154"/>
        <v/>
      </c>
      <c r="D1438" s="17" t="str">
        <f t="shared" si="155"/>
        <v/>
      </c>
      <c r="E1438" s="17" t="str">
        <f t="shared" si="156"/>
        <v/>
      </c>
      <c r="F1438" s="17" t="str">
        <f t="shared" si="157"/>
        <v/>
      </c>
      <c r="G1438" s="17" t="str">
        <f t="shared" si="158"/>
        <v>Asia</v>
      </c>
      <c r="H1438" s="17" t="str">
        <f t="shared" si="159"/>
        <v/>
      </c>
      <c r="I1438" s="35" t="str">
        <f t="shared" si="160"/>
        <v>Asia</v>
      </c>
      <c r="J1438" t="str">
        <f>IF(ISNUMBER(MATCH(K1438,K$1:K1437,0)),"Double","1st See ")</f>
        <v>Double</v>
      </c>
      <c r="K1438" t="s">
        <v>1444</v>
      </c>
      <c r="R1438" t="s">
        <v>15</v>
      </c>
      <c r="S1438" s="52">
        <v>65000</v>
      </c>
      <c r="T1438" s="49" t="s">
        <v>207</v>
      </c>
      <c r="U1438" s="13" t="s">
        <v>20</v>
      </c>
      <c r="W1438" s="60" t="str">
        <f>IF(ISNUMBER(MATCH(U1438,U$1:U1437,0)),"2","1")</f>
        <v>2</v>
      </c>
    </row>
    <row r="1439" spans="2:23" x14ac:dyDescent="0.25">
      <c r="B1439" s="18">
        <v>1438</v>
      </c>
      <c r="C1439" s="17" t="str">
        <f t="shared" si="154"/>
        <v>Europe</v>
      </c>
      <c r="D1439" s="17" t="str">
        <f t="shared" si="155"/>
        <v/>
      </c>
      <c r="E1439" s="17" t="str">
        <f t="shared" si="156"/>
        <v/>
      </c>
      <c r="F1439" s="17" t="str">
        <f t="shared" si="157"/>
        <v/>
      </c>
      <c r="G1439" s="17" t="str">
        <f t="shared" si="158"/>
        <v/>
      </c>
      <c r="H1439" s="17" t="str">
        <f t="shared" si="159"/>
        <v/>
      </c>
      <c r="I1439" s="35" t="str">
        <f t="shared" si="160"/>
        <v>Europe</v>
      </c>
      <c r="J1439" t="str">
        <f>IF(ISNUMBER(MATCH(K1439,K$1:K1438,0)),"Double","1st See ")</f>
        <v>Double</v>
      </c>
      <c r="K1439" t="s">
        <v>71</v>
      </c>
      <c r="R1439" t="s">
        <v>15</v>
      </c>
      <c r="S1439" s="52">
        <v>75000</v>
      </c>
      <c r="T1439" s="49" t="s">
        <v>1831</v>
      </c>
      <c r="U1439" s="13" t="s">
        <v>4001</v>
      </c>
      <c r="W1439" s="60" t="str">
        <f>IF(ISNUMBER(MATCH(U1439,U$1:U1438,0)),"2","1")</f>
        <v>2</v>
      </c>
    </row>
    <row r="1440" spans="2:23" x14ac:dyDescent="0.25">
      <c r="B1440" s="18">
        <v>1439</v>
      </c>
      <c r="C1440" s="17" t="str">
        <f t="shared" si="154"/>
        <v>Europe</v>
      </c>
      <c r="D1440" s="17" t="str">
        <f t="shared" si="155"/>
        <v/>
      </c>
      <c r="E1440" s="17" t="str">
        <f t="shared" si="156"/>
        <v/>
      </c>
      <c r="F1440" s="17" t="str">
        <f t="shared" si="157"/>
        <v/>
      </c>
      <c r="G1440" s="17" t="str">
        <f t="shared" si="158"/>
        <v/>
      </c>
      <c r="H1440" s="17" t="str">
        <f t="shared" si="159"/>
        <v/>
      </c>
      <c r="I1440" s="35" t="str">
        <f t="shared" si="160"/>
        <v>Europe</v>
      </c>
      <c r="J1440" t="str">
        <f>IF(ISNUMBER(MATCH(K1440,K$1:K1439,0)),"Double","1st See ")</f>
        <v>Double</v>
      </c>
      <c r="K1440" t="s">
        <v>983</v>
      </c>
      <c r="R1440" t="s">
        <v>15</v>
      </c>
      <c r="S1440" s="52">
        <v>92000</v>
      </c>
      <c r="T1440" s="49" t="s">
        <v>1832</v>
      </c>
      <c r="U1440" s="13" t="s">
        <v>20</v>
      </c>
      <c r="W1440" s="60" t="str">
        <f>IF(ISNUMBER(MATCH(U1440,U$1:U1439,0)),"2","1")</f>
        <v>2</v>
      </c>
    </row>
    <row r="1441" spans="2:23" x14ac:dyDescent="0.25">
      <c r="B1441" s="18">
        <v>1440</v>
      </c>
      <c r="C1441" s="17" t="str">
        <f t="shared" si="154"/>
        <v/>
      </c>
      <c r="D1441" s="17" t="str">
        <f t="shared" si="155"/>
        <v/>
      </c>
      <c r="E1441" s="17" t="str">
        <f t="shared" si="156"/>
        <v/>
      </c>
      <c r="F1441" s="17" t="str">
        <f t="shared" si="157"/>
        <v/>
      </c>
      <c r="G1441" s="17" t="str">
        <f t="shared" si="158"/>
        <v>Asia</v>
      </c>
      <c r="H1441" s="17" t="str">
        <f t="shared" si="159"/>
        <v/>
      </c>
      <c r="I1441" s="35" t="str">
        <f t="shared" si="160"/>
        <v>Asia</v>
      </c>
      <c r="J1441" t="str">
        <f>IF(ISNUMBER(MATCH(K1441,K$1:K1440,0)),"Double","1st See ")</f>
        <v>Double</v>
      </c>
      <c r="K1441" t="s">
        <v>8</v>
      </c>
      <c r="R1441" t="s">
        <v>15</v>
      </c>
      <c r="S1441" s="52">
        <v>45000</v>
      </c>
      <c r="T1441" s="49" t="s">
        <v>1834</v>
      </c>
      <c r="U1441" s="13" t="s">
        <v>20</v>
      </c>
      <c r="W1441" s="60" t="str">
        <f>IF(ISNUMBER(MATCH(U1441,U$1:U1440,0)),"2","1")</f>
        <v>2</v>
      </c>
    </row>
    <row r="1442" spans="2:23" x14ac:dyDescent="0.25">
      <c r="B1442" s="18">
        <v>1441</v>
      </c>
      <c r="C1442" s="17" t="str">
        <f t="shared" si="154"/>
        <v/>
      </c>
      <c r="D1442" s="17" t="str">
        <f t="shared" si="155"/>
        <v/>
      </c>
      <c r="E1442" s="17" t="str">
        <f t="shared" si="156"/>
        <v/>
      </c>
      <c r="F1442" s="17" t="str">
        <f t="shared" si="157"/>
        <v/>
      </c>
      <c r="G1442" s="17" t="str">
        <f t="shared" si="158"/>
        <v/>
      </c>
      <c r="H1442" s="17" t="str">
        <f t="shared" si="159"/>
        <v>Oceania</v>
      </c>
      <c r="I1442" s="35" t="str">
        <f t="shared" si="160"/>
        <v>Oceania</v>
      </c>
      <c r="J1442" t="str">
        <f>IF(ISNUMBER(MATCH(K1442,K$1:K1441,0)),"Double","1st See ")</f>
        <v>Double</v>
      </c>
      <c r="K1442" t="s">
        <v>84</v>
      </c>
      <c r="R1442" t="s">
        <v>15</v>
      </c>
      <c r="S1442" s="52">
        <v>60000</v>
      </c>
      <c r="T1442" s="49" t="s">
        <v>20</v>
      </c>
      <c r="U1442" s="13" t="s">
        <v>20</v>
      </c>
      <c r="W1442" s="60" t="str">
        <f>IF(ISNUMBER(MATCH(U1442,U$1:U1441,0)),"2","1")</f>
        <v>2</v>
      </c>
    </row>
    <row r="1443" spans="2:23" x14ac:dyDescent="0.25">
      <c r="B1443" s="18">
        <v>1442</v>
      </c>
      <c r="C1443" s="17" t="str">
        <f t="shared" si="154"/>
        <v>Europe</v>
      </c>
      <c r="D1443" s="17" t="str">
        <f t="shared" si="155"/>
        <v/>
      </c>
      <c r="E1443" s="17" t="str">
        <f t="shared" si="156"/>
        <v/>
      </c>
      <c r="F1443" s="17" t="str">
        <f t="shared" si="157"/>
        <v/>
      </c>
      <c r="G1443" s="17" t="str">
        <f t="shared" si="158"/>
        <v/>
      </c>
      <c r="H1443" s="17" t="str">
        <f t="shared" si="159"/>
        <v/>
      </c>
      <c r="I1443" s="35" t="str">
        <f t="shared" si="160"/>
        <v>Europe</v>
      </c>
      <c r="J1443" t="str">
        <f>IF(ISNUMBER(MATCH(K1443,K$1:K1442,0)),"Double","1st See ")</f>
        <v>Double</v>
      </c>
      <c r="K1443" t="s">
        <v>71</v>
      </c>
      <c r="R1443" t="s">
        <v>15</v>
      </c>
      <c r="S1443" s="52">
        <v>65000</v>
      </c>
      <c r="T1443" s="49" t="s">
        <v>1840</v>
      </c>
      <c r="U1443" s="13" t="s">
        <v>20</v>
      </c>
      <c r="W1443" s="60" t="str">
        <f>IF(ISNUMBER(MATCH(U1443,U$1:U1442,0)),"2","1")</f>
        <v>2</v>
      </c>
    </row>
    <row r="1444" spans="2:23" x14ac:dyDescent="0.25">
      <c r="B1444" s="18">
        <v>1443</v>
      </c>
      <c r="C1444" s="17" t="str">
        <f t="shared" si="154"/>
        <v/>
      </c>
      <c r="D1444" s="17" t="str">
        <f t="shared" si="155"/>
        <v/>
      </c>
      <c r="E1444" s="17" t="str">
        <f t="shared" si="156"/>
        <v/>
      </c>
      <c r="F1444" s="17" t="str">
        <f t="shared" si="157"/>
        <v>Africa</v>
      </c>
      <c r="G1444" s="17" t="str">
        <f t="shared" si="158"/>
        <v/>
      </c>
      <c r="H1444" s="17" t="str">
        <f t="shared" si="159"/>
        <v/>
      </c>
      <c r="I1444" s="35" t="str">
        <f t="shared" si="160"/>
        <v>Africa</v>
      </c>
      <c r="J1444" t="str">
        <f>IF(ISNUMBER(MATCH(K1444,K$1:K1443,0)),"Double","1st See ")</f>
        <v>Double</v>
      </c>
      <c r="K1444" t="s">
        <v>48</v>
      </c>
      <c r="R1444" t="s">
        <v>15</v>
      </c>
      <c r="S1444" s="52">
        <v>73000</v>
      </c>
      <c r="T1444" s="49" t="s">
        <v>1841</v>
      </c>
      <c r="U1444" s="13" t="s">
        <v>52</v>
      </c>
      <c r="W1444" s="60" t="str">
        <f>IF(ISNUMBER(MATCH(U1444,U$1:U1443,0)),"2","1")</f>
        <v>2</v>
      </c>
    </row>
    <row r="1445" spans="2:23" x14ac:dyDescent="0.25">
      <c r="B1445" s="18">
        <v>1444</v>
      </c>
      <c r="C1445" s="17" t="str">
        <f t="shared" si="154"/>
        <v/>
      </c>
      <c r="D1445" s="17" t="str">
        <f t="shared" si="155"/>
        <v/>
      </c>
      <c r="E1445" s="17" t="str">
        <f t="shared" si="156"/>
        <v/>
      </c>
      <c r="F1445" s="17" t="str">
        <f t="shared" si="157"/>
        <v/>
      </c>
      <c r="G1445" s="17" t="str">
        <f t="shared" si="158"/>
        <v>Asia</v>
      </c>
      <c r="H1445" s="17" t="str">
        <f t="shared" si="159"/>
        <v/>
      </c>
      <c r="I1445" s="35" t="str">
        <f t="shared" si="160"/>
        <v>Asia</v>
      </c>
      <c r="J1445" t="str">
        <f>IF(ISNUMBER(MATCH(K1445,K$1:K1444,0)),"Double","1st See ")</f>
        <v>Double</v>
      </c>
      <c r="K1445" t="s">
        <v>8</v>
      </c>
      <c r="R1445" t="s">
        <v>15</v>
      </c>
      <c r="S1445" s="52">
        <v>54000</v>
      </c>
      <c r="T1445" s="49" t="s">
        <v>309</v>
      </c>
      <c r="U1445" s="13" t="s">
        <v>20</v>
      </c>
      <c r="W1445" s="60" t="str">
        <f>IF(ISNUMBER(MATCH(U1445,U$1:U1444,0)),"2","1")</f>
        <v>2</v>
      </c>
    </row>
    <row r="1446" spans="2:23" x14ac:dyDescent="0.25">
      <c r="B1446" s="18">
        <v>1445</v>
      </c>
      <c r="C1446" s="17" t="str">
        <f t="shared" si="154"/>
        <v/>
      </c>
      <c r="D1446" s="17" t="str">
        <f t="shared" si="155"/>
        <v/>
      </c>
      <c r="E1446" s="17" t="str">
        <f t="shared" si="156"/>
        <v/>
      </c>
      <c r="F1446" s="17" t="str">
        <f t="shared" si="157"/>
        <v/>
      </c>
      <c r="G1446" s="17" t="str">
        <f t="shared" si="158"/>
        <v>Asia</v>
      </c>
      <c r="H1446" s="17" t="str">
        <f t="shared" si="159"/>
        <v/>
      </c>
      <c r="I1446" s="35" t="str">
        <f t="shared" si="160"/>
        <v>Asia</v>
      </c>
      <c r="J1446" t="str">
        <f>IF(ISNUMBER(MATCH(K1446,K$1:K1445,0)),"Double","1st See ")</f>
        <v>Double</v>
      </c>
      <c r="K1446" t="s">
        <v>8</v>
      </c>
      <c r="R1446" t="s">
        <v>15</v>
      </c>
      <c r="S1446" s="52">
        <v>81000</v>
      </c>
      <c r="T1446" s="49" t="s">
        <v>1842</v>
      </c>
      <c r="U1446" s="13" t="s">
        <v>20</v>
      </c>
      <c r="W1446" s="60" t="str">
        <f>IF(ISNUMBER(MATCH(U1446,U$1:U1445,0)),"2","1")</f>
        <v>2</v>
      </c>
    </row>
    <row r="1447" spans="2:23" x14ac:dyDescent="0.25">
      <c r="B1447" s="18">
        <v>1446</v>
      </c>
      <c r="C1447" s="17" t="str">
        <f t="shared" si="154"/>
        <v/>
      </c>
      <c r="D1447" s="17" t="str">
        <f t="shared" si="155"/>
        <v>North America</v>
      </c>
      <c r="E1447" s="17" t="str">
        <f t="shared" si="156"/>
        <v/>
      </c>
      <c r="F1447" s="17" t="str">
        <f t="shared" si="157"/>
        <v/>
      </c>
      <c r="G1447" s="17" t="str">
        <f t="shared" si="158"/>
        <v/>
      </c>
      <c r="H1447" s="17" t="str">
        <f t="shared" si="159"/>
        <v/>
      </c>
      <c r="I1447" s="35" t="str">
        <f t="shared" si="160"/>
        <v>North America</v>
      </c>
      <c r="J1447" t="str">
        <f>IF(ISNUMBER(MATCH(K1447,K$1:K1446,0)),"Double","1st See ")</f>
        <v>Double</v>
      </c>
      <c r="K1447" t="s">
        <v>15</v>
      </c>
      <c r="R1447" t="s">
        <v>15</v>
      </c>
      <c r="S1447" s="52">
        <v>10000</v>
      </c>
      <c r="T1447" s="49" t="s">
        <v>1843</v>
      </c>
      <c r="U1447" s="13" t="s">
        <v>20</v>
      </c>
      <c r="W1447" s="60" t="str">
        <f>IF(ISNUMBER(MATCH(U1447,U$1:U1446,0)),"2","1")</f>
        <v>2</v>
      </c>
    </row>
    <row r="1448" spans="2:23" x14ac:dyDescent="0.25">
      <c r="B1448" s="18">
        <v>1447</v>
      </c>
      <c r="C1448" s="17" t="str">
        <f t="shared" si="154"/>
        <v/>
      </c>
      <c r="D1448" s="17" t="str">
        <f t="shared" si="155"/>
        <v/>
      </c>
      <c r="E1448" s="17" t="str">
        <f t="shared" si="156"/>
        <v/>
      </c>
      <c r="F1448" s="17" t="str">
        <f t="shared" si="157"/>
        <v/>
      </c>
      <c r="G1448" s="17" t="str">
        <f t="shared" si="158"/>
        <v>Asia</v>
      </c>
      <c r="H1448" s="17" t="str">
        <f t="shared" si="159"/>
        <v/>
      </c>
      <c r="I1448" s="35" t="str">
        <f t="shared" si="160"/>
        <v>Asia</v>
      </c>
      <c r="J1448" t="str">
        <f>IF(ISNUMBER(MATCH(K1448,K$1:K1447,0)),"Double","1st See ")</f>
        <v>Double</v>
      </c>
      <c r="K1448" t="s">
        <v>8</v>
      </c>
      <c r="R1448" t="s">
        <v>15</v>
      </c>
      <c r="S1448" s="52">
        <v>42000</v>
      </c>
      <c r="T1448" s="49" t="s">
        <v>1369</v>
      </c>
      <c r="U1448" s="13" t="s">
        <v>310</v>
      </c>
      <c r="W1448" s="60" t="str">
        <f>IF(ISNUMBER(MATCH(U1448,U$1:U1447,0)),"2","1")</f>
        <v>2</v>
      </c>
    </row>
    <row r="1449" spans="2:23" x14ac:dyDescent="0.25">
      <c r="B1449" s="18">
        <v>1448</v>
      </c>
      <c r="C1449" s="17" t="str">
        <f t="shared" si="154"/>
        <v/>
      </c>
      <c r="D1449" s="17" t="str">
        <f t="shared" si="155"/>
        <v/>
      </c>
      <c r="E1449" s="17" t="str">
        <f t="shared" si="156"/>
        <v/>
      </c>
      <c r="F1449" s="17" t="str">
        <f t="shared" si="157"/>
        <v/>
      </c>
      <c r="G1449" s="17" t="str">
        <f t="shared" si="158"/>
        <v>Asia</v>
      </c>
      <c r="H1449" s="17" t="str">
        <f t="shared" si="159"/>
        <v/>
      </c>
      <c r="I1449" s="35" t="str">
        <f t="shared" si="160"/>
        <v>Asia</v>
      </c>
      <c r="J1449" t="str">
        <f>IF(ISNUMBER(MATCH(K1449,K$1:K1448,0)),"Double","1st See ")</f>
        <v>Double</v>
      </c>
      <c r="K1449" t="s">
        <v>197</v>
      </c>
      <c r="R1449" t="s">
        <v>15</v>
      </c>
      <c r="S1449" s="52">
        <v>45000</v>
      </c>
      <c r="T1449" s="49" t="s">
        <v>1865</v>
      </c>
      <c r="U1449" s="13" t="s">
        <v>20</v>
      </c>
      <c r="W1449" s="60" t="str">
        <f>IF(ISNUMBER(MATCH(U1449,U$1:U1448,0)),"2","1")</f>
        <v>2</v>
      </c>
    </row>
    <row r="1450" spans="2:23" x14ac:dyDescent="0.25">
      <c r="B1450" s="18">
        <v>1449</v>
      </c>
      <c r="C1450" s="17" t="str">
        <f t="shared" si="154"/>
        <v/>
      </c>
      <c r="D1450" s="17" t="str">
        <f t="shared" si="155"/>
        <v>North America</v>
      </c>
      <c r="E1450" s="17" t="str">
        <f t="shared" si="156"/>
        <v/>
      </c>
      <c r="F1450" s="17" t="str">
        <f t="shared" si="157"/>
        <v/>
      </c>
      <c r="G1450" s="17" t="str">
        <f t="shared" si="158"/>
        <v/>
      </c>
      <c r="H1450" s="17" t="str">
        <f t="shared" si="159"/>
        <v/>
      </c>
      <c r="I1450" s="35" t="str">
        <f t="shared" si="160"/>
        <v>North America</v>
      </c>
      <c r="J1450" t="str">
        <f>IF(ISNUMBER(MATCH(K1450,K$1:K1449,0)),"Double","1st See ")</f>
        <v>Double</v>
      </c>
      <c r="K1450" t="s">
        <v>15</v>
      </c>
      <c r="R1450" t="s">
        <v>15</v>
      </c>
      <c r="S1450" s="52">
        <v>36000</v>
      </c>
      <c r="T1450" s="49" t="s">
        <v>569</v>
      </c>
      <c r="U1450" s="13" t="s">
        <v>20</v>
      </c>
      <c r="W1450" s="60" t="str">
        <f>IF(ISNUMBER(MATCH(U1450,U$1:U1449,0)),"2","1")</f>
        <v>2</v>
      </c>
    </row>
    <row r="1451" spans="2:23" x14ac:dyDescent="0.25">
      <c r="B1451" s="18">
        <v>1450</v>
      </c>
      <c r="C1451" s="17" t="str">
        <f t="shared" si="154"/>
        <v/>
      </c>
      <c r="D1451" s="17" t="str">
        <f t="shared" si="155"/>
        <v>North America</v>
      </c>
      <c r="E1451" s="17" t="str">
        <f t="shared" si="156"/>
        <v/>
      </c>
      <c r="F1451" s="17" t="str">
        <f t="shared" si="157"/>
        <v/>
      </c>
      <c r="G1451" s="17" t="str">
        <f t="shared" si="158"/>
        <v/>
      </c>
      <c r="H1451" s="17" t="str">
        <f t="shared" si="159"/>
        <v/>
      </c>
      <c r="I1451" s="35" t="str">
        <f t="shared" si="160"/>
        <v>North America</v>
      </c>
      <c r="J1451" t="str">
        <f>IF(ISNUMBER(MATCH(K1451,K$1:K1450,0)),"Double","1st See ")</f>
        <v>Double</v>
      </c>
      <c r="K1451" t="s">
        <v>15</v>
      </c>
      <c r="R1451" t="s">
        <v>15</v>
      </c>
      <c r="S1451" s="52">
        <v>68000</v>
      </c>
      <c r="T1451" s="49" t="s">
        <v>1866</v>
      </c>
      <c r="U1451" s="13" t="s">
        <v>20</v>
      </c>
      <c r="W1451" s="60" t="str">
        <f>IF(ISNUMBER(MATCH(U1451,U$1:U1450,0)),"2","1")</f>
        <v>2</v>
      </c>
    </row>
    <row r="1452" spans="2:23" x14ac:dyDescent="0.25">
      <c r="B1452" s="18">
        <v>1451</v>
      </c>
      <c r="C1452" s="17" t="str">
        <f t="shared" si="154"/>
        <v>Europe</v>
      </c>
      <c r="D1452" s="17" t="str">
        <f t="shared" si="155"/>
        <v/>
      </c>
      <c r="E1452" s="17" t="str">
        <f t="shared" si="156"/>
        <v/>
      </c>
      <c r="F1452" s="17" t="str">
        <f t="shared" si="157"/>
        <v/>
      </c>
      <c r="G1452" s="17" t="str">
        <f t="shared" si="158"/>
        <v/>
      </c>
      <c r="H1452" s="17" t="str">
        <f t="shared" si="159"/>
        <v/>
      </c>
      <c r="I1452" s="35" t="str">
        <f t="shared" si="160"/>
        <v>Europe</v>
      </c>
      <c r="J1452" t="str">
        <f>IF(ISNUMBER(MATCH(K1452,K$1:K1451,0)),"Double","1st See ")</f>
        <v>Double</v>
      </c>
      <c r="K1452" t="s">
        <v>1351</v>
      </c>
      <c r="R1452" t="s">
        <v>15</v>
      </c>
      <c r="S1452" s="52">
        <v>75000</v>
      </c>
      <c r="T1452" s="49" t="s">
        <v>424</v>
      </c>
      <c r="U1452" s="13" t="s">
        <v>20</v>
      </c>
      <c r="W1452" s="60" t="str">
        <f>IF(ISNUMBER(MATCH(U1452,U$1:U1451,0)),"2","1")</f>
        <v>2</v>
      </c>
    </row>
    <row r="1453" spans="2:23" x14ac:dyDescent="0.25">
      <c r="B1453" s="18">
        <v>1452</v>
      </c>
      <c r="C1453" s="17" t="str">
        <f t="shared" si="154"/>
        <v/>
      </c>
      <c r="D1453" s="17" t="str">
        <f t="shared" si="155"/>
        <v>North America</v>
      </c>
      <c r="E1453" s="17" t="str">
        <f t="shared" si="156"/>
        <v/>
      </c>
      <c r="F1453" s="17" t="str">
        <f t="shared" si="157"/>
        <v/>
      </c>
      <c r="G1453" s="17" t="str">
        <f t="shared" si="158"/>
        <v/>
      </c>
      <c r="H1453" s="17" t="str">
        <f t="shared" si="159"/>
        <v/>
      </c>
      <c r="I1453" s="35" t="str">
        <f t="shared" si="160"/>
        <v>North America</v>
      </c>
      <c r="J1453" t="str">
        <f>IF(ISNUMBER(MATCH(K1453,K$1:K1452,0)),"Double","1st See ")</f>
        <v>Double</v>
      </c>
      <c r="K1453" t="s">
        <v>15</v>
      </c>
      <c r="R1453" t="s">
        <v>15</v>
      </c>
      <c r="S1453" s="52">
        <v>88000</v>
      </c>
      <c r="T1453" s="49" t="s">
        <v>1867</v>
      </c>
      <c r="U1453" s="13" t="s">
        <v>20</v>
      </c>
      <c r="W1453" s="60" t="str">
        <f>IF(ISNUMBER(MATCH(U1453,U$1:U1452,0)),"2","1")</f>
        <v>2</v>
      </c>
    </row>
    <row r="1454" spans="2:23" x14ac:dyDescent="0.25">
      <c r="B1454" s="18">
        <v>1453</v>
      </c>
      <c r="C1454" s="17" t="str">
        <f t="shared" si="154"/>
        <v/>
      </c>
      <c r="D1454" s="17" t="str">
        <f t="shared" si="155"/>
        <v/>
      </c>
      <c r="E1454" s="17" t="str">
        <f t="shared" si="156"/>
        <v/>
      </c>
      <c r="F1454" s="17" t="str">
        <f t="shared" si="157"/>
        <v/>
      </c>
      <c r="G1454" s="17" t="str">
        <f t="shared" si="158"/>
        <v>Asia</v>
      </c>
      <c r="H1454" s="17" t="str">
        <f t="shared" si="159"/>
        <v/>
      </c>
      <c r="I1454" s="35" t="str">
        <f t="shared" si="160"/>
        <v>Asia</v>
      </c>
      <c r="J1454" t="str">
        <f>IF(ISNUMBER(MATCH(K1454,K$1:K1453,0)),"Double","1st See ")</f>
        <v>Double</v>
      </c>
      <c r="K1454" t="s">
        <v>8</v>
      </c>
      <c r="R1454" t="s">
        <v>15</v>
      </c>
      <c r="S1454" s="52">
        <v>69000</v>
      </c>
      <c r="T1454" s="49" t="s">
        <v>1870</v>
      </c>
      <c r="U1454" s="13" t="s">
        <v>20</v>
      </c>
      <c r="W1454" s="60" t="str">
        <f>IF(ISNUMBER(MATCH(U1454,U$1:U1453,0)),"2","1")</f>
        <v>2</v>
      </c>
    </row>
    <row r="1455" spans="2:23" x14ac:dyDescent="0.25">
      <c r="B1455" s="18">
        <v>1454</v>
      </c>
      <c r="C1455" s="17" t="str">
        <f t="shared" si="154"/>
        <v/>
      </c>
      <c r="D1455" s="17" t="str">
        <f t="shared" si="155"/>
        <v>North America</v>
      </c>
      <c r="E1455" s="17" t="str">
        <f t="shared" si="156"/>
        <v/>
      </c>
      <c r="F1455" s="17" t="str">
        <f t="shared" si="157"/>
        <v/>
      </c>
      <c r="G1455" s="17" t="str">
        <f t="shared" si="158"/>
        <v/>
      </c>
      <c r="H1455" s="17" t="str">
        <f t="shared" si="159"/>
        <v/>
      </c>
      <c r="I1455" s="35" t="str">
        <f t="shared" si="160"/>
        <v>North America</v>
      </c>
      <c r="J1455" t="str">
        <f>IF(ISNUMBER(MATCH(K1455,K$1:K1454,0)),"Double","1st See ")</f>
        <v>Double</v>
      </c>
      <c r="K1455" t="s">
        <v>15</v>
      </c>
      <c r="R1455" t="s">
        <v>15</v>
      </c>
      <c r="S1455" s="52">
        <v>30000</v>
      </c>
      <c r="T1455" s="49" t="s">
        <v>1257</v>
      </c>
      <c r="U1455" s="13" t="s">
        <v>52</v>
      </c>
      <c r="W1455" s="60" t="str">
        <f>IF(ISNUMBER(MATCH(U1455,U$1:U1454,0)),"2","1")</f>
        <v>2</v>
      </c>
    </row>
    <row r="1456" spans="2:23" x14ac:dyDescent="0.25">
      <c r="B1456" s="18">
        <v>1455</v>
      </c>
      <c r="C1456" s="17" t="str">
        <f t="shared" si="154"/>
        <v>Europe</v>
      </c>
      <c r="D1456" s="17" t="str">
        <f t="shared" si="155"/>
        <v/>
      </c>
      <c r="E1456" s="17" t="str">
        <f t="shared" si="156"/>
        <v/>
      </c>
      <c r="F1456" s="17" t="str">
        <f t="shared" si="157"/>
        <v/>
      </c>
      <c r="G1456" s="17" t="str">
        <f t="shared" si="158"/>
        <v/>
      </c>
      <c r="H1456" s="17" t="str">
        <f t="shared" si="159"/>
        <v/>
      </c>
      <c r="I1456" s="35" t="str">
        <f t="shared" si="160"/>
        <v>Europe</v>
      </c>
      <c r="J1456" t="str">
        <f>IF(ISNUMBER(MATCH(K1456,K$1:K1455,0)),"Double","1st See ")</f>
        <v>Double</v>
      </c>
      <c r="K1456" t="s">
        <v>71</v>
      </c>
      <c r="R1456" t="s">
        <v>15</v>
      </c>
      <c r="S1456" s="52">
        <v>80000</v>
      </c>
      <c r="T1456" s="49" t="s">
        <v>1871</v>
      </c>
      <c r="U1456" s="13" t="s">
        <v>52</v>
      </c>
      <c r="W1456" s="60" t="str">
        <f>IF(ISNUMBER(MATCH(U1456,U$1:U1455,0)),"2","1")</f>
        <v>2</v>
      </c>
    </row>
    <row r="1457" spans="2:23" x14ac:dyDescent="0.25">
      <c r="B1457" s="18">
        <v>1456</v>
      </c>
      <c r="C1457" s="17" t="str">
        <f t="shared" si="154"/>
        <v/>
      </c>
      <c r="D1457" s="17" t="str">
        <f t="shared" si="155"/>
        <v>North America</v>
      </c>
      <c r="E1457" s="17" t="str">
        <f t="shared" si="156"/>
        <v/>
      </c>
      <c r="F1457" s="17" t="str">
        <f t="shared" si="157"/>
        <v/>
      </c>
      <c r="G1457" s="17" t="str">
        <f t="shared" si="158"/>
        <v/>
      </c>
      <c r="H1457" s="17" t="str">
        <f t="shared" si="159"/>
        <v/>
      </c>
      <c r="I1457" s="35" t="str">
        <f t="shared" si="160"/>
        <v>North America</v>
      </c>
      <c r="J1457" t="str">
        <f>IF(ISNUMBER(MATCH(K1457,K$1:K1456,0)),"Double","1st See ")</f>
        <v>Double</v>
      </c>
      <c r="K1457" t="s">
        <v>15</v>
      </c>
      <c r="R1457" t="s">
        <v>15</v>
      </c>
      <c r="S1457" s="52">
        <v>75000</v>
      </c>
      <c r="T1457" s="49" t="s">
        <v>969</v>
      </c>
      <c r="U1457" s="13" t="s">
        <v>310</v>
      </c>
      <c r="W1457" s="60" t="str">
        <f>IF(ISNUMBER(MATCH(U1457,U$1:U1456,0)),"2","1")</f>
        <v>2</v>
      </c>
    </row>
    <row r="1458" spans="2:23" x14ac:dyDescent="0.25">
      <c r="B1458" s="18">
        <v>1457</v>
      </c>
      <c r="C1458" s="17" t="str">
        <f t="shared" si="154"/>
        <v>Europe</v>
      </c>
      <c r="D1458" s="17" t="str">
        <f t="shared" si="155"/>
        <v/>
      </c>
      <c r="E1458" s="17" t="str">
        <f t="shared" si="156"/>
        <v/>
      </c>
      <c r="F1458" s="17" t="str">
        <f t="shared" si="157"/>
        <v/>
      </c>
      <c r="G1458" s="17" t="str">
        <f t="shared" si="158"/>
        <v/>
      </c>
      <c r="H1458" s="17" t="str">
        <f t="shared" si="159"/>
        <v/>
      </c>
      <c r="I1458" s="35" t="str">
        <f t="shared" si="160"/>
        <v>Europe</v>
      </c>
      <c r="J1458" t="str">
        <f>IF(ISNUMBER(MATCH(K1458,K$1:K1457,0)),"Double","1st See ")</f>
        <v>Double</v>
      </c>
      <c r="K1458" t="s">
        <v>71</v>
      </c>
      <c r="R1458" t="s">
        <v>15</v>
      </c>
      <c r="S1458" s="52">
        <v>85000</v>
      </c>
      <c r="T1458" s="49" t="s">
        <v>191</v>
      </c>
      <c r="U1458" s="13" t="s">
        <v>310</v>
      </c>
      <c r="W1458" s="60" t="str">
        <f>IF(ISNUMBER(MATCH(U1458,U$1:U1457,0)),"2","1")</f>
        <v>2</v>
      </c>
    </row>
    <row r="1459" spans="2:23" x14ac:dyDescent="0.25">
      <c r="B1459" s="18">
        <v>1458</v>
      </c>
      <c r="C1459" s="17" t="str">
        <f t="shared" si="154"/>
        <v/>
      </c>
      <c r="D1459" s="17" t="str">
        <f t="shared" si="155"/>
        <v/>
      </c>
      <c r="E1459" s="17" t="str">
        <f t="shared" si="156"/>
        <v/>
      </c>
      <c r="F1459" s="17" t="str">
        <f t="shared" si="157"/>
        <v/>
      </c>
      <c r="G1459" s="17" t="str">
        <f t="shared" si="158"/>
        <v/>
      </c>
      <c r="H1459" s="17" t="str">
        <f t="shared" si="159"/>
        <v>Oceania</v>
      </c>
      <c r="I1459" s="35" t="str">
        <f t="shared" si="160"/>
        <v>Oceania</v>
      </c>
      <c r="J1459" t="str">
        <f>IF(ISNUMBER(MATCH(K1459,K$1:K1458,0)),"Double","1st See ")</f>
        <v>Double</v>
      </c>
      <c r="K1459" t="s">
        <v>84</v>
      </c>
      <c r="R1459" t="s">
        <v>15</v>
      </c>
      <c r="S1459" s="52">
        <v>60000</v>
      </c>
      <c r="T1459" s="49" t="s">
        <v>1875</v>
      </c>
      <c r="U1459" s="13" t="s">
        <v>52</v>
      </c>
      <c r="W1459" s="60" t="str">
        <f>IF(ISNUMBER(MATCH(U1459,U$1:U1458,0)),"2","1")</f>
        <v>2</v>
      </c>
    </row>
    <row r="1460" spans="2:23" x14ac:dyDescent="0.25">
      <c r="B1460" s="18">
        <v>1459</v>
      </c>
      <c r="C1460" s="17" t="str">
        <f t="shared" si="154"/>
        <v/>
      </c>
      <c r="D1460" s="17" t="str">
        <f t="shared" si="155"/>
        <v/>
      </c>
      <c r="E1460" s="17" t="str">
        <f t="shared" si="156"/>
        <v/>
      </c>
      <c r="F1460" s="17" t="str">
        <f t="shared" si="157"/>
        <v/>
      </c>
      <c r="G1460" s="17" t="str">
        <f t="shared" si="158"/>
        <v>Asia</v>
      </c>
      <c r="H1460" s="17" t="str">
        <f t="shared" si="159"/>
        <v/>
      </c>
      <c r="I1460" s="35" t="str">
        <f t="shared" si="160"/>
        <v>Asia</v>
      </c>
      <c r="J1460" t="str">
        <f>IF(ISNUMBER(MATCH(K1460,K$1:K1459,0)),"Double","1st See ")</f>
        <v>Double</v>
      </c>
      <c r="K1460" t="s">
        <v>1176</v>
      </c>
      <c r="R1460" t="s">
        <v>15</v>
      </c>
      <c r="S1460" s="52">
        <v>60000</v>
      </c>
      <c r="T1460" s="49" t="s">
        <v>1875</v>
      </c>
      <c r="U1460" s="13" t="s">
        <v>52</v>
      </c>
      <c r="W1460" s="60" t="str">
        <f>IF(ISNUMBER(MATCH(U1460,U$1:U1459,0)),"2","1")</f>
        <v>2</v>
      </c>
    </row>
    <row r="1461" spans="2:23" x14ac:dyDescent="0.25">
      <c r="B1461" s="18">
        <v>1460</v>
      </c>
      <c r="C1461" s="17" t="str">
        <f t="shared" si="154"/>
        <v/>
      </c>
      <c r="D1461" s="17" t="str">
        <f t="shared" si="155"/>
        <v/>
      </c>
      <c r="E1461" s="17" t="str">
        <f t="shared" si="156"/>
        <v>South America</v>
      </c>
      <c r="F1461" s="17" t="str">
        <f t="shared" si="157"/>
        <v/>
      </c>
      <c r="G1461" s="17" t="str">
        <f t="shared" si="158"/>
        <v/>
      </c>
      <c r="H1461" s="17" t="str">
        <f t="shared" si="159"/>
        <v/>
      </c>
      <c r="I1461" s="35" t="str">
        <f t="shared" si="160"/>
        <v>South America</v>
      </c>
      <c r="J1461" t="str">
        <f>IF(ISNUMBER(MATCH(K1461,K$1:K1460,0)),"Double","1st See ")</f>
        <v>Double</v>
      </c>
      <c r="K1461" t="s">
        <v>184</v>
      </c>
      <c r="R1461" t="s">
        <v>15</v>
      </c>
      <c r="S1461" s="52">
        <v>67000</v>
      </c>
      <c r="T1461" s="49" t="s">
        <v>52</v>
      </c>
      <c r="U1461" s="13" t="s">
        <v>52</v>
      </c>
      <c r="W1461" s="60" t="str">
        <f>IF(ISNUMBER(MATCH(U1461,U$1:U1460,0)),"2","1")</f>
        <v>2</v>
      </c>
    </row>
    <row r="1462" spans="2:23" x14ac:dyDescent="0.25">
      <c r="B1462" s="18">
        <v>1461</v>
      </c>
      <c r="C1462" s="17" t="str">
        <f t="shared" si="154"/>
        <v>Europe</v>
      </c>
      <c r="D1462" s="17" t="str">
        <f t="shared" si="155"/>
        <v/>
      </c>
      <c r="E1462" s="17" t="str">
        <f t="shared" si="156"/>
        <v/>
      </c>
      <c r="F1462" s="17" t="str">
        <f t="shared" si="157"/>
        <v/>
      </c>
      <c r="G1462" s="17" t="str">
        <f t="shared" si="158"/>
        <v/>
      </c>
      <c r="H1462" s="17" t="str">
        <f t="shared" si="159"/>
        <v/>
      </c>
      <c r="I1462" s="35" t="str">
        <f t="shared" si="160"/>
        <v>Europe</v>
      </c>
      <c r="J1462" t="str">
        <f>IF(ISNUMBER(MATCH(K1462,K$1:K1461,0)),"Double","1st See ")</f>
        <v>Double</v>
      </c>
      <c r="K1462" t="s">
        <v>24</v>
      </c>
      <c r="R1462" t="s">
        <v>15</v>
      </c>
      <c r="S1462" s="52">
        <v>30000</v>
      </c>
      <c r="T1462" s="49" t="s">
        <v>1879</v>
      </c>
      <c r="U1462" s="13" t="s">
        <v>20</v>
      </c>
      <c r="W1462" s="60" t="str">
        <f>IF(ISNUMBER(MATCH(U1462,U$1:U1461,0)),"2","1")</f>
        <v>2</v>
      </c>
    </row>
    <row r="1463" spans="2:23" x14ac:dyDescent="0.25">
      <c r="B1463" s="18">
        <v>1462</v>
      </c>
      <c r="C1463" s="17" t="str">
        <f t="shared" si="154"/>
        <v/>
      </c>
      <c r="D1463" s="17" t="str">
        <f t="shared" si="155"/>
        <v>North America</v>
      </c>
      <c r="E1463" s="17" t="str">
        <f t="shared" si="156"/>
        <v/>
      </c>
      <c r="F1463" s="17" t="str">
        <f t="shared" si="157"/>
        <v/>
      </c>
      <c r="G1463" s="17" t="str">
        <f t="shared" si="158"/>
        <v/>
      </c>
      <c r="H1463" s="17" t="str">
        <f t="shared" si="159"/>
        <v/>
      </c>
      <c r="I1463" s="35" t="str">
        <f t="shared" si="160"/>
        <v>North America</v>
      </c>
      <c r="J1463" t="str">
        <f>IF(ISNUMBER(MATCH(K1463,K$1:K1462,0)),"Double","1st See ")</f>
        <v>Double</v>
      </c>
      <c r="K1463" t="s">
        <v>15</v>
      </c>
      <c r="R1463" t="s">
        <v>15</v>
      </c>
      <c r="S1463" s="52">
        <v>71500</v>
      </c>
      <c r="T1463" s="49" t="s">
        <v>1883</v>
      </c>
      <c r="U1463" s="13" t="s">
        <v>52</v>
      </c>
      <c r="W1463" s="60" t="str">
        <f>IF(ISNUMBER(MATCH(U1463,U$1:U1462,0)),"2","1")</f>
        <v>2</v>
      </c>
    </row>
    <row r="1464" spans="2:23" x14ac:dyDescent="0.25">
      <c r="B1464" s="18">
        <v>1463</v>
      </c>
      <c r="C1464" s="17" t="str">
        <f t="shared" si="154"/>
        <v/>
      </c>
      <c r="D1464" s="17" t="str">
        <f t="shared" si="155"/>
        <v/>
      </c>
      <c r="E1464" s="17" t="str">
        <f t="shared" si="156"/>
        <v/>
      </c>
      <c r="F1464" s="17" t="str">
        <f t="shared" si="157"/>
        <v/>
      </c>
      <c r="G1464" s="17" t="str">
        <f t="shared" si="158"/>
        <v>Asia</v>
      </c>
      <c r="H1464" s="17" t="str">
        <f t="shared" si="159"/>
        <v/>
      </c>
      <c r="I1464" s="35" t="str">
        <f t="shared" si="160"/>
        <v>Asia</v>
      </c>
      <c r="J1464" t="str">
        <f>IF(ISNUMBER(MATCH(K1464,K$1:K1463,0)),"Double","1st See ")</f>
        <v>Double</v>
      </c>
      <c r="K1464" t="s">
        <v>8</v>
      </c>
      <c r="R1464" t="s">
        <v>15</v>
      </c>
      <c r="S1464" s="52">
        <v>67000</v>
      </c>
      <c r="T1464" s="49" t="s">
        <v>52</v>
      </c>
      <c r="U1464" s="13" t="s">
        <v>52</v>
      </c>
      <c r="W1464" s="60" t="str">
        <f>IF(ISNUMBER(MATCH(U1464,U$1:U1463,0)),"2","1")</f>
        <v>2</v>
      </c>
    </row>
    <row r="1465" spans="2:23" x14ac:dyDescent="0.25">
      <c r="B1465" s="18">
        <v>1464</v>
      </c>
      <c r="C1465" s="17" t="str">
        <f t="shared" si="154"/>
        <v/>
      </c>
      <c r="D1465" s="17" t="str">
        <f t="shared" si="155"/>
        <v/>
      </c>
      <c r="E1465" s="17" t="str">
        <f t="shared" si="156"/>
        <v/>
      </c>
      <c r="F1465" s="17" t="str">
        <f t="shared" si="157"/>
        <v/>
      </c>
      <c r="G1465" s="17" t="str">
        <f t="shared" si="158"/>
        <v/>
      </c>
      <c r="H1465" s="17" t="str">
        <f t="shared" si="159"/>
        <v>Oceania</v>
      </c>
      <c r="I1465" s="35" t="str">
        <f t="shared" si="160"/>
        <v>Oceania</v>
      </c>
      <c r="J1465" t="str">
        <f>IF(ISNUMBER(MATCH(K1465,K$1:K1464,0)),"Double","1st See ")</f>
        <v>Double</v>
      </c>
      <c r="K1465" t="s">
        <v>84</v>
      </c>
      <c r="R1465" t="s">
        <v>15</v>
      </c>
      <c r="S1465" s="52">
        <v>40000</v>
      </c>
      <c r="T1465" s="49" t="s">
        <v>202</v>
      </c>
      <c r="U1465" s="13" t="s">
        <v>20</v>
      </c>
      <c r="W1465" s="60" t="str">
        <f>IF(ISNUMBER(MATCH(U1465,U$1:U1464,0)),"2","1")</f>
        <v>2</v>
      </c>
    </row>
    <row r="1466" spans="2:23" x14ac:dyDescent="0.25">
      <c r="B1466" s="18">
        <v>1465</v>
      </c>
      <c r="C1466" s="17" t="str">
        <f t="shared" si="154"/>
        <v>Europe</v>
      </c>
      <c r="D1466" s="17" t="str">
        <f t="shared" si="155"/>
        <v/>
      </c>
      <c r="E1466" s="17" t="str">
        <f t="shared" si="156"/>
        <v/>
      </c>
      <c r="F1466" s="17" t="str">
        <f t="shared" si="157"/>
        <v/>
      </c>
      <c r="G1466" s="17" t="str">
        <f t="shared" si="158"/>
        <v/>
      </c>
      <c r="H1466" s="17" t="str">
        <f t="shared" si="159"/>
        <v/>
      </c>
      <c r="I1466" s="35" t="str">
        <f t="shared" si="160"/>
        <v>Europe</v>
      </c>
      <c r="J1466" t="str">
        <f>IF(ISNUMBER(MATCH(K1466,K$1:K1465,0)),"Double","1st See ")</f>
        <v>Double</v>
      </c>
      <c r="K1466" t="s">
        <v>73</v>
      </c>
      <c r="R1466" t="s">
        <v>15</v>
      </c>
      <c r="S1466" s="52">
        <v>65000</v>
      </c>
      <c r="T1466" s="49" t="s">
        <v>1884</v>
      </c>
      <c r="U1466" s="13" t="s">
        <v>52</v>
      </c>
      <c r="W1466" s="60" t="str">
        <f>IF(ISNUMBER(MATCH(U1466,U$1:U1465,0)),"2","1")</f>
        <v>2</v>
      </c>
    </row>
    <row r="1467" spans="2:23" x14ac:dyDescent="0.25">
      <c r="B1467" s="18">
        <v>1466</v>
      </c>
      <c r="C1467" s="17" t="str">
        <f t="shared" si="154"/>
        <v>Europe</v>
      </c>
      <c r="D1467" s="17" t="str">
        <f t="shared" si="155"/>
        <v/>
      </c>
      <c r="E1467" s="17" t="str">
        <f t="shared" si="156"/>
        <v/>
      </c>
      <c r="F1467" s="17" t="str">
        <f t="shared" si="157"/>
        <v/>
      </c>
      <c r="G1467" s="17" t="str">
        <f t="shared" si="158"/>
        <v/>
      </c>
      <c r="H1467" s="17" t="str">
        <f t="shared" si="159"/>
        <v/>
      </c>
      <c r="I1467" s="35" t="str">
        <f t="shared" si="160"/>
        <v>Europe</v>
      </c>
      <c r="J1467" t="str">
        <f>IF(ISNUMBER(MATCH(K1467,K$1:K1466,0)),"Double","1st See ")</f>
        <v>Double</v>
      </c>
      <c r="K1467" t="s">
        <v>24</v>
      </c>
      <c r="R1467" t="s">
        <v>15</v>
      </c>
      <c r="S1467" s="52">
        <v>72000</v>
      </c>
      <c r="T1467" s="49" t="s">
        <v>356</v>
      </c>
      <c r="U1467" s="13" t="s">
        <v>356</v>
      </c>
      <c r="W1467" s="60" t="str">
        <f>IF(ISNUMBER(MATCH(U1467,U$1:U1466,0)),"2","1")</f>
        <v>2</v>
      </c>
    </row>
    <row r="1468" spans="2:23" x14ac:dyDescent="0.25">
      <c r="B1468" s="18">
        <v>1467</v>
      </c>
      <c r="C1468" s="17" t="str">
        <f t="shared" si="154"/>
        <v/>
      </c>
      <c r="D1468" s="17" t="str">
        <f t="shared" si="155"/>
        <v>North America</v>
      </c>
      <c r="E1468" s="17" t="str">
        <f t="shared" si="156"/>
        <v/>
      </c>
      <c r="F1468" s="17" t="str">
        <f t="shared" si="157"/>
        <v/>
      </c>
      <c r="G1468" s="17" t="str">
        <f t="shared" si="158"/>
        <v/>
      </c>
      <c r="H1468" s="17" t="str">
        <f t="shared" si="159"/>
        <v/>
      </c>
      <c r="I1468" s="35" t="str">
        <f t="shared" si="160"/>
        <v>North America</v>
      </c>
      <c r="J1468" t="str">
        <f>IF(ISNUMBER(MATCH(K1468,K$1:K1467,0)),"Double","1st See ")</f>
        <v>Double</v>
      </c>
      <c r="K1468" t="s">
        <v>15</v>
      </c>
      <c r="R1468" t="s">
        <v>15</v>
      </c>
      <c r="S1468" s="52">
        <v>52500</v>
      </c>
      <c r="T1468" s="49" t="s">
        <v>1885</v>
      </c>
      <c r="U1468" s="13" t="s">
        <v>52</v>
      </c>
      <c r="W1468" s="60" t="str">
        <f>IF(ISNUMBER(MATCH(U1468,U$1:U1467,0)),"2","1")</f>
        <v>2</v>
      </c>
    </row>
    <row r="1469" spans="2:23" x14ac:dyDescent="0.25">
      <c r="B1469" s="18">
        <v>1468</v>
      </c>
      <c r="C1469" s="17" t="str">
        <f t="shared" si="154"/>
        <v/>
      </c>
      <c r="D1469" s="17" t="str">
        <f t="shared" si="155"/>
        <v>North America</v>
      </c>
      <c r="E1469" s="17" t="str">
        <f t="shared" si="156"/>
        <v/>
      </c>
      <c r="F1469" s="17" t="str">
        <f t="shared" si="157"/>
        <v/>
      </c>
      <c r="G1469" s="17" t="str">
        <f t="shared" si="158"/>
        <v/>
      </c>
      <c r="H1469" s="17" t="str">
        <f t="shared" si="159"/>
        <v/>
      </c>
      <c r="I1469" s="35" t="str">
        <f t="shared" si="160"/>
        <v>North America</v>
      </c>
      <c r="J1469" t="str">
        <f>IF(ISNUMBER(MATCH(K1469,K$1:K1468,0)),"Double","1st See ")</f>
        <v>Double</v>
      </c>
      <c r="K1469" t="s">
        <v>15</v>
      </c>
      <c r="R1469" t="s">
        <v>15</v>
      </c>
      <c r="S1469" s="52">
        <v>85000</v>
      </c>
      <c r="T1469" s="49" t="s">
        <v>1890</v>
      </c>
      <c r="U1469" s="13" t="s">
        <v>52</v>
      </c>
      <c r="W1469" s="60" t="str">
        <f>IF(ISNUMBER(MATCH(U1469,U$1:U1468,0)),"2","1")</f>
        <v>2</v>
      </c>
    </row>
    <row r="1470" spans="2:23" x14ac:dyDescent="0.25">
      <c r="B1470" s="18">
        <v>1469</v>
      </c>
      <c r="C1470" s="17" t="str">
        <f t="shared" si="154"/>
        <v/>
      </c>
      <c r="D1470" s="17" t="str">
        <f t="shared" si="155"/>
        <v/>
      </c>
      <c r="E1470" s="17" t="str">
        <f t="shared" si="156"/>
        <v/>
      </c>
      <c r="F1470" s="17" t="str">
        <f t="shared" si="157"/>
        <v/>
      </c>
      <c r="G1470" s="17" t="str">
        <f t="shared" si="158"/>
        <v>Asia</v>
      </c>
      <c r="H1470" s="17" t="str">
        <f t="shared" si="159"/>
        <v/>
      </c>
      <c r="I1470" s="35" t="str">
        <f t="shared" si="160"/>
        <v>Asia</v>
      </c>
      <c r="J1470" t="str">
        <f>IF(ISNUMBER(MATCH(K1470,K$1:K1469,0)),"Double","1st See ")</f>
        <v>Double</v>
      </c>
      <c r="K1470" t="s">
        <v>8</v>
      </c>
      <c r="R1470" t="s">
        <v>15</v>
      </c>
      <c r="S1470" s="52">
        <v>125000</v>
      </c>
      <c r="T1470" s="49" t="s">
        <v>204</v>
      </c>
      <c r="U1470" s="13" t="s">
        <v>52</v>
      </c>
      <c r="W1470" s="60" t="str">
        <f>IF(ISNUMBER(MATCH(U1470,U$1:U1469,0)),"2","1")</f>
        <v>2</v>
      </c>
    </row>
    <row r="1471" spans="2:23" x14ac:dyDescent="0.25">
      <c r="B1471" s="18">
        <v>1470</v>
      </c>
      <c r="C1471" s="17" t="str">
        <f t="shared" si="154"/>
        <v/>
      </c>
      <c r="D1471" s="17" t="str">
        <f t="shared" si="155"/>
        <v>North America</v>
      </c>
      <c r="E1471" s="17" t="str">
        <f t="shared" si="156"/>
        <v/>
      </c>
      <c r="F1471" s="17" t="str">
        <f t="shared" si="157"/>
        <v/>
      </c>
      <c r="G1471" s="17" t="str">
        <f t="shared" si="158"/>
        <v/>
      </c>
      <c r="H1471" s="17" t="str">
        <f t="shared" si="159"/>
        <v/>
      </c>
      <c r="I1471" s="35" t="str">
        <f t="shared" si="160"/>
        <v>North America</v>
      </c>
      <c r="J1471" t="str">
        <f>IF(ISNUMBER(MATCH(K1471,K$1:K1470,0)),"Double","1st See ")</f>
        <v>Double</v>
      </c>
      <c r="K1471" t="s">
        <v>15</v>
      </c>
      <c r="R1471" t="s">
        <v>15</v>
      </c>
      <c r="S1471" s="52">
        <v>74461</v>
      </c>
      <c r="T1471" s="49" t="s">
        <v>1901</v>
      </c>
      <c r="U1471" s="13" t="s">
        <v>4000</v>
      </c>
      <c r="W1471" s="60" t="str">
        <f>IF(ISNUMBER(MATCH(U1471,U$1:U1470,0)),"2","1")</f>
        <v>2</v>
      </c>
    </row>
    <row r="1472" spans="2:23" x14ac:dyDescent="0.25">
      <c r="B1472" s="18">
        <v>1471</v>
      </c>
      <c r="C1472" s="17" t="str">
        <f t="shared" si="154"/>
        <v/>
      </c>
      <c r="D1472" s="17" t="str">
        <f t="shared" si="155"/>
        <v>North America</v>
      </c>
      <c r="E1472" s="17" t="str">
        <f t="shared" si="156"/>
        <v/>
      </c>
      <c r="F1472" s="17" t="str">
        <f t="shared" si="157"/>
        <v/>
      </c>
      <c r="G1472" s="17" t="str">
        <f t="shared" si="158"/>
        <v/>
      </c>
      <c r="H1472" s="17" t="str">
        <f t="shared" si="159"/>
        <v/>
      </c>
      <c r="I1472" s="35" t="str">
        <f t="shared" si="160"/>
        <v>North America</v>
      </c>
      <c r="J1472" t="str">
        <f>IF(ISNUMBER(MATCH(K1472,K$1:K1471,0)),"Double","1st See ")</f>
        <v>Double</v>
      </c>
      <c r="K1472" t="s">
        <v>15</v>
      </c>
      <c r="R1472" t="s">
        <v>15</v>
      </c>
      <c r="S1472" s="52">
        <v>40000</v>
      </c>
      <c r="T1472" s="49" t="s">
        <v>811</v>
      </c>
      <c r="U1472" s="13" t="s">
        <v>20</v>
      </c>
      <c r="W1472" s="60" t="str">
        <f>IF(ISNUMBER(MATCH(U1472,U$1:U1471,0)),"2","1")</f>
        <v>2</v>
      </c>
    </row>
    <row r="1473" spans="2:23" x14ac:dyDescent="0.25">
      <c r="B1473" s="18">
        <v>1472</v>
      </c>
      <c r="C1473" s="17" t="str">
        <f t="shared" si="154"/>
        <v/>
      </c>
      <c r="D1473" s="17" t="str">
        <f t="shared" si="155"/>
        <v/>
      </c>
      <c r="E1473" s="17" t="str">
        <f t="shared" si="156"/>
        <v/>
      </c>
      <c r="F1473" s="17" t="str">
        <f t="shared" si="157"/>
        <v/>
      </c>
      <c r="G1473" s="17" t="str">
        <f t="shared" si="158"/>
        <v>Asia</v>
      </c>
      <c r="H1473" s="17" t="str">
        <f t="shared" si="159"/>
        <v/>
      </c>
      <c r="I1473" s="35" t="str">
        <f t="shared" si="160"/>
        <v>Asia</v>
      </c>
      <c r="J1473" t="str">
        <f>IF(ISNUMBER(MATCH(K1473,K$1:K1472,0)),"Double","1st See ")</f>
        <v>Double</v>
      </c>
      <c r="K1473" t="s">
        <v>8</v>
      </c>
      <c r="R1473" t="s">
        <v>15</v>
      </c>
      <c r="S1473" s="52">
        <v>56600</v>
      </c>
      <c r="T1473" s="49" t="s">
        <v>1906</v>
      </c>
      <c r="U1473" s="13" t="s">
        <v>52</v>
      </c>
      <c r="W1473" s="60" t="str">
        <f>IF(ISNUMBER(MATCH(U1473,U$1:U1472,0)),"2","1")</f>
        <v>2</v>
      </c>
    </row>
    <row r="1474" spans="2:23" x14ac:dyDescent="0.25">
      <c r="B1474" s="18">
        <v>1473</v>
      </c>
      <c r="C1474" s="17" t="str">
        <f t="shared" ref="C1474:C1537" si="161">IF(ISNUMBER(MATCH($K1474,L$2:L$65,0)),"Europe","")</f>
        <v/>
      </c>
      <c r="D1474" s="17" t="str">
        <f t="shared" ref="D1474:D1537" si="162">IF(ISNUMBER(MATCH($K1474,M$2:M$65,0)),"North America","")</f>
        <v/>
      </c>
      <c r="E1474" s="17" t="str">
        <f t="shared" ref="E1474:E1537" si="163">IF(ISNUMBER(MATCH($K1474,N$2:N$65,0)),"South America","")</f>
        <v/>
      </c>
      <c r="F1474" s="17" t="str">
        <f t="shared" ref="F1474:F1537" si="164">IF(ISNUMBER(MATCH($K1474,O$2:O$63,0)),"Africa","")</f>
        <v/>
      </c>
      <c r="G1474" s="17" t="str">
        <f t="shared" ref="G1474:G1537" si="165">IF(ISNUMBER(MATCH($K1474,P$2:P$65,0)),"Asia","")</f>
        <v>Asia</v>
      </c>
      <c r="H1474" s="17" t="str">
        <f t="shared" ref="H1474:H1537" si="166">IF(ISNUMBER(MATCH($K1474,Q$2:Q$65,0)),"Oceania","")</f>
        <v/>
      </c>
      <c r="I1474" s="35" t="str">
        <f t="shared" si="160"/>
        <v>Asia</v>
      </c>
      <c r="J1474" t="str">
        <f>IF(ISNUMBER(MATCH(K1474,K$1:K1473,0)),"Double","1st See ")</f>
        <v>Double</v>
      </c>
      <c r="K1474" t="s">
        <v>8</v>
      </c>
      <c r="R1474" t="s">
        <v>15</v>
      </c>
      <c r="S1474" s="52">
        <v>100000</v>
      </c>
      <c r="T1474" s="49" t="s">
        <v>256</v>
      </c>
      <c r="U1474" s="13" t="s">
        <v>20</v>
      </c>
      <c r="W1474" s="60" t="str">
        <f>IF(ISNUMBER(MATCH(U1474,U$1:U1473,0)),"2","1")</f>
        <v>2</v>
      </c>
    </row>
    <row r="1475" spans="2:23" x14ac:dyDescent="0.25">
      <c r="B1475" s="18">
        <v>1474</v>
      </c>
      <c r="C1475" s="17" t="str">
        <f t="shared" si="161"/>
        <v>Europe</v>
      </c>
      <c r="D1475" s="17" t="str">
        <f t="shared" si="162"/>
        <v/>
      </c>
      <c r="E1475" s="17" t="str">
        <f t="shared" si="163"/>
        <v/>
      </c>
      <c r="F1475" s="17" t="str">
        <f t="shared" si="164"/>
        <v/>
      </c>
      <c r="G1475" s="17" t="str">
        <f t="shared" si="165"/>
        <v/>
      </c>
      <c r="H1475" s="17" t="str">
        <f t="shared" si="166"/>
        <v/>
      </c>
      <c r="I1475" s="35" t="str">
        <f t="shared" ref="I1475:I1538" si="167">CONCATENATE(C1475,D1475,E1475,F1475,G1475,H1475)</f>
        <v>Europe</v>
      </c>
      <c r="J1475" t="str">
        <f>IF(ISNUMBER(MATCH(K1475,K$1:K1474,0)),"Double","1st See ")</f>
        <v>Double</v>
      </c>
      <c r="K1475" t="s">
        <v>1351</v>
      </c>
      <c r="R1475" t="s">
        <v>15</v>
      </c>
      <c r="S1475" s="52">
        <v>65000</v>
      </c>
      <c r="T1475" s="49" t="s">
        <v>1909</v>
      </c>
      <c r="U1475" s="13" t="s">
        <v>20</v>
      </c>
      <c r="W1475" s="60" t="str">
        <f>IF(ISNUMBER(MATCH(U1475,U$1:U1474,0)),"2","1")</f>
        <v>2</v>
      </c>
    </row>
    <row r="1476" spans="2:23" x14ac:dyDescent="0.25">
      <c r="B1476" s="18">
        <v>1475</v>
      </c>
      <c r="C1476" s="17" t="str">
        <f t="shared" si="161"/>
        <v/>
      </c>
      <c r="D1476" s="17" t="str">
        <f t="shared" si="162"/>
        <v/>
      </c>
      <c r="E1476" s="17" t="str">
        <f t="shared" si="163"/>
        <v/>
      </c>
      <c r="F1476" s="17" t="str">
        <f t="shared" si="164"/>
        <v/>
      </c>
      <c r="G1476" s="17" t="str">
        <f t="shared" si="165"/>
        <v>Asia</v>
      </c>
      <c r="H1476" s="17" t="str">
        <f t="shared" si="166"/>
        <v/>
      </c>
      <c r="I1476" s="35" t="str">
        <f t="shared" si="167"/>
        <v>Asia</v>
      </c>
      <c r="J1476" t="str">
        <f>IF(ISNUMBER(MATCH(K1476,K$1:K1475,0)),"Double","1st See ")</f>
        <v>Double</v>
      </c>
      <c r="K1476" t="s">
        <v>8</v>
      </c>
      <c r="R1476" t="s">
        <v>15</v>
      </c>
      <c r="S1476" s="52">
        <v>65000</v>
      </c>
      <c r="T1476" s="49" t="s">
        <v>153</v>
      </c>
      <c r="U1476" s="13" t="s">
        <v>20</v>
      </c>
      <c r="W1476" s="60" t="str">
        <f>IF(ISNUMBER(MATCH(U1476,U$1:U1475,0)),"2","1")</f>
        <v>2</v>
      </c>
    </row>
    <row r="1477" spans="2:23" x14ac:dyDescent="0.25">
      <c r="B1477" s="18">
        <v>1476</v>
      </c>
      <c r="C1477" s="17" t="str">
        <f t="shared" si="161"/>
        <v/>
      </c>
      <c r="D1477" s="17" t="str">
        <f t="shared" si="162"/>
        <v/>
      </c>
      <c r="E1477" s="17" t="str">
        <f t="shared" si="163"/>
        <v>South America</v>
      </c>
      <c r="F1477" s="17" t="str">
        <f t="shared" si="164"/>
        <v/>
      </c>
      <c r="G1477" s="17" t="str">
        <f t="shared" si="165"/>
        <v/>
      </c>
      <c r="H1477" s="17" t="str">
        <f t="shared" si="166"/>
        <v/>
      </c>
      <c r="I1477" s="35" t="str">
        <f t="shared" si="167"/>
        <v>South America</v>
      </c>
      <c r="J1477" t="str">
        <f>IF(ISNUMBER(MATCH(K1477,K$1:K1476,0)),"Double","1st See ")</f>
        <v>Double</v>
      </c>
      <c r="K1477" t="s">
        <v>143</v>
      </c>
      <c r="R1477" t="s">
        <v>15</v>
      </c>
      <c r="S1477" s="52">
        <v>65000</v>
      </c>
      <c r="T1477" s="49" t="s">
        <v>296</v>
      </c>
      <c r="U1477" s="13" t="s">
        <v>488</v>
      </c>
      <c r="W1477" s="60" t="str">
        <f>IF(ISNUMBER(MATCH(U1477,U$1:U1476,0)),"2","1")</f>
        <v>2</v>
      </c>
    </row>
    <row r="1478" spans="2:23" x14ac:dyDescent="0.25">
      <c r="B1478" s="18">
        <v>1477</v>
      </c>
      <c r="C1478" s="17" t="str">
        <f t="shared" si="161"/>
        <v/>
      </c>
      <c r="D1478" s="17" t="str">
        <f t="shared" si="162"/>
        <v>North America</v>
      </c>
      <c r="E1478" s="17" t="str">
        <f t="shared" si="163"/>
        <v/>
      </c>
      <c r="F1478" s="17" t="str">
        <f t="shared" si="164"/>
        <v/>
      </c>
      <c r="G1478" s="17" t="str">
        <f t="shared" si="165"/>
        <v/>
      </c>
      <c r="H1478" s="17" t="str">
        <f t="shared" si="166"/>
        <v/>
      </c>
      <c r="I1478" s="35" t="str">
        <f t="shared" si="167"/>
        <v>North America</v>
      </c>
      <c r="J1478" t="str">
        <f>IF(ISNUMBER(MATCH(K1478,K$1:K1477,0)),"Double","1st See ")</f>
        <v>Double</v>
      </c>
      <c r="K1478" t="s">
        <v>15</v>
      </c>
      <c r="R1478" t="s">
        <v>15</v>
      </c>
      <c r="S1478" s="52">
        <v>63000</v>
      </c>
      <c r="T1478" s="49" t="s">
        <v>108</v>
      </c>
      <c r="U1478" s="13" t="s">
        <v>20</v>
      </c>
      <c r="W1478" s="60" t="str">
        <f>IF(ISNUMBER(MATCH(U1478,U$1:U1477,0)),"2","1")</f>
        <v>2</v>
      </c>
    </row>
    <row r="1479" spans="2:23" x14ac:dyDescent="0.25">
      <c r="B1479" s="18">
        <v>1478</v>
      </c>
      <c r="C1479" s="17" t="str">
        <f t="shared" si="161"/>
        <v/>
      </c>
      <c r="D1479" s="17" t="str">
        <f t="shared" si="162"/>
        <v/>
      </c>
      <c r="E1479" s="17" t="str">
        <f t="shared" si="163"/>
        <v/>
      </c>
      <c r="F1479" s="17" t="str">
        <f t="shared" si="164"/>
        <v/>
      </c>
      <c r="G1479" s="17" t="str">
        <f t="shared" si="165"/>
        <v>Asia</v>
      </c>
      <c r="H1479" s="17" t="str">
        <f t="shared" si="166"/>
        <v/>
      </c>
      <c r="I1479" s="35" t="str">
        <f t="shared" si="167"/>
        <v>Asia</v>
      </c>
      <c r="J1479" t="str">
        <f>IF(ISNUMBER(MATCH(K1479,K$1:K1478,0)),"Double","1st See ")</f>
        <v>Double</v>
      </c>
      <c r="K1479" t="s">
        <v>8</v>
      </c>
      <c r="R1479" t="s">
        <v>15</v>
      </c>
      <c r="S1479" s="52">
        <v>87000</v>
      </c>
      <c r="T1479" s="49" t="s">
        <v>1911</v>
      </c>
      <c r="U1479" s="13" t="s">
        <v>4000</v>
      </c>
      <c r="W1479" s="60" t="str">
        <f>IF(ISNUMBER(MATCH(U1479,U$1:U1478,0)),"2","1")</f>
        <v>2</v>
      </c>
    </row>
    <row r="1480" spans="2:23" x14ac:dyDescent="0.25">
      <c r="B1480" s="18">
        <v>1479</v>
      </c>
      <c r="C1480" s="17" t="str">
        <f t="shared" si="161"/>
        <v/>
      </c>
      <c r="D1480" s="17" t="str">
        <f t="shared" si="162"/>
        <v/>
      </c>
      <c r="E1480" s="17" t="str">
        <f t="shared" si="163"/>
        <v/>
      </c>
      <c r="F1480" s="17" t="str">
        <f t="shared" si="164"/>
        <v/>
      </c>
      <c r="G1480" s="17" t="str">
        <f t="shared" si="165"/>
        <v>Asia</v>
      </c>
      <c r="H1480" s="17" t="str">
        <f t="shared" si="166"/>
        <v/>
      </c>
      <c r="I1480" s="35" t="str">
        <f t="shared" si="167"/>
        <v>Asia</v>
      </c>
      <c r="J1480" t="str">
        <f>IF(ISNUMBER(MATCH(K1480,K$1:K1479,0)),"Double","1st See ")</f>
        <v>Double</v>
      </c>
      <c r="K1480" t="s">
        <v>8</v>
      </c>
      <c r="R1480" t="s">
        <v>15</v>
      </c>
      <c r="S1480" s="52">
        <v>45000</v>
      </c>
      <c r="T1480" s="49" t="s">
        <v>1912</v>
      </c>
      <c r="U1480" s="13" t="s">
        <v>20</v>
      </c>
      <c r="W1480" s="60" t="str">
        <f>IF(ISNUMBER(MATCH(U1480,U$1:U1479,0)),"2","1")</f>
        <v>2</v>
      </c>
    </row>
    <row r="1481" spans="2:23" x14ac:dyDescent="0.25">
      <c r="B1481" s="18">
        <v>1480</v>
      </c>
      <c r="C1481" s="17" t="str">
        <f t="shared" si="161"/>
        <v/>
      </c>
      <c r="D1481" s="17" t="str">
        <f t="shared" si="162"/>
        <v>North America</v>
      </c>
      <c r="E1481" s="17" t="str">
        <f t="shared" si="163"/>
        <v/>
      </c>
      <c r="F1481" s="17" t="str">
        <f t="shared" si="164"/>
        <v/>
      </c>
      <c r="G1481" s="17" t="str">
        <f t="shared" si="165"/>
        <v/>
      </c>
      <c r="H1481" s="17" t="str">
        <f t="shared" si="166"/>
        <v/>
      </c>
      <c r="I1481" s="35" t="str">
        <f t="shared" si="167"/>
        <v>North America</v>
      </c>
      <c r="J1481" t="str">
        <f>IF(ISNUMBER(MATCH(K1481,K$1:K1480,0)),"Double","1st See ")</f>
        <v>Double</v>
      </c>
      <c r="K1481" t="s">
        <v>15</v>
      </c>
      <c r="R1481" t="s">
        <v>15</v>
      </c>
      <c r="S1481" s="52">
        <v>85000</v>
      </c>
      <c r="T1481" s="49" t="s">
        <v>1913</v>
      </c>
      <c r="U1481" s="13" t="s">
        <v>20</v>
      </c>
      <c r="W1481" s="60" t="str">
        <f>IF(ISNUMBER(MATCH(U1481,U$1:U1480,0)),"2","1")</f>
        <v>2</v>
      </c>
    </row>
    <row r="1482" spans="2:23" x14ac:dyDescent="0.25">
      <c r="B1482" s="18">
        <v>1481</v>
      </c>
      <c r="C1482" s="17" t="str">
        <f t="shared" si="161"/>
        <v/>
      </c>
      <c r="D1482" s="17" t="str">
        <f t="shared" si="162"/>
        <v>North America</v>
      </c>
      <c r="E1482" s="17" t="str">
        <f t="shared" si="163"/>
        <v/>
      </c>
      <c r="F1482" s="17" t="str">
        <f t="shared" si="164"/>
        <v/>
      </c>
      <c r="G1482" s="17" t="str">
        <f t="shared" si="165"/>
        <v/>
      </c>
      <c r="H1482" s="17" t="str">
        <f t="shared" si="166"/>
        <v/>
      </c>
      <c r="I1482" s="35" t="str">
        <f t="shared" si="167"/>
        <v>North America</v>
      </c>
      <c r="J1482" t="str">
        <f>IF(ISNUMBER(MATCH(K1482,K$1:K1481,0)),"Double","1st See ")</f>
        <v>Double</v>
      </c>
      <c r="K1482" t="s">
        <v>15</v>
      </c>
      <c r="R1482" t="s">
        <v>15</v>
      </c>
      <c r="S1482" s="52">
        <v>80000</v>
      </c>
      <c r="T1482" s="49" t="s">
        <v>1921</v>
      </c>
      <c r="U1482" s="13" t="s">
        <v>52</v>
      </c>
      <c r="W1482" s="60" t="str">
        <f>IF(ISNUMBER(MATCH(U1482,U$1:U1481,0)),"2","1")</f>
        <v>2</v>
      </c>
    </row>
    <row r="1483" spans="2:23" x14ac:dyDescent="0.25">
      <c r="B1483" s="18">
        <v>1482</v>
      </c>
      <c r="C1483" s="17" t="str">
        <f t="shared" si="161"/>
        <v/>
      </c>
      <c r="D1483" s="17" t="str">
        <f t="shared" si="162"/>
        <v>North America</v>
      </c>
      <c r="E1483" s="17" t="str">
        <f t="shared" si="163"/>
        <v/>
      </c>
      <c r="F1483" s="17" t="str">
        <f t="shared" si="164"/>
        <v/>
      </c>
      <c r="G1483" s="17" t="str">
        <f t="shared" si="165"/>
        <v/>
      </c>
      <c r="H1483" s="17" t="str">
        <f t="shared" si="166"/>
        <v/>
      </c>
      <c r="I1483" s="35" t="str">
        <f t="shared" si="167"/>
        <v>North America</v>
      </c>
      <c r="J1483" t="str">
        <f>IF(ISNUMBER(MATCH(K1483,K$1:K1482,0)),"Double","1st See ")</f>
        <v>Double</v>
      </c>
      <c r="K1483" t="s">
        <v>15</v>
      </c>
      <c r="R1483" t="s">
        <v>15</v>
      </c>
      <c r="S1483" s="52">
        <v>70000</v>
      </c>
      <c r="T1483" s="49" t="s">
        <v>42</v>
      </c>
      <c r="U1483" s="13" t="s">
        <v>20</v>
      </c>
      <c r="W1483" s="60" t="str">
        <f>IF(ISNUMBER(MATCH(U1483,U$1:U1482,0)),"2","1")</f>
        <v>2</v>
      </c>
    </row>
    <row r="1484" spans="2:23" x14ac:dyDescent="0.25">
      <c r="B1484" s="18">
        <v>1483</v>
      </c>
      <c r="C1484" s="17" t="str">
        <f t="shared" si="161"/>
        <v/>
      </c>
      <c r="D1484" s="17" t="str">
        <f t="shared" si="162"/>
        <v>North America</v>
      </c>
      <c r="E1484" s="17" t="str">
        <f t="shared" si="163"/>
        <v/>
      </c>
      <c r="F1484" s="17" t="str">
        <f t="shared" si="164"/>
        <v/>
      </c>
      <c r="G1484" s="17" t="str">
        <f t="shared" si="165"/>
        <v/>
      </c>
      <c r="H1484" s="17" t="str">
        <f t="shared" si="166"/>
        <v/>
      </c>
      <c r="I1484" s="35" t="str">
        <f t="shared" si="167"/>
        <v>North America</v>
      </c>
      <c r="J1484" t="str">
        <f>IF(ISNUMBER(MATCH(K1484,K$1:K1483,0)),"Double","1st See ")</f>
        <v>Double</v>
      </c>
      <c r="K1484" t="s">
        <v>15</v>
      </c>
      <c r="R1484" t="s">
        <v>15</v>
      </c>
      <c r="S1484" s="52">
        <v>214000</v>
      </c>
      <c r="T1484" s="49" t="s">
        <v>1925</v>
      </c>
      <c r="U1484" s="13" t="s">
        <v>488</v>
      </c>
      <c r="W1484" s="60" t="str">
        <f>IF(ISNUMBER(MATCH(U1484,U$1:U1483,0)),"2","1")</f>
        <v>2</v>
      </c>
    </row>
    <row r="1485" spans="2:23" x14ac:dyDescent="0.25">
      <c r="B1485" s="18">
        <v>1484</v>
      </c>
      <c r="C1485" s="17" t="str">
        <f t="shared" si="161"/>
        <v/>
      </c>
      <c r="D1485" s="17" t="str">
        <f t="shared" si="162"/>
        <v>North America</v>
      </c>
      <c r="E1485" s="17" t="str">
        <f t="shared" si="163"/>
        <v/>
      </c>
      <c r="F1485" s="17" t="str">
        <f t="shared" si="164"/>
        <v/>
      </c>
      <c r="G1485" s="17" t="str">
        <f t="shared" si="165"/>
        <v/>
      </c>
      <c r="H1485" s="17" t="str">
        <f t="shared" si="166"/>
        <v/>
      </c>
      <c r="I1485" s="35" t="str">
        <f t="shared" si="167"/>
        <v>North America</v>
      </c>
      <c r="J1485" t="str">
        <f>IF(ISNUMBER(MATCH(K1485,K$1:K1484,0)),"Double","1st See ")</f>
        <v>Double</v>
      </c>
      <c r="K1485" t="s">
        <v>15</v>
      </c>
      <c r="R1485" t="s">
        <v>15</v>
      </c>
      <c r="S1485" s="52">
        <v>78000</v>
      </c>
      <c r="T1485" s="49" t="s">
        <v>1926</v>
      </c>
      <c r="U1485" s="13" t="s">
        <v>279</v>
      </c>
      <c r="W1485" s="60" t="str">
        <f>IF(ISNUMBER(MATCH(U1485,U$1:U1484,0)),"2","1")</f>
        <v>2</v>
      </c>
    </row>
    <row r="1486" spans="2:23" x14ac:dyDescent="0.25">
      <c r="B1486" s="18">
        <v>1485</v>
      </c>
      <c r="C1486" s="17" t="str">
        <f t="shared" si="161"/>
        <v/>
      </c>
      <c r="D1486" s="17" t="str">
        <f t="shared" si="162"/>
        <v>North America</v>
      </c>
      <c r="E1486" s="17" t="str">
        <f t="shared" si="163"/>
        <v/>
      </c>
      <c r="F1486" s="17" t="str">
        <f t="shared" si="164"/>
        <v/>
      </c>
      <c r="G1486" s="17" t="str">
        <f t="shared" si="165"/>
        <v/>
      </c>
      <c r="H1486" s="17" t="str">
        <f t="shared" si="166"/>
        <v/>
      </c>
      <c r="I1486" s="35" t="str">
        <f t="shared" si="167"/>
        <v>North America</v>
      </c>
      <c r="J1486" t="str">
        <f>IF(ISNUMBER(MATCH(K1486,K$1:K1485,0)),"Double","1st See ")</f>
        <v>Double</v>
      </c>
      <c r="K1486" t="s">
        <v>15</v>
      </c>
      <c r="R1486" t="s">
        <v>15</v>
      </c>
      <c r="S1486" s="52">
        <v>42307</v>
      </c>
      <c r="T1486" s="49" t="s">
        <v>1927</v>
      </c>
      <c r="U1486" s="13" t="s">
        <v>20</v>
      </c>
      <c r="W1486" s="60" t="str">
        <f>IF(ISNUMBER(MATCH(U1486,U$1:U1485,0)),"2","1")</f>
        <v>2</v>
      </c>
    </row>
    <row r="1487" spans="2:23" x14ac:dyDescent="0.25">
      <c r="B1487" s="18">
        <v>1486</v>
      </c>
      <c r="C1487" s="17" t="str">
        <f t="shared" si="161"/>
        <v/>
      </c>
      <c r="D1487" s="17" t="str">
        <f t="shared" si="162"/>
        <v>North America</v>
      </c>
      <c r="E1487" s="17" t="str">
        <f t="shared" si="163"/>
        <v/>
      </c>
      <c r="F1487" s="17" t="str">
        <f t="shared" si="164"/>
        <v/>
      </c>
      <c r="G1487" s="17" t="str">
        <f t="shared" si="165"/>
        <v/>
      </c>
      <c r="H1487" s="17" t="str">
        <f t="shared" si="166"/>
        <v/>
      </c>
      <c r="I1487" s="35" t="str">
        <f t="shared" si="167"/>
        <v>North America</v>
      </c>
      <c r="J1487" t="str">
        <f>IF(ISNUMBER(MATCH(K1487,K$1:K1486,0)),"Double","1st See ")</f>
        <v>Double</v>
      </c>
      <c r="K1487" t="s">
        <v>15</v>
      </c>
      <c r="R1487" t="s">
        <v>15</v>
      </c>
      <c r="S1487" s="52">
        <v>33250</v>
      </c>
      <c r="T1487" s="49" t="s">
        <v>1928</v>
      </c>
      <c r="U1487" s="13" t="s">
        <v>52</v>
      </c>
      <c r="W1487" s="60" t="str">
        <f>IF(ISNUMBER(MATCH(U1487,U$1:U1486,0)),"2","1")</f>
        <v>2</v>
      </c>
    </row>
    <row r="1488" spans="2:23" x14ac:dyDescent="0.25">
      <c r="B1488" s="18">
        <v>1487</v>
      </c>
      <c r="C1488" s="17" t="str">
        <f t="shared" si="161"/>
        <v/>
      </c>
      <c r="D1488" s="17" t="str">
        <f t="shared" si="162"/>
        <v>North America</v>
      </c>
      <c r="E1488" s="17" t="str">
        <f t="shared" si="163"/>
        <v/>
      </c>
      <c r="F1488" s="17" t="str">
        <f t="shared" si="164"/>
        <v/>
      </c>
      <c r="G1488" s="17" t="str">
        <f t="shared" si="165"/>
        <v/>
      </c>
      <c r="H1488" s="17" t="str">
        <f t="shared" si="166"/>
        <v/>
      </c>
      <c r="I1488" s="35" t="str">
        <f t="shared" si="167"/>
        <v>North America</v>
      </c>
      <c r="J1488" t="str">
        <f>IF(ISNUMBER(MATCH(K1488,K$1:K1487,0)),"Double","1st See ")</f>
        <v>Double</v>
      </c>
      <c r="K1488" t="s">
        <v>15</v>
      </c>
      <c r="R1488" t="s">
        <v>15</v>
      </c>
      <c r="S1488" s="52">
        <v>120000</v>
      </c>
      <c r="T1488" s="49" t="s">
        <v>1931</v>
      </c>
      <c r="U1488" s="13" t="s">
        <v>310</v>
      </c>
      <c r="W1488" s="60" t="str">
        <f>IF(ISNUMBER(MATCH(U1488,U$1:U1487,0)),"2","1")</f>
        <v>2</v>
      </c>
    </row>
    <row r="1489" spans="2:23" x14ac:dyDescent="0.25">
      <c r="B1489" s="18">
        <v>1488</v>
      </c>
      <c r="C1489" s="17" t="str">
        <f t="shared" si="161"/>
        <v/>
      </c>
      <c r="D1489" s="17" t="str">
        <f t="shared" si="162"/>
        <v/>
      </c>
      <c r="E1489" s="17" t="str">
        <f t="shared" si="163"/>
        <v>South America</v>
      </c>
      <c r="F1489" s="17" t="str">
        <f t="shared" si="164"/>
        <v/>
      </c>
      <c r="G1489" s="17" t="str">
        <f t="shared" si="165"/>
        <v/>
      </c>
      <c r="H1489" s="17" t="str">
        <f t="shared" si="166"/>
        <v/>
      </c>
      <c r="I1489" s="35" t="str">
        <f t="shared" si="167"/>
        <v>South America</v>
      </c>
      <c r="J1489" t="str">
        <f>IF(ISNUMBER(MATCH(K1489,K$1:K1488,0)),"Double","1st See ")</f>
        <v xml:space="preserve">1st See </v>
      </c>
      <c r="K1489" t="s">
        <v>1671</v>
      </c>
      <c r="R1489" t="s">
        <v>15</v>
      </c>
      <c r="S1489" s="52">
        <v>60000</v>
      </c>
      <c r="T1489" s="49" t="s">
        <v>207</v>
      </c>
      <c r="U1489" s="13" t="s">
        <v>20</v>
      </c>
      <c r="W1489" s="60" t="str">
        <f>IF(ISNUMBER(MATCH(U1489,U$1:U1488,0)),"2","1")</f>
        <v>2</v>
      </c>
    </row>
    <row r="1490" spans="2:23" x14ac:dyDescent="0.25">
      <c r="B1490" s="18">
        <v>1489</v>
      </c>
      <c r="C1490" s="17" t="str">
        <f t="shared" si="161"/>
        <v/>
      </c>
      <c r="D1490" s="17" t="str">
        <f t="shared" si="162"/>
        <v>North America</v>
      </c>
      <c r="E1490" s="17" t="str">
        <f t="shared" si="163"/>
        <v/>
      </c>
      <c r="F1490" s="17" t="str">
        <f t="shared" si="164"/>
        <v/>
      </c>
      <c r="G1490" s="17" t="str">
        <f t="shared" si="165"/>
        <v/>
      </c>
      <c r="H1490" s="17" t="str">
        <f t="shared" si="166"/>
        <v/>
      </c>
      <c r="I1490" s="35" t="str">
        <f t="shared" si="167"/>
        <v>North America</v>
      </c>
      <c r="J1490" t="str">
        <f>IF(ISNUMBER(MATCH(K1490,K$1:K1489,0)),"Double","1st See ")</f>
        <v>Double</v>
      </c>
      <c r="K1490" t="s">
        <v>15</v>
      </c>
      <c r="R1490" t="s">
        <v>15</v>
      </c>
      <c r="S1490" s="52">
        <v>57000</v>
      </c>
      <c r="T1490" s="49" t="s">
        <v>1369</v>
      </c>
      <c r="U1490" s="13" t="s">
        <v>310</v>
      </c>
      <c r="W1490" s="60" t="str">
        <f>IF(ISNUMBER(MATCH(U1490,U$1:U1489,0)),"2","1")</f>
        <v>2</v>
      </c>
    </row>
    <row r="1491" spans="2:23" x14ac:dyDescent="0.25">
      <c r="B1491" s="18">
        <v>1490</v>
      </c>
      <c r="C1491" s="17" t="str">
        <f t="shared" si="161"/>
        <v/>
      </c>
      <c r="D1491" s="17" t="str">
        <f t="shared" si="162"/>
        <v>North America</v>
      </c>
      <c r="E1491" s="17" t="str">
        <f t="shared" si="163"/>
        <v/>
      </c>
      <c r="F1491" s="17" t="str">
        <f t="shared" si="164"/>
        <v/>
      </c>
      <c r="G1491" s="17" t="str">
        <f t="shared" si="165"/>
        <v/>
      </c>
      <c r="H1491" s="17" t="str">
        <f t="shared" si="166"/>
        <v/>
      </c>
      <c r="I1491" s="35" t="str">
        <f t="shared" si="167"/>
        <v>North America</v>
      </c>
      <c r="J1491" t="str">
        <f>IF(ISNUMBER(MATCH(K1491,K$1:K1490,0)),"Double","1st See ")</f>
        <v>Double</v>
      </c>
      <c r="K1491" t="s">
        <v>15</v>
      </c>
      <c r="R1491" t="s">
        <v>15</v>
      </c>
      <c r="S1491" s="52">
        <v>40000</v>
      </c>
      <c r="T1491" s="49" t="s">
        <v>1940</v>
      </c>
      <c r="U1491" s="13" t="s">
        <v>20</v>
      </c>
      <c r="W1491" s="60" t="str">
        <f>IF(ISNUMBER(MATCH(U1491,U$1:U1490,0)),"2","1")</f>
        <v>2</v>
      </c>
    </row>
    <row r="1492" spans="2:23" x14ac:dyDescent="0.25">
      <c r="B1492" s="18">
        <v>1491</v>
      </c>
      <c r="C1492" s="17" t="str">
        <f t="shared" si="161"/>
        <v/>
      </c>
      <c r="D1492" s="17" t="str">
        <f t="shared" si="162"/>
        <v>North America</v>
      </c>
      <c r="E1492" s="17" t="str">
        <f t="shared" si="163"/>
        <v/>
      </c>
      <c r="F1492" s="17" t="str">
        <f t="shared" si="164"/>
        <v/>
      </c>
      <c r="G1492" s="17" t="str">
        <f t="shared" si="165"/>
        <v/>
      </c>
      <c r="H1492" s="17" t="str">
        <f t="shared" si="166"/>
        <v/>
      </c>
      <c r="I1492" s="35" t="str">
        <f t="shared" si="167"/>
        <v>North America</v>
      </c>
      <c r="J1492" t="str">
        <f>IF(ISNUMBER(MATCH(K1492,K$1:K1491,0)),"Double","1st See ")</f>
        <v>Double</v>
      </c>
      <c r="K1492" t="s">
        <v>15</v>
      </c>
      <c r="R1492" t="s">
        <v>15</v>
      </c>
      <c r="S1492" s="52">
        <v>80000</v>
      </c>
      <c r="T1492" s="49" t="s">
        <v>1941</v>
      </c>
      <c r="U1492" s="13" t="s">
        <v>488</v>
      </c>
      <c r="W1492" s="60" t="str">
        <f>IF(ISNUMBER(MATCH(U1492,U$1:U1491,0)),"2","1")</f>
        <v>2</v>
      </c>
    </row>
    <row r="1493" spans="2:23" x14ac:dyDescent="0.25">
      <c r="B1493" s="18">
        <v>1492</v>
      </c>
      <c r="C1493" s="17" t="str">
        <f t="shared" si="161"/>
        <v/>
      </c>
      <c r="D1493" s="17" t="str">
        <f t="shared" si="162"/>
        <v>North America</v>
      </c>
      <c r="E1493" s="17" t="str">
        <f t="shared" si="163"/>
        <v/>
      </c>
      <c r="F1493" s="17" t="str">
        <f t="shared" si="164"/>
        <v/>
      </c>
      <c r="G1493" s="17" t="str">
        <f t="shared" si="165"/>
        <v/>
      </c>
      <c r="H1493" s="17" t="str">
        <f t="shared" si="166"/>
        <v/>
      </c>
      <c r="I1493" s="35" t="str">
        <f t="shared" si="167"/>
        <v>North America</v>
      </c>
      <c r="J1493" t="str">
        <f>IF(ISNUMBER(MATCH(K1493,K$1:K1492,0)),"Double","1st See ")</f>
        <v>Double</v>
      </c>
      <c r="K1493" t="s">
        <v>15</v>
      </c>
      <c r="R1493" t="s">
        <v>15</v>
      </c>
      <c r="S1493" s="52">
        <v>118000</v>
      </c>
      <c r="T1493" s="49" t="s">
        <v>1741</v>
      </c>
      <c r="U1493" s="13" t="s">
        <v>4001</v>
      </c>
      <c r="W1493" s="60" t="str">
        <f>IF(ISNUMBER(MATCH(U1493,U$1:U1492,0)),"2","1")</f>
        <v>2</v>
      </c>
    </row>
    <row r="1494" spans="2:23" x14ac:dyDescent="0.25">
      <c r="B1494" s="18">
        <v>1493</v>
      </c>
      <c r="C1494" s="17" t="str">
        <f t="shared" si="161"/>
        <v/>
      </c>
      <c r="D1494" s="17" t="str">
        <f t="shared" si="162"/>
        <v>North America</v>
      </c>
      <c r="E1494" s="17" t="str">
        <f t="shared" si="163"/>
        <v/>
      </c>
      <c r="F1494" s="17" t="str">
        <f t="shared" si="164"/>
        <v/>
      </c>
      <c r="G1494" s="17" t="str">
        <f t="shared" si="165"/>
        <v/>
      </c>
      <c r="H1494" s="17" t="str">
        <f t="shared" si="166"/>
        <v/>
      </c>
      <c r="I1494" s="35" t="str">
        <f t="shared" si="167"/>
        <v>North America</v>
      </c>
      <c r="J1494" t="str">
        <f>IF(ISNUMBER(MATCH(K1494,K$1:K1493,0)),"Double","1st See ")</f>
        <v>Double</v>
      </c>
      <c r="K1494" t="s">
        <v>15</v>
      </c>
      <c r="R1494" t="s">
        <v>15</v>
      </c>
      <c r="S1494" s="52">
        <v>50000</v>
      </c>
      <c r="T1494" s="49" t="s">
        <v>1944</v>
      </c>
      <c r="U1494" s="13" t="s">
        <v>20</v>
      </c>
      <c r="W1494" s="60" t="str">
        <f>IF(ISNUMBER(MATCH(U1494,U$1:U1493,0)),"2","1")</f>
        <v>2</v>
      </c>
    </row>
    <row r="1495" spans="2:23" x14ac:dyDescent="0.25">
      <c r="B1495" s="18">
        <v>1494</v>
      </c>
      <c r="C1495" s="17" t="str">
        <f t="shared" si="161"/>
        <v/>
      </c>
      <c r="D1495" s="17" t="str">
        <f t="shared" si="162"/>
        <v>North America</v>
      </c>
      <c r="E1495" s="17" t="str">
        <f t="shared" si="163"/>
        <v/>
      </c>
      <c r="F1495" s="17" t="str">
        <f t="shared" si="164"/>
        <v/>
      </c>
      <c r="G1495" s="17" t="str">
        <f t="shared" si="165"/>
        <v/>
      </c>
      <c r="H1495" s="17" t="str">
        <f t="shared" si="166"/>
        <v/>
      </c>
      <c r="I1495" s="35" t="str">
        <f t="shared" si="167"/>
        <v>North America</v>
      </c>
      <c r="J1495" t="str">
        <f>IF(ISNUMBER(MATCH(K1495,K$1:K1494,0)),"Double","1st See ")</f>
        <v>Double</v>
      </c>
      <c r="K1495" t="s">
        <v>15</v>
      </c>
      <c r="R1495" t="s">
        <v>15</v>
      </c>
      <c r="S1495" s="52">
        <v>60000</v>
      </c>
      <c r="T1495" s="49" t="s">
        <v>207</v>
      </c>
      <c r="U1495" s="13" t="s">
        <v>20</v>
      </c>
      <c r="W1495" s="60" t="str">
        <f>IF(ISNUMBER(MATCH(U1495,U$1:U1494,0)),"2","1")</f>
        <v>2</v>
      </c>
    </row>
    <row r="1496" spans="2:23" x14ac:dyDescent="0.25">
      <c r="B1496" s="18">
        <v>1495</v>
      </c>
      <c r="C1496" s="17" t="str">
        <f t="shared" si="161"/>
        <v/>
      </c>
      <c r="D1496" s="17" t="str">
        <f t="shared" si="162"/>
        <v>North America</v>
      </c>
      <c r="E1496" s="17" t="str">
        <f t="shared" si="163"/>
        <v/>
      </c>
      <c r="F1496" s="17" t="str">
        <f t="shared" si="164"/>
        <v/>
      </c>
      <c r="G1496" s="17" t="str">
        <f t="shared" si="165"/>
        <v/>
      </c>
      <c r="H1496" s="17" t="str">
        <f t="shared" si="166"/>
        <v/>
      </c>
      <c r="I1496" s="35" t="str">
        <f t="shared" si="167"/>
        <v>North America</v>
      </c>
      <c r="J1496" t="str">
        <f>IF(ISNUMBER(MATCH(K1496,K$1:K1495,0)),"Double","1st See ")</f>
        <v>Double</v>
      </c>
      <c r="K1496" t="s">
        <v>88</v>
      </c>
      <c r="R1496" t="s">
        <v>15</v>
      </c>
      <c r="S1496" s="52">
        <v>40000</v>
      </c>
      <c r="T1496" s="49" t="s">
        <v>1945</v>
      </c>
      <c r="U1496" s="13" t="s">
        <v>67</v>
      </c>
      <c r="W1496" s="60" t="str">
        <f>IF(ISNUMBER(MATCH(U1496,U$1:U1495,0)),"2","1")</f>
        <v>2</v>
      </c>
    </row>
    <row r="1497" spans="2:23" x14ac:dyDescent="0.25">
      <c r="B1497" s="18">
        <v>1496</v>
      </c>
      <c r="C1497" s="17" t="str">
        <f t="shared" si="161"/>
        <v/>
      </c>
      <c r="D1497" s="17" t="str">
        <f t="shared" si="162"/>
        <v/>
      </c>
      <c r="E1497" s="17" t="str">
        <f t="shared" si="163"/>
        <v/>
      </c>
      <c r="F1497" s="17" t="str">
        <f t="shared" si="164"/>
        <v/>
      </c>
      <c r="G1497" s="17" t="str">
        <f t="shared" si="165"/>
        <v>Asia</v>
      </c>
      <c r="H1497" s="17" t="str">
        <f t="shared" si="166"/>
        <v/>
      </c>
      <c r="I1497" s="35" t="str">
        <f t="shared" si="167"/>
        <v>Asia</v>
      </c>
      <c r="J1497" t="str">
        <f>IF(ISNUMBER(MATCH(K1497,K$1:K1496,0)),"Double","1st See ")</f>
        <v>Double</v>
      </c>
      <c r="K1497" t="s">
        <v>8</v>
      </c>
      <c r="R1497" t="s">
        <v>15</v>
      </c>
      <c r="S1497" s="52">
        <v>85000</v>
      </c>
      <c r="T1497" s="49" t="s">
        <v>1947</v>
      </c>
      <c r="U1497" s="13" t="s">
        <v>4001</v>
      </c>
      <c r="W1497" s="60" t="str">
        <f>IF(ISNUMBER(MATCH(U1497,U$1:U1496,0)),"2","1")</f>
        <v>2</v>
      </c>
    </row>
    <row r="1498" spans="2:23" x14ac:dyDescent="0.25">
      <c r="B1498" s="18">
        <v>1497</v>
      </c>
      <c r="C1498" s="17" t="str">
        <f t="shared" si="161"/>
        <v/>
      </c>
      <c r="D1498" s="17" t="str">
        <f t="shared" si="162"/>
        <v/>
      </c>
      <c r="E1498" s="17" t="str">
        <f t="shared" si="163"/>
        <v/>
      </c>
      <c r="F1498" s="17" t="str">
        <f t="shared" si="164"/>
        <v/>
      </c>
      <c r="G1498" s="17" t="str">
        <f t="shared" si="165"/>
        <v>Asia</v>
      </c>
      <c r="H1498" s="17" t="str">
        <f t="shared" si="166"/>
        <v/>
      </c>
      <c r="I1498" s="35" t="str">
        <f t="shared" si="167"/>
        <v>Asia</v>
      </c>
      <c r="J1498" t="str">
        <f>IF(ISNUMBER(MATCH(K1498,K$1:K1497,0)),"Double","1st See ")</f>
        <v>Double</v>
      </c>
      <c r="K1498" t="s">
        <v>1676</v>
      </c>
      <c r="R1498" t="s">
        <v>15</v>
      </c>
      <c r="S1498" s="52">
        <v>29000</v>
      </c>
      <c r="T1498" s="49" t="s">
        <v>1950</v>
      </c>
      <c r="U1498" s="13" t="s">
        <v>279</v>
      </c>
      <c r="W1498" s="60" t="str">
        <f>IF(ISNUMBER(MATCH(U1498,U$1:U1497,0)),"2","1")</f>
        <v>2</v>
      </c>
    </row>
    <row r="1499" spans="2:23" x14ac:dyDescent="0.25">
      <c r="B1499" s="18">
        <v>1498</v>
      </c>
      <c r="C1499" s="17" t="str">
        <f t="shared" si="161"/>
        <v/>
      </c>
      <c r="D1499" s="17" t="str">
        <f t="shared" si="162"/>
        <v>North America</v>
      </c>
      <c r="E1499" s="17" t="str">
        <f t="shared" si="163"/>
        <v/>
      </c>
      <c r="F1499" s="17" t="str">
        <f t="shared" si="164"/>
        <v/>
      </c>
      <c r="G1499" s="17" t="str">
        <f t="shared" si="165"/>
        <v/>
      </c>
      <c r="H1499" s="17" t="str">
        <f t="shared" si="166"/>
        <v/>
      </c>
      <c r="I1499" s="35" t="str">
        <f t="shared" si="167"/>
        <v>North America</v>
      </c>
      <c r="J1499" t="str">
        <f>IF(ISNUMBER(MATCH(K1499,K$1:K1498,0)),"Double","1st See ")</f>
        <v>Double</v>
      </c>
      <c r="K1499" t="s">
        <v>15</v>
      </c>
      <c r="R1499" t="s">
        <v>15</v>
      </c>
      <c r="S1499" s="52">
        <v>48000</v>
      </c>
      <c r="T1499" s="49" t="s">
        <v>310</v>
      </c>
      <c r="U1499" s="13" t="s">
        <v>310</v>
      </c>
      <c r="W1499" s="60" t="str">
        <f>IF(ISNUMBER(MATCH(U1499,U$1:U1498,0)),"2","1")</f>
        <v>2</v>
      </c>
    </row>
    <row r="1500" spans="2:23" s="13" customFormat="1" x14ac:dyDescent="0.25">
      <c r="B1500" s="34">
        <v>1499</v>
      </c>
      <c r="C1500" s="17" t="str">
        <f t="shared" si="161"/>
        <v/>
      </c>
      <c r="D1500" s="17" t="str">
        <f t="shared" si="162"/>
        <v>North America</v>
      </c>
      <c r="E1500" s="17" t="str">
        <f t="shared" si="163"/>
        <v/>
      </c>
      <c r="F1500" s="17" t="str">
        <f t="shared" si="164"/>
        <v/>
      </c>
      <c r="G1500" s="17" t="str">
        <f t="shared" si="165"/>
        <v/>
      </c>
      <c r="H1500" s="17" t="str">
        <f t="shared" si="166"/>
        <v/>
      </c>
      <c r="I1500" s="35" t="str">
        <f t="shared" si="167"/>
        <v>North America</v>
      </c>
      <c r="J1500" t="str">
        <f>IF(ISNUMBER(MATCH(K1500,K$1:K1499,0)),"Double","1st See ")</f>
        <v>Double</v>
      </c>
      <c r="K1500" s="13" t="s">
        <v>15</v>
      </c>
      <c r="R1500" t="s">
        <v>15</v>
      </c>
      <c r="S1500" s="52">
        <v>48000</v>
      </c>
      <c r="T1500" s="49" t="s">
        <v>310</v>
      </c>
      <c r="U1500" s="13" t="s">
        <v>310</v>
      </c>
      <c r="W1500" s="60" t="str">
        <f>IF(ISNUMBER(MATCH(U1500,U$1:U1499,0)),"2","1")</f>
        <v>2</v>
      </c>
    </row>
    <row r="1501" spans="2:23" x14ac:dyDescent="0.25">
      <c r="B1501" s="18">
        <v>1500</v>
      </c>
      <c r="C1501" s="17" t="str">
        <f t="shared" si="161"/>
        <v/>
      </c>
      <c r="D1501" s="17" t="str">
        <f t="shared" si="162"/>
        <v/>
      </c>
      <c r="E1501" s="17" t="str">
        <f t="shared" si="163"/>
        <v/>
      </c>
      <c r="F1501" s="17" t="str">
        <f t="shared" si="164"/>
        <v/>
      </c>
      <c r="G1501" s="17" t="str">
        <f t="shared" si="165"/>
        <v>Asia</v>
      </c>
      <c r="H1501" s="17" t="str">
        <f t="shared" si="166"/>
        <v/>
      </c>
      <c r="I1501" s="35" t="str">
        <f t="shared" si="167"/>
        <v>Asia</v>
      </c>
      <c r="J1501" t="str">
        <f>IF(ISNUMBER(MATCH(K1501,K$1:K1500,0)),"Double","1st See ")</f>
        <v>Double</v>
      </c>
      <c r="K1501" t="s">
        <v>8</v>
      </c>
      <c r="R1501" t="s">
        <v>15</v>
      </c>
      <c r="S1501" s="52">
        <v>112000</v>
      </c>
      <c r="T1501" s="49" t="s">
        <v>635</v>
      </c>
      <c r="U1501" s="13" t="s">
        <v>52</v>
      </c>
      <c r="W1501" s="60" t="str">
        <f>IF(ISNUMBER(MATCH(U1501,U$1:U1500,0)),"2","1")</f>
        <v>2</v>
      </c>
    </row>
    <row r="1502" spans="2:23" x14ac:dyDescent="0.25">
      <c r="B1502" s="18">
        <v>1501</v>
      </c>
      <c r="C1502" s="17" t="str">
        <f t="shared" si="161"/>
        <v/>
      </c>
      <c r="D1502" s="17" t="str">
        <f t="shared" si="162"/>
        <v/>
      </c>
      <c r="E1502" s="17" t="str">
        <f t="shared" si="163"/>
        <v/>
      </c>
      <c r="F1502" s="17" t="str">
        <f t="shared" si="164"/>
        <v/>
      </c>
      <c r="G1502" s="17" t="str">
        <f t="shared" si="165"/>
        <v/>
      </c>
      <c r="H1502" s="17" t="str">
        <f t="shared" si="166"/>
        <v>Oceania</v>
      </c>
      <c r="I1502" s="35" t="str">
        <f t="shared" si="167"/>
        <v>Oceania</v>
      </c>
      <c r="J1502" t="str">
        <f>IF(ISNUMBER(MATCH(K1502,K$1:K1501,0)),"Double","1st See ")</f>
        <v>Double</v>
      </c>
      <c r="K1502" t="s">
        <v>84</v>
      </c>
      <c r="R1502" t="s">
        <v>15</v>
      </c>
      <c r="S1502" s="52">
        <v>72000</v>
      </c>
      <c r="T1502" s="49" t="s">
        <v>1960</v>
      </c>
      <c r="U1502" s="13" t="s">
        <v>52</v>
      </c>
      <c r="W1502" s="60" t="str">
        <f>IF(ISNUMBER(MATCH(U1502,U$1:U1501,0)),"2","1")</f>
        <v>2</v>
      </c>
    </row>
    <row r="1503" spans="2:23" x14ac:dyDescent="0.25">
      <c r="B1503" s="18">
        <v>1502</v>
      </c>
      <c r="C1503" s="17" t="str">
        <f t="shared" si="161"/>
        <v/>
      </c>
      <c r="D1503" s="17" t="str">
        <f t="shared" si="162"/>
        <v/>
      </c>
      <c r="E1503" s="17" t="str">
        <f t="shared" si="163"/>
        <v/>
      </c>
      <c r="F1503" s="17" t="str">
        <f t="shared" si="164"/>
        <v/>
      </c>
      <c r="G1503" s="17" t="str">
        <f t="shared" si="165"/>
        <v>Asia</v>
      </c>
      <c r="H1503" s="17" t="str">
        <f t="shared" si="166"/>
        <v/>
      </c>
      <c r="I1503" s="35" t="str">
        <f t="shared" si="167"/>
        <v>Asia</v>
      </c>
      <c r="J1503" t="str">
        <f>IF(ISNUMBER(MATCH(K1503,K$1:K1502,0)),"Double","1st See ")</f>
        <v>Double</v>
      </c>
      <c r="K1503" t="s">
        <v>8</v>
      </c>
      <c r="R1503" t="s">
        <v>15</v>
      </c>
      <c r="S1503" s="52">
        <v>60000</v>
      </c>
      <c r="T1503" s="49" t="s">
        <v>1961</v>
      </c>
      <c r="U1503" s="13" t="s">
        <v>20</v>
      </c>
      <c r="W1503" s="60" t="str">
        <f>IF(ISNUMBER(MATCH(U1503,U$1:U1502,0)),"2","1")</f>
        <v>2</v>
      </c>
    </row>
    <row r="1504" spans="2:23" x14ac:dyDescent="0.25">
      <c r="B1504" s="18">
        <v>1503</v>
      </c>
      <c r="C1504" s="17" t="str">
        <f t="shared" si="161"/>
        <v/>
      </c>
      <c r="D1504" s="17" t="str">
        <f t="shared" si="162"/>
        <v/>
      </c>
      <c r="E1504" s="17" t="str">
        <f t="shared" si="163"/>
        <v/>
      </c>
      <c r="F1504" s="17" t="str">
        <f t="shared" si="164"/>
        <v/>
      </c>
      <c r="G1504" s="17" t="str">
        <f t="shared" si="165"/>
        <v>Asia</v>
      </c>
      <c r="H1504" s="17" t="str">
        <f t="shared" si="166"/>
        <v/>
      </c>
      <c r="I1504" s="35" t="str">
        <f t="shared" si="167"/>
        <v>Asia</v>
      </c>
      <c r="J1504" t="str">
        <f>IF(ISNUMBER(MATCH(K1504,K$1:K1503,0)),"Double","1st See ")</f>
        <v>Double</v>
      </c>
      <c r="K1504" t="s">
        <v>8</v>
      </c>
      <c r="R1504" t="s">
        <v>15</v>
      </c>
      <c r="S1504" s="52">
        <v>67000</v>
      </c>
      <c r="T1504" s="49" t="s">
        <v>1962</v>
      </c>
      <c r="U1504" s="13" t="s">
        <v>20</v>
      </c>
      <c r="W1504" s="60" t="str">
        <f>IF(ISNUMBER(MATCH(U1504,U$1:U1503,0)),"2","1")</f>
        <v>2</v>
      </c>
    </row>
    <row r="1505" spans="2:23" x14ac:dyDescent="0.25">
      <c r="B1505" s="18">
        <v>1504</v>
      </c>
      <c r="C1505" s="17" t="str">
        <f t="shared" si="161"/>
        <v>Europe</v>
      </c>
      <c r="D1505" s="17" t="str">
        <f t="shared" si="162"/>
        <v/>
      </c>
      <c r="E1505" s="17" t="str">
        <f t="shared" si="163"/>
        <v/>
      </c>
      <c r="F1505" s="17" t="str">
        <f t="shared" si="164"/>
        <v/>
      </c>
      <c r="G1505" s="17" t="str">
        <f t="shared" si="165"/>
        <v/>
      </c>
      <c r="H1505" s="17" t="str">
        <f t="shared" si="166"/>
        <v/>
      </c>
      <c r="I1505" s="35" t="str">
        <f t="shared" si="167"/>
        <v>Europe</v>
      </c>
      <c r="J1505" t="str">
        <f>IF(ISNUMBER(MATCH(K1505,K$1:K1504,0)),"Double","1st See ")</f>
        <v>Double</v>
      </c>
      <c r="K1505" t="s">
        <v>71</v>
      </c>
      <c r="R1505" t="s">
        <v>15</v>
      </c>
      <c r="S1505" s="52">
        <v>54000</v>
      </c>
      <c r="T1505" s="49" t="s">
        <v>1963</v>
      </c>
      <c r="U1505" s="13" t="s">
        <v>20</v>
      </c>
      <c r="W1505" s="60" t="str">
        <f>IF(ISNUMBER(MATCH(U1505,U$1:U1504,0)),"2","1")</f>
        <v>2</v>
      </c>
    </row>
    <row r="1506" spans="2:23" x14ac:dyDescent="0.25">
      <c r="B1506" s="18">
        <v>1505</v>
      </c>
      <c r="C1506" s="17" t="str">
        <f t="shared" si="161"/>
        <v>Europe</v>
      </c>
      <c r="D1506" s="17" t="str">
        <f t="shared" si="162"/>
        <v/>
      </c>
      <c r="E1506" s="17" t="str">
        <f t="shared" si="163"/>
        <v/>
      </c>
      <c r="F1506" s="17" t="str">
        <f t="shared" si="164"/>
        <v/>
      </c>
      <c r="G1506" s="17" t="str">
        <f t="shared" si="165"/>
        <v/>
      </c>
      <c r="H1506" s="17" t="str">
        <f t="shared" si="166"/>
        <v/>
      </c>
      <c r="I1506" s="35" t="str">
        <f t="shared" si="167"/>
        <v>Europe</v>
      </c>
      <c r="J1506" t="str">
        <f>IF(ISNUMBER(MATCH(K1506,K$1:K1505,0)),"Double","1st See ")</f>
        <v>Double</v>
      </c>
      <c r="K1506" t="s">
        <v>628</v>
      </c>
      <c r="R1506" t="s">
        <v>15</v>
      </c>
      <c r="S1506" s="52">
        <v>63000</v>
      </c>
      <c r="T1506" s="49" t="s">
        <v>1965</v>
      </c>
      <c r="U1506" s="13" t="s">
        <v>20</v>
      </c>
      <c r="W1506" s="60" t="str">
        <f>IF(ISNUMBER(MATCH(U1506,U$1:U1505,0)),"2","1")</f>
        <v>2</v>
      </c>
    </row>
    <row r="1507" spans="2:23" x14ac:dyDescent="0.25">
      <c r="B1507" s="18">
        <v>1506</v>
      </c>
      <c r="C1507" s="17" t="str">
        <f t="shared" si="161"/>
        <v/>
      </c>
      <c r="D1507" s="17" t="str">
        <f t="shared" si="162"/>
        <v/>
      </c>
      <c r="E1507" s="17" t="str">
        <f t="shared" si="163"/>
        <v/>
      </c>
      <c r="F1507" s="17" t="str">
        <f t="shared" si="164"/>
        <v/>
      </c>
      <c r="G1507" s="17" t="str">
        <f t="shared" si="165"/>
        <v>Asia</v>
      </c>
      <c r="H1507" s="17" t="str">
        <f t="shared" si="166"/>
        <v/>
      </c>
      <c r="I1507" s="35" t="str">
        <f t="shared" si="167"/>
        <v>Asia</v>
      </c>
      <c r="J1507" t="str">
        <f>IF(ISNUMBER(MATCH(K1507,K$1:K1506,0)),"Double","1st See ")</f>
        <v>Double</v>
      </c>
      <c r="K1507" t="s">
        <v>133</v>
      </c>
      <c r="R1507" t="s">
        <v>15</v>
      </c>
      <c r="S1507" s="52">
        <v>63000</v>
      </c>
      <c r="T1507" s="49" t="s">
        <v>14</v>
      </c>
      <c r="U1507" s="13" t="s">
        <v>20</v>
      </c>
      <c r="W1507" s="60" t="str">
        <f>IF(ISNUMBER(MATCH(U1507,U$1:U1506,0)),"2","1")</f>
        <v>2</v>
      </c>
    </row>
    <row r="1508" spans="2:23" x14ac:dyDescent="0.25">
      <c r="B1508" s="18">
        <v>1507</v>
      </c>
      <c r="C1508" s="17" t="str">
        <f t="shared" si="161"/>
        <v>Europe</v>
      </c>
      <c r="D1508" s="17" t="str">
        <f t="shared" si="162"/>
        <v/>
      </c>
      <c r="E1508" s="17" t="str">
        <f t="shared" si="163"/>
        <v/>
      </c>
      <c r="F1508" s="17" t="str">
        <f t="shared" si="164"/>
        <v/>
      </c>
      <c r="G1508" s="17" t="str">
        <f t="shared" si="165"/>
        <v/>
      </c>
      <c r="H1508" s="17" t="str">
        <f t="shared" si="166"/>
        <v/>
      </c>
      <c r="I1508" s="35" t="str">
        <f t="shared" si="167"/>
        <v>Europe</v>
      </c>
      <c r="J1508" t="str">
        <f>IF(ISNUMBER(MATCH(K1508,K$1:K1507,0)),"Double","1st See ")</f>
        <v>Double</v>
      </c>
      <c r="K1508" t="s">
        <v>71</v>
      </c>
      <c r="R1508" t="s">
        <v>15</v>
      </c>
      <c r="S1508" s="52">
        <v>46000</v>
      </c>
      <c r="T1508" s="49" t="s">
        <v>1979</v>
      </c>
      <c r="U1508" s="13" t="s">
        <v>20</v>
      </c>
      <c r="W1508" s="60" t="str">
        <f>IF(ISNUMBER(MATCH(U1508,U$1:U1507,0)),"2","1")</f>
        <v>2</v>
      </c>
    </row>
    <row r="1509" spans="2:23" x14ac:dyDescent="0.25">
      <c r="B1509" s="18">
        <v>1508</v>
      </c>
      <c r="C1509" s="17" t="str">
        <f t="shared" si="161"/>
        <v/>
      </c>
      <c r="D1509" s="17" t="str">
        <f t="shared" si="162"/>
        <v/>
      </c>
      <c r="E1509" s="17" t="str">
        <f t="shared" si="163"/>
        <v/>
      </c>
      <c r="F1509" s="17" t="str">
        <f t="shared" si="164"/>
        <v/>
      </c>
      <c r="G1509" s="17" t="str">
        <f t="shared" si="165"/>
        <v>Asia</v>
      </c>
      <c r="H1509" s="17" t="str">
        <f t="shared" si="166"/>
        <v/>
      </c>
      <c r="I1509" s="35" t="str">
        <f t="shared" si="167"/>
        <v>Asia</v>
      </c>
      <c r="J1509" t="str">
        <f>IF(ISNUMBER(MATCH(K1509,K$1:K1508,0)),"Double","1st See ")</f>
        <v>Double</v>
      </c>
      <c r="K1509" t="s">
        <v>17</v>
      </c>
      <c r="R1509" t="s">
        <v>15</v>
      </c>
      <c r="S1509" s="52">
        <v>45000</v>
      </c>
      <c r="T1509" s="49" t="s">
        <v>89</v>
      </c>
      <c r="U1509" s="13" t="s">
        <v>310</v>
      </c>
      <c r="W1509" s="60" t="str">
        <f>IF(ISNUMBER(MATCH(U1509,U$1:U1508,0)),"2","1")</f>
        <v>2</v>
      </c>
    </row>
    <row r="1510" spans="2:23" x14ac:dyDescent="0.25">
      <c r="B1510" s="18">
        <v>1509</v>
      </c>
      <c r="C1510" s="17" t="str">
        <f t="shared" si="161"/>
        <v/>
      </c>
      <c r="D1510" s="17" t="str">
        <f t="shared" si="162"/>
        <v/>
      </c>
      <c r="E1510" s="17" t="str">
        <f t="shared" si="163"/>
        <v/>
      </c>
      <c r="F1510" s="17" t="str">
        <f t="shared" si="164"/>
        <v/>
      </c>
      <c r="G1510" s="17" t="str">
        <f t="shared" si="165"/>
        <v>Asia</v>
      </c>
      <c r="H1510" s="17" t="str">
        <f t="shared" si="166"/>
        <v/>
      </c>
      <c r="I1510" s="35" t="str">
        <f t="shared" si="167"/>
        <v>Asia</v>
      </c>
      <c r="J1510" t="str">
        <f>IF(ISNUMBER(MATCH(K1510,K$1:K1509,0)),"Double","1st See ")</f>
        <v>Double</v>
      </c>
      <c r="K1510" t="s">
        <v>8</v>
      </c>
      <c r="R1510" t="s">
        <v>15</v>
      </c>
      <c r="S1510" s="52">
        <v>43000</v>
      </c>
      <c r="T1510" s="49" t="s">
        <v>687</v>
      </c>
      <c r="U1510" s="13" t="s">
        <v>20</v>
      </c>
      <c r="W1510" s="60" t="str">
        <f>IF(ISNUMBER(MATCH(U1510,U$1:U1509,0)),"2","1")</f>
        <v>2</v>
      </c>
    </row>
    <row r="1511" spans="2:23" x14ac:dyDescent="0.25">
      <c r="B1511" s="18">
        <v>1510</v>
      </c>
      <c r="C1511" s="17" t="str">
        <f t="shared" si="161"/>
        <v/>
      </c>
      <c r="D1511" s="17" t="str">
        <f t="shared" si="162"/>
        <v/>
      </c>
      <c r="E1511" s="17" t="str">
        <f t="shared" si="163"/>
        <v/>
      </c>
      <c r="F1511" s="17" t="str">
        <f t="shared" si="164"/>
        <v/>
      </c>
      <c r="G1511" s="17" t="str">
        <f t="shared" si="165"/>
        <v>Asia</v>
      </c>
      <c r="H1511" s="17" t="str">
        <f t="shared" si="166"/>
        <v/>
      </c>
      <c r="I1511" s="35" t="str">
        <f t="shared" si="167"/>
        <v>Asia</v>
      </c>
      <c r="J1511" t="str">
        <f>IF(ISNUMBER(MATCH(K1511,K$1:K1510,0)),"Double","1st See ")</f>
        <v>Double</v>
      </c>
      <c r="K1511" t="s">
        <v>8</v>
      </c>
      <c r="R1511" t="s">
        <v>15</v>
      </c>
      <c r="S1511" s="52">
        <v>48000</v>
      </c>
      <c r="T1511" s="49" t="s">
        <v>1986</v>
      </c>
      <c r="U1511" s="13" t="s">
        <v>20</v>
      </c>
      <c r="W1511" s="60" t="str">
        <f>IF(ISNUMBER(MATCH(U1511,U$1:U1510,0)),"2","1")</f>
        <v>2</v>
      </c>
    </row>
    <row r="1512" spans="2:23" x14ac:dyDescent="0.25">
      <c r="B1512" s="18">
        <v>1511</v>
      </c>
      <c r="C1512" s="17" t="str">
        <f t="shared" si="161"/>
        <v>Europe</v>
      </c>
      <c r="D1512" s="17" t="str">
        <f t="shared" si="162"/>
        <v/>
      </c>
      <c r="E1512" s="17" t="str">
        <f t="shared" si="163"/>
        <v/>
      </c>
      <c r="F1512" s="17" t="str">
        <f t="shared" si="164"/>
        <v/>
      </c>
      <c r="G1512" s="17" t="str">
        <f t="shared" si="165"/>
        <v/>
      </c>
      <c r="H1512" s="17" t="str">
        <f t="shared" si="166"/>
        <v/>
      </c>
      <c r="I1512" s="35" t="str">
        <f t="shared" si="167"/>
        <v>Europe</v>
      </c>
      <c r="J1512" t="str">
        <f>IF(ISNUMBER(MATCH(K1512,K$1:K1511,0)),"Double","1st See ")</f>
        <v>Double</v>
      </c>
      <c r="K1512" t="s">
        <v>24</v>
      </c>
      <c r="R1512" t="s">
        <v>15</v>
      </c>
      <c r="S1512" s="52">
        <v>62000</v>
      </c>
      <c r="T1512" s="49" t="s">
        <v>20</v>
      </c>
      <c r="U1512" s="13" t="s">
        <v>20</v>
      </c>
      <c r="W1512" s="60" t="str">
        <f>IF(ISNUMBER(MATCH(U1512,U$1:U1511,0)),"2","1")</f>
        <v>2</v>
      </c>
    </row>
    <row r="1513" spans="2:23" x14ac:dyDescent="0.25">
      <c r="B1513" s="18">
        <v>1512</v>
      </c>
      <c r="C1513" s="17" t="str">
        <f t="shared" si="161"/>
        <v/>
      </c>
      <c r="D1513" s="17" t="str">
        <f t="shared" si="162"/>
        <v/>
      </c>
      <c r="E1513" s="17" t="str">
        <f t="shared" si="163"/>
        <v/>
      </c>
      <c r="F1513" s="17" t="str">
        <f t="shared" si="164"/>
        <v>Africa</v>
      </c>
      <c r="G1513" s="17" t="str">
        <f t="shared" si="165"/>
        <v/>
      </c>
      <c r="H1513" s="17" t="str">
        <f t="shared" si="166"/>
        <v/>
      </c>
      <c r="I1513" s="35" t="str">
        <f t="shared" si="167"/>
        <v>Africa</v>
      </c>
      <c r="J1513" t="str">
        <f>IF(ISNUMBER(MATCH(K1513,K$1:K1512,0)),"Double","1st See ")</f>
        <v xml:space="preserve">1st See </v>
      </c>
      <c r="K1513" t="s">
        <v>1700</v>
      </c>
      <c r="R1513" t="s">
        <v>15</v>
      </c>
      <c r="S1513" s="52">
        <v>48000</v>
      </c>
      <c r="T1513" s="49" t="s">
        <v>1992</v>
      </c>
      <c r="U1513" s="13" t="s">
        <v>20</v>
      </c>
      <c r="W1513" s="60" t="str">
        <f>IF(ISNUMBER(MATCH(U1513,U$1:U1512,0)),"2","1")</f>
        <v>2</v>
      </c>
    </row>
    <row r="1514" spans="2:23" x14ac:dyDescent="0.25">
      <c r="B1514" s="18">
        <v>1513</v>
      </c>
      <c r="C1514" s="17" t="str">
        <f t="shared" si="161"/>
        <v>Europe</v>
      </c>
      <c r="D1514" s="17" t="str">
        <f t="shared" si="162"/>
        <v/>
      </c>
      <c r="E1514" s="17" t="str">
        <f t="shared" si="163"/>
        <v/>
      </c>
      <c r="F1514" s="17" t="str">
        <f t="shared" si="164"/>
        <v/>
      </c>
      <c r="G1514" s="17" t="str">
        <f t="shared" si="165"/>
        <v/>
      </c>
      <c r="H1514" s="17" t="str">
        <f t="shared" si="166"/>
        <v/>
      </c>
      <c r="I1514" s="35" t="str">
        <f t="shared" si="167"/>
        <v>Europe</v>
      </c>
      <c r="J1514" t="str">
        <f>IF(ISNUMBER(MATCH(K1514,K$1:K1513,0)),"Double","1st See ")</f>
        <v>Double</v>
      </c>
      <c r="K1514" t="s">
        <v>71</v>
      </c>
      <c r="R1514" t="s">
        <v>15</v>
      </c>
      <c r="S1514" s="52">
        <v>75000</v>
      </c>
      <c r="T1514" s="49" t="s">
        <v>153</v>
      </c>
      <c r="U1514" s="13" t="s">
        <v>20</v>
      </c>
      <c r="W1514" s="60" t="str">
        <f>IF(ISNUMBER(MATCH(U1514,U$1:U1513,0)),"2","1")</f>
        <v>2</v>
      </c>
    </row>
    <row r="1515" spans="2:23" x14ac:dyDescent="0.25">
      <c r="B1515" s="18">
        <v>1514</v>
      </c>
      <c r="C1515" s="17" t="str">
        <f t="shared" si="161"/>
        <v/>
      </c>
      <c r="D1515" s="17" t="str">
        <f t="shared" si="162"/>
        <v/>
      </c>
      <c r="E1515" s="17" t="str">
        <f t="shared" si="163"/>
        <v/>
      </c>
      <c r="F1515" s="17" t="str">
        <f t="shared" si="164"/>
        <v/>
      </c>
      <c r="G1515" s="17" t="str">
        <f t="shared" si="165"/>
        <v>Asia</v>
      </c>
      <c r="H1515" s="17" t="str">
        <f t="shared" si="166"/>
        <v/>
      </c>
      <c r="I1515" s="35" t="str">
        <f t="shared" si="167"/>
        <v>Asia</v>
      </c>
      <c r="J1515" t="str">
        <f>IF(ISNUMBER(MATCH(K1515,K$1:K1514,0)),"Double","1st See ")</f>
        <v>Double</v>
      </c>
      <c r="K1515" t="s">
        <v>8</v>
      </c>
      <c r="R1515" t="s">
        <v>15</v>
      </c>
      <c r="S1515" s="52">
        <v>110000</v>
      </c>
      <c r="T1515" s="49" t="s">
        <v>1998</v>
      </c>
      <c r="U1515" s="13" t="s">
        <v>4001</v>
      </c>
      <c r="W1515" s="60" t="str">
        <f>IF(ISNUMBER(MATCH(U1515,U$1:U1514,0)),"2","1")</f>
        <v>2</v>
      </c>
    </row>
    <row r="1516" spans="2:23" x14ac:dyDescent="0.25">
      <c r="B1516" s="18">
        <v>1515</v>
      </c>
      <c r="C1516" s="17" t="str">
        <f t="shared" si="161"/>
        <v>Europe</v>
      </c>
      <c r="D1516" s="17" t="str">
        <f t="shared" si="162"/>
        <v/>
      </c>
      <c r="E1516" s="17" t="str">
        <f t="shared" si="163"/>
        <v/>
      </c>
      <c r="F1516" s="17" t="str">
        <f t="shared" si="164"/>
        <v/>
      </c>
      <c r="G1516" s="17" t="str">
        <f t="shared" si="165"/>
        <v/>
      </c>
      <c r="H1516" s="17" t="str">
        <f t="shared" si="166"/>
        <v/>
      </c>
      <c r="I1516" s="35" t="str">
        <f t="shared" si="167"/>
        <v>Europe</v>
      </c>
      <c r="J1516" t="str">
        <f>IF(ISNUMBER(MATCH(K1516,K$1:K1515,0)),"Double","1st See ")</f>
        <v>Double</v>
      </c>
      <c r="K1516" t="s">
        <v>71</v>
      </c>
      <c r="R1516" t="s">
        <v>15</v>
      </c>
      <c r="S1516" s="52">
        <v>50000</v>
      </c>
      <c r="T1516" s="49" t="s">
        <v>1999</v>
      </c>
      <c r="U1516" s="13" t="s">
        <v>20</v>
      </c>
      <c r="W1516" s="60" t="str">
        <f>IF(ISNUMBER(MATCH(U1516,U$1:U1515,0)),"2","1")</f>
        <v>2</v>
      </c>
    </row>
    <row r="1517" spans="2:23" x14ac:dyDescent="0.25">
      <c r="B1517" s="18">
        <v>1516</v>
      </c>
      <c r="C1517" s="17" t="str">
        <f t="shared" si="161"/>
        <v>Europe</v>
      </c>
      <c r="D1517" s="17" t="str">
        <f t="shared" si="162"/>
        <v/>
      </c>
      <c r="E1517" s="17" t="str">
        <f t="shared" si="163"/>
        <v/>
      </c>
      <c r="F1517" s="17" t="str">
        <f t="shared" si="164"/>
        <v/>
      </c>
      <c r="G1517" s="17" t="str">
        <f t="shared" si="165"/>
        <v/>
      </c>
      <c r="H1517" s="17" t="str">
        <f t="shared" si="166"/>
        <v/>
      </c>
      <c r="I1517" s="35" t="str">
        <f t="shared" si="167"/>
        <v>Europe</v>
      </c>
      <c r="J1517" t="str">
        <f>IF(ISNUMBER(MATCH(K1517,K$1:K1516,0)),"Double","1st See ")</f>
        <v>Double</v>
      </c>
      <c r="K1517" t="s">
        <v>628</v>
      </c>
      <c r="R1517" t="s">
        <v>15</v>
      </c>
      <c r="S1517" s="52">
        <v>46000</v>
      </c>
      <c r="T1517" s="49" t="s">
        <v>2000</v>
      </c>
      <c r="U1517" s="13" t="s">
        <v>20</v>
      </c>
      <c r="W1517" s="60" t="str">
        <f>IF(ISNUMBER(MATCH(U1517,U$1:U1516,0)),"2","1")</f>
        <v>2</v>
      </c>
    </row>
    <row r="1518" spans="2:23" x14ac:dyDescent="0.25">
      <c r="B1518" s="18">
        <v>1517</v>
      </c>
      <c r="C1518" s="17" t="str">
        <f t="shared" si="161"/>
        <v/>
      </c>
      <c r="D1518" s="17" t="str">
        <f t="shared" si="162"/>
        <v>North America</v>
      </c>
      <c r="E1518" s="17" t="str">
        <f t="shared" si="163"/>
        <v/>
      </c>
      <c r="F1518" s="17" t="str">
        <f t="shared" si="164"/>
        <v/>
      </c>
      <c r="G1518" s="17" t="str">
        <f t="shared" si="165"/>
        <v/>
      </c>
      <c r="H1518" s="17" t="str">
        <f t="shared" si="166"/>
        <v/>
      </c>
      <c r="I1518" s="35" t="str">
        <f t="shared" si="167"/>
        <v>North America</v>
      </c>
      <c r="J1518" t="str">
        <f>IF(ISNUMBER(MATCH(K1518,K$1:K1517,0)),"Double","1st See ")</f>
        <v>Double</v>
      </c>
      <c r="K1518" t="s">
        <v>15</v>
      </c>
      <c r="R1518" t="s">
        <v>15</v>
      </c>
      <c r="S1518" s="52">
        <v>115000</v>
      </c>
      <c r="T1518" s="49" t="s">
        <v>207</v>
      </c>
      <c r="U1518" s="13" t="s">
        <v>20</v>
      </c>
      <c r="W1518" s="60" t="str">
        <f>IF(ISNUMBER(MATCH(U1518,U$1:U1517,0)),"2","1")</f>
        <v>2</v>
      </c>
    </row>
    <row r="1519" spans="2:23" x14ac:dyDescent="0.25">
      <c r="B1519" s="18">
        <v>1518</v>
      </c>
      <c r="C1519" s="17" t="str">
        <f t="shared" si="161"/>
        <v>Europe</v>
      </c>
      <c r="D1519" s="17" t="str">
        <f t="shared" si="162"/>
        <v/>
      </c>
      <c r="E1519" s="17" t="str">
        <f t="shared" si="163"/>
        <v/>
      </c>
      <c r="F1519" s="17" t="str">
        <f t="shared" si="164"/>
        <v/>
      </c>
      <c r="G1519" s="17" t="str">
        <f t="shared" si="165"/>
        <v/>
      </c>
      <c r="H1519" s="17" t="str">
        <f t="shared" si="166"/>
        <v/>
      </c>
      <c r="I1519" s="35" t="str">
        <f t="shared" si="167"/>
        <v>Europe</v>
      </c>
      <c r="J1519" t="str">
        <f>IF(ISNUMBER(MATCH(K1519,K$1:K1518,0)),"Double","1st See ")</f>
        <v>Double</v>
      </c>
      <c r="K1519" t="s">
        <v>628</v>
      </c>
      <c r="R1519" t="s">
        <v>15</v>
      </c>
      <c r="S1519" s="52">
        <v>40000</v>
      </c>
      <c r="T1519" s="49" t="s">
        <v>2006</v>
      </c>
      <c r="U1519" s="13" t="s">
        <v>20</v>
      </c>
      <c r="W1519" s="60" t="str">
        <f>IF(ISNUMBER(MATCH(U1519,U$1:U1518,0)),"2","1")</f>
        <v>2</v>
      </c>
    </row>
    <row r="1520" spans="2:23" x14ac:dyDescent="0.25">
      <c r="B1520" s="18">
        <v>1519</v>
      </c>
      <c r="C1520" s="17" t="str">
        <f t="shared" si="161"/>
        <v>Europe</v>
      </c>
      <c r="D1520" s="17" t="str">
        <f t="shared" si="162"/>
        <v/>
      </c>
      <c r="E1520" s="17" t="str">
        <f t="shared" si="163"/>
        <v/>
      </c>
      <c r="F1520" s="17" t="str">
        <f t="shared" si="164"/>
        <v/>
      </c>
      <c r="G1520" s="17" t="str">
        <f t="shared" si="165"/>
        <v/>
      </c>
      <c r="H1520" s="17" t="str">
        <f t="shared" si="166"/>
        <v/>
      </c>
      <c r="I1520" s="35" t="str">
        <f t="shared" si="167"/>
        <v>Europe</v>
      </c>
      <c r="J1520" t="str">
        <f>IF(ISNUMBER(MATCH(K1520,K$1:K1519,0)),"Double","1st See ")</f>
        <v>Double</v>
      </c>
      <c r="K1520" t="s">
        <v>583</v>
      </c>
      <c r="R1520" t="s">
        <v>15</v>
      </c>
      <c r="S1520" s="52">
        <v>46359</v>
      </c>
      <c r="T1520" s="49" t="s">
        <v>153</v>
      </c>
      <c r="U1520" s="13" t="s">
        <v>20</v>
      </c>
      <c r="W1520" s="60" t="str">
        <f>IF(ISNUMBER(MATCH(U1520,U$1:U1519,0)),"2","1")</f>
        <v>2</v>
      </c>
    </row>
    <row r="1521" spans="2:23" x14ac:dyDescent="0.25">
      <c r="B1521" s="18">
        <v>1520</v>
      </c>
      <c r="C1521" s="17" t="str">
        <f t="shared" si="161"/>
        <v>Europe</v>
      </c>
      <c r="D1521" s="17" t="str">
        <f t="shared" si="162"/>
        <v/>
      </c>
      <c r="E1521" s="17" t="str">
        <f t="shared" si="163"/>
        <v/>
      </c>
      <c r="F1521" s="17" t="str">
        <f t="shared" si="164"/>
        <v/>
      </c>
      <c r="G1521" s="17" t="str">
        <f t="shared" si="165"/>
        <v/>
      </c>
      <c r="H1521" s="17" t="str">
        <f t="shared" si="166"/>
        <v/>
      </c>
      <c r="I1521" s="35" t="str">
        <f t="shared" si="167"/>
        <v>Europe</v>
      </c>
      <c r="J1521" t="str">
        <f>IF(ISNUMBER(MATCH(K1521,K$1:K1520,0)),"Double","1st See ")</f>
        <v xml:space="preserve">1st See </v>
      </c>
      <c r="K1521" t="s">
        <v>1707</v>
      </c>
      <c r="R1521" t="s">
        <v>15</v>
      </c>
      <c r="S1521" s="52">
        <v>70000</v>
      </c>
      <c r="T1521" s="49" t="s">
        <v>2007</v>
      </c>
      <c r="U1521" s="13" t="s">
        <v>20</v>
      </c>
      <c r="W1521" s="60" t="str">
        <f>IF(ISNUMBER(MATCH(U1521,U$1:U1520,0)),"2","1")</f>
        <v>2</v>
      </c>
    </row>
    <row r="1522" spans="2:23" x14ac:dyDescent="0.25">
      <c r="B1522" s="18">
        <v>1521</v>
      </c>
      <c r="C1522" s="17" t="str">
        <f t="shared" si="161"/>
        <v/>
      </c>
      <c r="D1522" s="17" t="str">
        <f t="shared" si="162"/>
        <v>North America</v>
      </c>
      <c r="E1522" s="17" t="str">
        <f t="shared" si="163"/>
        <v/>
      </c>
      <c r="F1522" s="17" t="str">
        <f t="shared" si="164"/>
        <v/>
      </c>
      <c r="G1522" s="17" t="str">
        <f t="shared" si="165"/>
        <v/>
      </c>
      <c r="H1522" s="17" t="str">
        <f t="shared" si="166"/>
        <v/>
      </c>
      <c r="I1522" s="35" t="str">
        <f t="shared" si="167"/>
        <v>North America</v>
      </c>
      <c r="J1522" t="str">
        <f>IF(ISNUMBER(MATCH(K1522,K$1:K1521,0)),"Double","1st See ")</f>
        <v>Double</v>
      </c>
      <c r="K1522" t="s">
        <v>15</v>
      </c>
      <c r="R1522" t="s">
        <v>88</v>
      </c>
      <c r="S1522" s="52">
        <v>68835.306612122877</v>
      </c>
      <c r="T1522" s="49" t="s">
        <v>87</v>
      </c>
      <c r="U1522" s="13" t="s">
        <v>279</v>
      </c>
      <c r="V1522" s="53">
        <f>AVERAGE(S1522:S1579)</f>
        <v>89799.526836779929</v>
      </c>
      <c r="W1522" s="60" t="str">
        <f>IF(ISNUMBER(MATCH(U1522,U$1:U1521,0)),"2","1")</f>
        <v>2</v>
      </c>
    </row>
    <row r="1523" spans="2:23" x14ac:dyDescent="0.25">
      <c r="B1523" s="18">
        <v>1522</v>
      </c>
      <c r="C1523" s="17" t="str">
        <f t="shared" si="161"/>
        <v/>
      </c>
      <c r="D1523" s="17" t="str">
        <f t="shared" si="162"/>
        <v>North America</v>
      </c>
      <c r="E1523" s="17" t="str">
        <f t="shared" si="163"/>
        <v/>
      </c>
      <c r="F1523" s="17" t="str">
        <f t="shared" si="164"/>
        <v/>
      </c>
      <c r="G1523" s="17" t="str">
        <f t="shared" si="165"/>
        <v/>
      </c>
      <c r="H1523" s="17" t="str">
        <f t="shared" si="166"/>
        <v/>
      </c>
      <c r="I1523" s="35" t="str">
        <f t="shared" si="167"/>
        <v>North America</v>
      </c>
      <c r="J1523" t="str">
        <f>IF(ISNUMBER(MATCH(K1523,K$1:K1522,0)),"Double","1st See ")</f>
        <v>Double</v>
      </c>
      <c r="K1523" t="s">
        <v>88</v>
      </c>
      <c r="R1523" t="s">
        <v>88</v>
      </c>
      <c r="S1523" s="52">
        <v>55068.245289698301</v>
      </c>
      <c r="T1523" s="49" t="s">
        <v>108</v>
      </c>
      <c r="U1523" s="13" t="s">
        <v>20</v>
      </c>
      <c r="W1523" s="60" t="str">
        <f>IF(ISNUMBER(MATCH(U1523,U$1:U1522,0)),"2","1")</f>
        <v>2</v>
      </c>
    </row>
    <row r="1524" spans="2:23" x14ac:dyDescent="0.25">
      <c r="B1524" s="18">
        <v>1523</v>
      </c>
      <c r="C1524" s="17" t="str">
        <f t="shared" si="161"/>
        <v/>
      </c>
      <c r="D1524" s="17" t="str">
        <f t="shared" si="162"/>
        <v>North America</v>
      </c>
      <c r="E1524" s="17" t="str">
        <f t="shared" si="163"/>
        <v/>
      </c>
      <c r="F1524" s="17" t="str">
        <f t="shared" si="164"/>
        <v/>
      </c>
      <c r="G1524" s="17" t="str">
        <f t="shared" si="165"/>
        <v/>
      </c>
      <c r="H1524" s="17" t="str">
        <f t="shared" si="166"/>
        <v/>
      </c>
      <c r="I1524" s="35" t="str">
        <f t="shared" si="167"/>
        <v>North America</v>
      </c>
      <c r="J1524" t="str">
        <f>IF(ISNUMBER(MATCH(K1524,K$1:K1523,0)),"Double","1st See ")</f>
        <v>Double</v>
      </c>
      <c r="K1524" t="s">
        <v>15</v>
      </c>
      <c r="R1524" t="s">
        <v>88</v>
      </c>
      <c r="S1524" s="52">
        <v>58460.842544152933</v>
      </c>
      <c r="T1524" s="49" t="s">
        <v>127</v>
      </c>
      <c r="U1524" s="13" t="s">
        <v>67</v>
      </c>
      <c r="W1524" s="60" t="str">
        <f>IF(ISNUMBER(MATCH(U1524,U$1:U1523,0)),"2","1")</f>
        <v>2</v>
      </c>
    </row>
    <row r="1525" spans="2:23" x14ac:dyDescent="0.25">
      <c r="B1525" s="18">
        <v>1524</v>
      </c>
      <c r="C1525" s="17" t="str">
        <f t="shared" si="161"/>
        <v/>
      </c>
      <c r="D1525" s="17" t="str">
        <f t="shared" si="162"/>
        <v>North America</v>
      </c>
      <c r="E1525" s="17" t="str">
        <f t="shared" si="163"/>
        <v/>
      </c>
      <c r="F1525" s="17" t="str">
        <f t="shared" si="164"/>
        <v/>
      </c>
      <c r="G1525" s="17" t="str">
        <f t="shared" si="165"/>
        <v/>
      </c>
      <c r="H1525" s="17" t="str">
        <f t="shared" si="166"/>
        <v/>
      </c>
      <c r="I1525" s="35" t="str">
        <f t="shared" si="167"/>
        <v>North America</v>
      </c>
      <c r="J1525" t="str">
        <f>IF(ISNUMBER(MATCH(K1525,K$1:K1524,0)),"Double","1st See ")</f>
        <v>Double</v>
      </c>
      <c r="K1525" t="s">
        <v>15</v>
      </c>
      <c r="R1525" t="s">
        <v>88</v>
      </c>
      <c r="S1525" s="52">
        <v>60000</v>
      </c>
      <c r="T1525" s="49" t="s">
        <v>130</v>
      </c>
      <c r="U1525" s="13" t="s">
        <v>20</v>
      </c>
      <c r="W1525" s="60" t="str">
        <f>IF(ISNUMBER(MATCH(U1525,U$1:U1524,0)),"2","1")</f>
        <v>2</v>
      </c>
    </row>
    <row r="1526" spans="2:23" x14ac:dyDescent="0.25">
      <c r="B1526" s="18">
        <v>1525</v>
      </c>
      <c r="C1526" s="17" t="str">
        <f t="shared" si="161"/>
        <v>Europe</v>
      </c>
      <c r="D1526" s="17" t="str">
        <f t="shared" si="162"/>
        <v/>
      </c>
      <c r="E1526" s="17" t="str">
        <f t="shared" si="163"/>
        <v/>
      </c>
      <c r="F1526" s="17" t="str">
        <f t="shared" si="164"/>
        <v/>
      </c>
      <c r="G1526" s="17" t="str">
        <f t="shared" si="165"/>
        <v/>
      </c>
      <c r="H1526" s="17" t="str">
        <f t="shared" si="166"/>
        <v/>
      </c>
      <c r="I1526" s="35" t="str">
        <f t="shared" si="167"/>
        <v>Europe</v>
      </c>
      <c r="J1526" t="str">
        <f>IF(ISNUMBER(MATCH(K1526,K$1:K1525,0)),"Double","1st See ")</f>
        <v>Double</v>
      </c>
      <c r="K1526" t="s">
        <v>71</v>
      </c>
      <c r="R1526" t="s">
        <v>88</v>
      </c>
      <c r="S1526" s="52">
        <v>41301.183967273726</v>
      </c>
      <c r="T1526" s="49" t="s">
        <v>148</v>
      </c>
      <c r="U1526" s="13" t="s">
        <v>20</v>
      </c>
      <c r="W1526" s="60" t="str">
        <f>IF(ISNUMBER(MATCH(U1526,U$1:U1525,0)),"2","1")</f>
        <v>2</v>
      </c>
    </row>
    <row r="1527" spans="2:23" x14ac:dyDescent="0.25">
      <c r="B1527" s="18">
        <v>1526</v>
      </c>
      <c r="C1527" s="17" t="str">
        <f t="shared" si="161"/>
        <v>Europe</v>
      </c>
      <c r="D1527" s="17" t="str">
        <f t="shared" si="162"/>
        <v/>
      </c>
      <c r="E1527" s="17" t="str">
        <f t="shared" si="163"/>
        <v/>
      </c>
      <c r="F1527" s="17" t="str">
        <f t="shared" si="164"/>
        <v/>
      </c>
      <c r="G1527" s="17" t="str">
        <f t="shared" si="165"/>
        <v/>
      </c>
      <c r="H1527" s="17" t="str">
        <f t="shared" si="166"/>
        <v/>
      </c>
      <c r="I1527" s="35" t="str">
        <f t="shared" si="167"/>
        <v>Europe</v>
      </c>
      <c r="J1527" t="str">
        <f>IF(ISNUMBER(MATCH(K1527,K$1:K1526,0)),"Double","1st See ")</f>
        <v>Double</v>
      </c>
      <c r="K1527" t="s">
        <v>24</v>
      </c>
      <c r="R1527" t="s">
        <v>88</v>
      </c>
      <c r="S1527" s="52">
        <v>59001.691381819612</v>
      </c>
      <c r="T1527" s="49" t="s">
        <v>187</v>
      </c>
      <c r="U1527" s="13" t="s">
        <v>20</v>
      </c>
      <c r="W1527" s="60" t="str">
        <f>IF(ISNUMBER(MATCH(U1527,U$1:U1526,0)),"2","1")</f>
        <v>2</v>
      </c>
    </row>
    <row r="1528" spans="2:23" x14ac:dyDescent="0.25">
      <c r="B1528" s="18">
        <v>1527</v>
      </c>
      <c r="C1528" s="17" t="str">
        <f t="shared" si="161"/>
        <v/>
      </c>
      <c r="D1528" s="17" t="str">
        <f t="shared" si="162"/>
        <v>North America</v>
      </c>
      <c r="E1528" s="17" t="str">
        <f t="shared" si="163"/>
        <v/>
      </c>
      <c r="F1528" s="17" t="str">
        <f t="shared" si="164"/>
        <v/>
      </c>
      <c r="G1528" s="17" t="str">
        <f t="shared" si="165"/>
        <v/>
      </c>
      <c r="H1528" s="17" t="str">
        <f t="shared" si="166"/>
        <v/>
      </c>
      <c r="I1528" s="35" t="str">
        <f t="shared" si="167"/>
        <v>North America</v>
      </c>
      <c r="J1528" t="str">
        <f>IF(ISNUMBER(MATCH(K1528,K$1:K1527,0)),"Double","1st See ")</f>
        <v>Double</v>
      </c>
      <c r="K1528" t="s">
        <v>15</v>
      </c>
      <c r="R1528" t="s">
        <v>88</v>
      </c>
      <c r="S1528" s="52">
        <v>68835.306612122877</v>
      </c>
      <c r="T1528" s="49" t="s">
        <v>204</v>
      </c>
      <c r="U1528" s="13" t="s">
        <v>52</v>
      </c>
      <c r="W1528" s="60" t="str">
        <f>IF(ISNUMBER(MATCH(U1528,U$1:U1527,0)),"2","1")</f>
        <v>2</v>
      </c>
    </row>
    <row r="1529" spans="2:23" x14ac:dyDescent="0.25">
      <c r="B1529" s="18">
        <v>1528</v>
      </c>
      <c r="C1529" s="17" t="str">
        <f t="shared" si="161"/>
        <v/>
      </c>
      <c r="D1529" s="17" t="str">
        <f t="shared" si="162"/>
        <v/>
      </c>
      <c r="E1529" s="17" t="str">
        <f t="shared" si="163"/>
        <v/>
      </c>
      <c r="F1529" s="17" t="str">
        <f t="shared" si="164"/>
        <v/>
      </c>
      <c r="G1529" s="17" t="str">
        <f t="shared" si="165"/>
        <v>Asia</v>
      </c>
      <c r="H1529" s="17" t="str">
        <f t="shared" si="166"/>
        <v/>
      </c>
      <c r="I1529" s="35" t="str">
        <f t="shared" si="167"/>
        <v>Asia</v>
      </c>
      <c r="J1529" t="str">
        <f>IF(ISNUMBER(MATCH(K1529,K$1:K1528,0)),"Double","1st See ")</f>
        <v>Double</v>
      </c>
      <c r="K1529" t="s">
        <v>8</v>
      </c>
      <c r="R1529" t="s">
        <v>88</v>
      </c>
      <c r="S1529" s="52">
        <v>49168.076151516347</v>
      </c>
      <c r="T1529" s="49" t="s">
        <v>206</v>
      </c>
      <c r="U1529" s="13" t="s">
        <v>52</v>
      </c>
      <c r="W1529" s="60" t="str">
        <f>IF(ISNUMBER(MATCH(U1529,U$1:U1528,0)),"2","1")</f>
        <v>2</v>
      </c>
    </row>
    <row r="1530" spans="2:23" x14ac:dyDescent="0.25">
      <c r="B1530" s="18">
        <v>1529</v>
      </c>
      <c r="C1530" s="17" t="str">
        <f t="shared" si="161"/>
        <v/>
      </c>
      <c r="D1530" s="17" t="str">
        <f t="shared" si="162"/>
        <v>North America</v>
      </c>
      <c r="E1530" s="17" t="str">
        <f t="shared" si="163"/>
        <v/>
      </c>
      <c r="F1530" s="17" t="str">
        <f t="shared" si="164"/>
        <v/>
      </c>
      <c r="G1530" s="17" t="str">
        <f t="shared" si="165"/>
        <v/>
      </c>
      <c r="H1530" s="17" t="str">
        <f t="shared" si="166"/>
        <v/>
      </c>
      <c r="I1530" s="35" t="str">
        <f t="shared" si="167"/>
        <v>North America</v>
      </c>
      <c r="J1530" t="str">
        <f>IF(ISNUMBER(MATCH(K1530,K$1:K1529,0)),"Double","1st See ")</f>
        <v>Double</v>
      </c>
      <c r="K1530" t="s">
        <v>15</v>
      </c>
      <c r="R1530" t="s">
        <v>88</v>
      </c>
      <c r="S1530" s="52">
        <v>60968.414427880263</v>
      </c>
      <c r="T1530" s="49" t="s">
        <v>209</v>
      </c>
      <c r="U1530" s="13" t="s">
        <v>20</v>
      </c>
      <c r="W1530" s="60" t="str">
        <f>IF(ISNUMBER(MATCH(U1530,U$1:U1529,0)),"2","1")</f>
        <v>2</v>
      </c>
    </row>
    <row r="1531" spans="2:23" x14ac:dyDescent="0.25">
      <c r="B1531" s="18">
        <v>1530</v>
      </c>
      <c r="C1531" s="17" t="str">
        <f t="shared" si="161"/>
        <v/>
      </c>
      <c r="D1531" s="17" t="str">
        <f t="shared" si="162"/>
        <v/>
      </c>
      <c r="E1531" s="17" t="str">
        <f t="shared" si="163"/>
        <v/>
      </c>
      <c r="F1531" s="17" t="str">
        <f t="shared" si="164"/>
        <v/>
      </c>
      <c r="G1531" s="17" t="str">
        <f t="shared" si="165"/>
        <v>Asia</v>
      </c>
      <c r="H1531" s="17" t="str">
        <f t="shared" si="166"/>
        <v/>
      </c>
      <c r="I1531" s="35" t="str">
        <f t="shared" si="167"/>
        <v>Asia</v>
      </c>
      <c r="J1531" t="str">
        <f>IF(ISNUMBER(MATCH(K1531,K$1:K1530,0)),"Double","1st See ")</f>
        <v>Double</v>
      </c>
      <c r="K1531" t="s">
        <v>8</v>
      </c>
      <c r="R1531" t="s">
        <v>88</v>
      </c>
      <c r="S1531" s="52">
        <v>58000</v>
      </c>
      <c r="T1531" s="49" t="s">
        <v>232</v>
      </c>
      <c r="U1531" s="13" t="s">
        <v>52</v>
      </c>
      <c r="W1531" s="60" t="str">
        <f>IF(ISNUMBER(MATCH(U1531,U$1:U1530,0)),"2","1")</f>
        <v>2</v>
      </c>
    </row>
    <row r="1532" spans="2:23" x14ac:dyDescent="0.25">
      <c r="B1532" s="18">
        <v>1531</v>
      </c>
      <c r="C1532" s="17" t="str">
        <f t="shared" si="161"/>
        <v/>
      </c>
      <c r="D1532" s="17" t="str">
        <f t="shared" si="162"/>
        <v>North America</v>
      </c>
      <c r="E1532" s="17" t="str">
        <f t="shared" si="163"/>
        <v/>
      </c>
      <c r="F1532" s="17" t="str">
        <f t="shared" si="164"/>
        <v/>
      </c>
      <c r="G1532" s="17" t="str">
        <f t="shared" si="165"/>
        <v/>
      </c>
      <c r="H1532" s="17" t="str">
        <f t="shared" si="166"/>
        <v/>
      </c>
      <c r="I1532" s="35" t="str">
        <f t="shared" si="167"/>
        <v>North America</v>
      </c>
      <c r="J1532" t="str">
        <f>IF(ISNUMBER(MATCH(K1532,K$1:K1531,0)),"Double","1st See ")</f>
        <v>Double</v>
      </c>
      <c r="K1532" t="s">
        <v>15</v>
      </c>
      <c r="R1532" t="s">
        <v>88</v>
      </c>
      <c r="S1532" s="52">
        <v>105219.68296424497</v>
      </c>
      <c r="T1532" s="49" t="s">
        <v>236</v>
      </c>
      <c r="U1532" s="13" t="s">
        <v>52</v>
      </c>
      <c r="W1532" s="60" t="str">
        <f>IF(ISNUMBER(MATCH(U1532,U$1:U1531,0)),"2","1")</f>
        <v>2</v>
      </c>
    </row>
    <row r="1533" spans="2:23" x14ac:dyDescent="0.25">
      <c r="B1533" s="18">
        <v>1532</v>
      </c>
      <c r="C1533" s="17" t="str">
        <f t="shared" si="161"/>
        <v/>
      </c>
      <c r="D1533" s="17" t="str">
        <f t="shared" si="162"/>
        <v>North America</v>
      </c>
      <c r="E1533" s="17" t="str">
        <f t="shared" si="163"/>
        <v/>
      </c>
      <c r="F1533" s="17" t="str">
        <f t="shared" si="164"/>
        <v/>
      </c>
      <c r="G1533" s="17" t="str">
        <f t="shared" si="165"/>
        <v/>
      </c>
      <c r="H1533" s="17" t="str">
        <f t="shared" si="166"/>
        <v/>
      </c>
      <c r="I1533" s="35" t="str">
        <f t="shared" si="167"/>
        <v>North America</v>
      </c>
      <c r="J1533" t="str">
        <f>IF(ISNUMBER(MATCH(K1533,K$1:K1532,0)),"Double","1st See ")</f>
        <v>Double</v>
      </c>
      <c r="K1533" t="s">
        <v>15</v>
      </c>
      <c r="R1533" t="s">
        <v>88</v>
      </c>
      <c r="S1533" s="52">
        <v>88502.537072729421</v>
      </c>
      <c r="T1533" s="49" t="s">
        <v>242</v>
      </c>
      <c r="U1533" s="13" t="s">
        <v>20</v>
      </c>
      <c r="W1533" s="60" t="str">
        <f>IF(ISNUMBER(MATCH(U1533,U$1:U1532,0)),"2","1")</f>
        <v>2</v>
      </c>
    </row>
    <row r="1534" spans="2:23" x14ac:dyDescent="0.25">
      <c r="B1534" s="18">
        <v>1533</v>
      </c>
      <c r="C1534" s="17" t="str">
        <f t="shared" si="161"/>
        <v/>
      </c>
      <c r="D1534" s="17" t="str">
        <f t="shared" si="162"/>
        <v>North America</v>
      </c>
      <c r="E1534" s="17" t="str">
        <f t="shared" si="163"/>
        <v/>
      </c>
      <c r="F1534" s="17" t="str">
        <f t="shared" si="164"/>
        <v/>
      </c>
      <c r="G1534" s="17" t="str">
        <f t="shared" si="165"/>
        <v/>
      </c>
      <c r="H1534" s="17" t="str">
        <f t="shared" si="166"/>
        <v/>
      </c>
      <c r="I1534" s="35" t="str">
        <f t="shared" si="167"/>
        <v>North America</v>
      </c>
      <c r="J1534" t="str">
        <f>IF(ISNUMBER(MATCH(K1534,K$1:K1533,0)),"Double","1st See ")</f>
        <v>Double</v>
      </c>
      <c r="K1534" t="s">
        <v>15</v>
      </c>
      <c r="R1534" t="s">
        <v>88</v>
      </c>
      <c r="S1534" s="52">
        <v>41406</v>
      </c>
      <c r="T1534" s="49" t="s">
        <v>253</v>
      </c>
      <c r="U1534" s="13" t="s">
        <v>20</v>
      </c>
      <c r="W1534" s="60" t="str">
        <f>IF(ISNUMBER(MATCH(U1534,U$1:U1533,0)),"2","1")</f>
        <v>2</v>
      </c>
    </row>
    <row r="1535" spans="2:23" x14ac:dyDescent="0.25">
      <c r="B1535" s="18">
        <v>1534</v>
      </c>
      <c r="C1535" s="17" t="str">
        <f t="shared" si="161"/>
        <v/>
      </c>
      <c r="D1535" s="17" t="str">
        <f t="shared" si="162"/>
        <v/>
      </c>
      <c r="E1535" s="17" t="str">
        <f t="shared" si="163"/>
        <v/>
      </c>
      <c r="F1535" s="17" t="str">
        <f t="shared" si="164"/>
        <v/>
      </c>
      <c r="G1535" s="17" t="str">
        <f t="shared" si="165"/>
        <v>Asia</v>
      </c>
      <c r="H1535" s="17" t="str">
        <f t="shared" si="166"/>
        <v/>
      </c>
      <c r="I1535" s="35" t="str">
        <f t="shared" si="167"/>
        <v>Asia</v>
      </c>
      <c r="J1535" t="str">
        <f>IF(ISNUMBER(MATCH(K1535,K$1:K1534,0)),"Double","1st See ")</f>
        <v>Double</v>
      </c>
      <c r="K1535" t="s">
        <v>8</v>
      </c>
      <c r="R1535" t="s">
        <v>88</v>
      </c>
      <c r="S1535" s="52">
        <v>90469.260118790073</v>
      </c>
      <c r="T1535" s="49" t="s">
        <v>258</v>
      </c>
      <c r="U1535" s="13" t="s">
        <v>356</v>
      </c>
      <c r="W1535" s="60" t="str">
        <f>IF(ISNUMBER(MATCH(U1535,U$1:U1534,0)),"2","1")</f>
        <v>2</v>
      </c>
    </row>
    <row r="1536" spans="2:23" x14ac:dyDescent="0.25">
      <c r="B1536" s="18">
        <v>1535</v>
      </c>
      <c r="C1536" s="17" t="str">
        <f t="shared" si="161"/>
        <v/>
      </c>
      <c r="D1536" s="17" t="str">
        <f t="shared" si="162"/>
        <v/>
      </c>
      <c r="E1536" s="17" t="str">
        <f t="shared" si="163"/>
        <v>South America</v>
      </c>
      <c r="F1536" s="17" t="str">
        <f t="shared" si="164"/>
        <v/>
      </c>
      <c r="G1536" s="17" t="str">
        <f t="shared" si="165"/>
        <v/>
      </c>
      <c r="H1536" s="17" t="str">
        <f t="shared" si="166"/>
        <v/>
      </c>
      <c r="I1536" s="35" t="str">
        <f t="shared" si="167"/>
        <v>South America</v>
      </c>
      <c r="J1536" t="str">
        <f>IF(ISNUMBER(MATCH(K1536,K$1:K1535,0)),"Double","1st See ")</f>
        <v xml:space="preserve">1st See </v>
      </c>
      <c r="K1536" t="s">
        <v>1722</v>
      </c>
      <c r="R1536" t="s">
        <v>88</v>
      </c>
      <c r="S1536" s="52">
        <v>59001.691381819612</v>
      </c>
      <c r="T1536" s="49" t="s">
        <v>262</v>
      </c>
      <c r="U1536" s="13" t="s">
        <v>20</v>
      </c>
      <c r="W1536" s="60" t="str">
        <f>IF(ISNUMBER(MATCH(U1536,U$1:U1535,0)),"2","1")</f>
        <v>2</v>
      </c>
    </row>
    <row r="1537" spans="2:23" x14ac:dyDescent="0.25">
      <c r="B1537" s="18">
        <v>1536</v>
      </c>
      <c r="C1537" s="17" t="str">
        <f t="shared" si="161"/>
        <v/>
      </c>
      <c r="D1537" s="17" t="str">
        <f t="shared" si="162"/>
        <v/>
      </c>
      <c r="E1537" s="17" t="str">
        <f t="shared" si="163"/>
        <v/>
      </c>
      <c r="F1537" s="17" t="str">
        <f t="shared" si="164"/>
        <v/>
      </c>
      <c r="G1537" s="17" t="str">
        <f t="shared" si="165"/>
        <v>Asia</v>
      </c>
      <c r="H1537" s="17" t="str">
        <f t="shared" si="166"/>
        <v/>
      </c>
      <c r="I1537" s="35" t="str">
        <f t="shared" si="167"/>
        <v>Asia</v>
      </c>
      <c r="J1537" t="str">
        <f>IF(ISNUMBER(MATCH(K1537,K$1:K1536,0)),"Double","1st See ")</f>
        <v>Double</v>
      </c>
      <c r="K1537" t="s">
        <v>8</v>
      </c>
      <c r="R1537" t="s">
        <v>88</v>
      </c>
      <c r="S1537" s="52">
        <v>44251.268536364711</v>
      </c>
      <c r="T1537" s="49" t="s">
        <v>301</v>
      </c>
      <c r="U1537" s="13" t="s">
        <v>67</v>
      </c>
      <c r="W1537" s="60" t="str">
        <f>IF(ISNUMBER(MATCH(U1537,U$1:U1536,0)),"2","1")</f>
        <v>2</v>
      </c>
    </row>
    <row r="1538" spans="2:23" x14ac:dyDescent="0.25">
      <c r="B1538" s="18">
        <v>1537</v>
      </c>
      <c r="C1538" s="17" t="str">
        <f t="shared" ref="C1538:C1601" si="168">IF(ISNUMBER(MATCH($K1538,L$2:L$65,0)),"Europe","")</f>
        <v/>
      </c>
      <c r="D1538" s="17" t="str">
        <f t="shared" ref="D1538:D1601" si="169">IF(ISNUMBER(MATCH($K1538,M$2:M$65,0)),"North America","")</f>
        <v>North America</v>
      </c>
      <c r="E1538" s="17" t="str">
        <f t="shared" ref="E1538:E1601" si="170">IF(ISNUMBER(MATCH($K1538,N$2:N$65,0)),"South America","")</f>
        <v/>
      </c>
      <c r="F1538" s="17" t="str">
        <f t="shared" ref="F1538:F1601" si="171">IF(ISNUMBER(MATCH($K1538,O$2:O$63,0)),"Africa","")</f>
        <v/>
      </c>
      <c r="G1538" s="17" t="str">
        <f t="shared" ref="G1538:G1601" si="172">IF(ISNUMBER(MATCH($K1538,P$2:P$65,0)),"Asia","")</f>
        <v/>
      </c>
      <c r="H1538" s="17" t="str">
        <f t="shared" ref="H1538:H1601" si="173">IF(ISNUMBER(MATCH($K1538,Q$2:Q$65,0)),"Oceania","")</f>
        <v/>
      </c>
      <c r="I1538" s="35" t="str">
        <f t="shared" si="167"/>
        <v>North America</v>
      </c>
      <c r="J1538" t="str">
        <f>IF(ISNUMBER(MATCH(K1538,K$1:K1537,0)),"Double","1st See ")</f>
        <v>Double</v>
      </c>
      <c r="K1538" t="s">
        <v>15</v>
      </c>
      <c r="R1538" t="s">
        <v>88</v>
      </c>
      <c r="S1538" s="52">
        <v>98336.152303032693</v>
      </c>
      <c r="T1538" s="49" t="s">
        <v>312</v>
      </c>
      <c r="U1538" s="13" t="s">
        <v>52</v>
      </c>
      <c r="W1538" s="60" t="str">
        <f>IF(ISNUMBER(MATCH(U1538,U$1:U1537,0)),"2","1")</f>
        <v>2</v>
      </c>
    </row>
    <row r="1539" spans="2:23" x14ac:dyDescent="0.25">
      <c r="B1539" s="18">
        <v>1538</v>
      </c>
      <c r="C1539" s="17" t="str">
        <f t="shared" si="168"/>
        <v/>
      </c>
      <c r="D1539" s="17" t="str">
        <f t="shared" si="169"/>
        <v>North America</v>
      </c>
      <c r="E1539" s="17" t="str">
        <f t="shared" si="170"/>
        <v/>
      </c>
      <c r="F1539" s="17" t="str">
        <f t="shared" si="171"/>
        <v/>
      </c>
      <c r="G1539" s="17" t="str">
        <f t="shared" si="172"/>
        <v/>
      </c>
      <c r="H1539" s="17" t="str">
        <f t="shared" si="173"/>
        <v/>
      </c>
      <c r="I1539" s="35" t="str">
        <f t="shared" ref="I1539:I1602" si="174">CONCATENATE(C1539,D1539,E1539,F1539,G1539,H1539)</f>
        <v>North America</v>
      </c>
      <c r="J1539" t="str">
        <f>IF(ISNUMBER(MATCH(K1539,K$1:K1538,0)),"Double","1st See ")</f>
        <v>Double</v>
      </c>
      <c r="K1539" t="s">
        <v>166</v>
      </c>
      <c r="R1539" t="s">
        <v>88</v>
      </c>
      <c r="S1539" s="52">
        <v>63918.498996971248</v>
      </c>
      <c r="T1539" s="49" t="s">
        <v>318</v>
      </c>
      <c r="U1539" s="13" t="s">
        <v>52</v>
      </c>
      <c r="W1539" s="60" t="str">
        <f>IF(ISNUMBER(MATCH(U1539,U$1:U1538,0)),"2","1")</f>
        <v>2</v>
      </c>
    </row>
    <row r="1540" spans="2:23" x14ac:dyDescent="0.25">
      <c r="B1540" s="18">
        <v>1539</v>
      </c>
      <c r="C1540" s="17" t="str">
        <f t="shared" si="168"/>
        <v>Europe</v>
      </c>
      <c r="D1540" s="17" t="str">
        <f t="shared" si="169"/>
        <v/>
      </c>
      <c r="E1540" s="17" t="str">
        <f t="shared" si="170"/>
        <v/>
      </c>
      <c r="F1540" s="17" t="str">
        <f t="shared" si="171"/>
        <v/>
      </c>
      <c r="G1540" s="17" t="str">
        <f t="shared" si="172"/>
        <v/>
      </c>
      <c r="H1540" s="17" t="str">
        <f t="shared" si="173"/>
        <v/>
      </c>
      <c r="I1540" s="35" t="str">
        <f t="shared" si="174"/>
        <v>Europe</v>
      </c>
      <c r="J1540" t="str">
        <f>IF(ISNUMBER(MATCH(K1540,K$1:K1539,0)),"Double","1st See ")</f>
        <v>Double</v>
      </c>
      <c r="K1540" t="s">
        <v>71</v>
      </c>
      <c r="R1540" t="s">
        <v>88</v>
      </c>
      <c r="S1540" s="52">
        <v>41301.183967273726</v>
      </c>
      <c r="T1540" s="49" t="s">
        <v>14</v>
      </c>
      <c r="U1540" s="13" t="s">
        <v>20</v>
      </c>
      <c r="W1540" s="60" t="str">
        <f>IF(ISNUMBER(MATCH(U1540,U$1:U1539,0)),"2","1")</f>
        <v>2</v>
      </c>
    </row>
    <row r="1541" spans="2:23" x14ac:dyDescent="0.25">
      <c r="B1541" s="18">
        <v>1540</v>
      </c>
      <c r="C1541" s="17" t="str">
        <f t="shared" si="168"/>
        <v/>
      </c>
      <c r="D1541" s="17" t="str">
        <f t="shared" si="169"/>
        <v/>
      </c>
      <c r="E1541" s="17" t="str">
        <f t="shared" si="170"/>
        <v/>
      </c>
      <c r="F1541" s="17" t="str">
        <f t="shared" si="171"/>
        <v/>
      </c>
      <c r="G1541" s="17" t="str">
        <f t="shared" si="172"/>
        <v>Asia</v>
      </c>
      <c r="H1541" s="17" t="str">
        <f t="shared" si="173"/>
        <v/>
      </c>
      <c r="I1541" s="35" t="str">
        <f t="shared" si="174"/>
        <v>Asia</v>
      </c>
      <c r="J1541" t="str">
        <f>IF(ISNUMBER(MATCH(K1541,K$1:K1540,0)),"Double","1st See ")</f>
        <v>Double</v>
      </c>
      <c r="K1541" t="s">
        <v>347</v>
      </c>
      <c r="R1541" t="s">
        <v>88</v>
      </c>
      <c r="S1541" s="52">
        <v>59001.691381819612</v>
      </c>
      <c r="T1541" s="49" t="s">
        <v>389</v>
      </c>
      <c r="U1541" s="13" t="s">
        <v>20</v>
      </c>
      <c r="W1541" s="60" t="str">
        <f>IF(ISNUMBER(MATCH(U1541,U$1:U1540,0)),"2","1")</f>
        <v>2</v>
      </c>
    </row>
    <row r="1542" spans="2:23" x14ac:dyDescent="0.25">
      <c r="B1542" s="18">
        <v>1541</v>
      </c>
      <c r="C1542" s="17" t="str">
        <f t="shared" si="168"/>
        <v/>
      </c>
      <c r="D1542" s="17" t="str">
        <f t="shared" si="169"/>
        <v>North America</v>
      </c>
      <c r="E1542" s="17" t="str">
        <f t="shared" si="170"/>
        <v/>
      </c>
      <c r="F1542" s="17" t="str">
        <f t="shared" si="171"/>
        <v/>
      </c>
      <c r="G1542" s="17" t="str">
        <f t="shared" si="172"/>
        <v/>
      </c>
      <c r="H1542" s="17" t="str">
        <f t="shared" si="173"/>
        <v/>
      </c>
      <c r="I1542" s="35" t="str">
        <f t="shared" si="174"/>
        <v>North America</v>
      </c>
      <c r="J1542" t="str">
        <f>IF(ISNUMBER(MATCH(K1542,K$1:K1541,0)),"Double","1st See ")</f>
        <v>Double</v>
      </c>
      <c r="K1542" t="s">
        <v>166</v>
      </c>
      <c r="R1542" t="s">
        <v>88</v>
      </c>
      <c r="S1542" s="52">
        <v>63918.498996971248</v>
      </c>
      <c r="T1542" s="49" t="s">
        <v>410</v>
      </c>
      <c r="U1542" s="13" t="s">
        <v>52</v>
      </c>
      <c r="W1542" s="60" t="str">
        <f>IF(ISNUMBER(MATCH(U1542,U$1:U1541,0)),"2","1")</f>
        <v>2</v>
      </c>
    </row>
    <row r="1543" spans="2:23" x14ac:dyDescent="0.25">
      <c r="B1543" s="18">
        <v>1542</v>
      </c>
      <c r="C1543" s="17" t="str">
        <f t="shared" si="168"/>
        <v/>
      </c>
      <c r="D1543" s="17" t="str">
        <f t="shared" si="169"/>
        <v/>
      </c>
      <c r="E1543" s="17" t="str">
        <f t="shared" si="170"/>
        <v>South America</v>
      </c>
      <c r="F1543" s="17" t="str">
        <f t="shared" si="171"/>
        <v/>
      </c>
      <c r="G1543" s="17" t="str">
        <f t="shared" si="172"/>
        <v/>
      </c>
      <c r="H1543" s="17" t="str">
        <f t="shared" si="173"/>
        <v/>
      </c>
      <c r="I1543" s="35" t="str">
        <f t="shared" si="174"/>
        <v>South America</v>
      </c>
      <c r="J1543" t="str">
        <f>IF(ISNUMBER(MATCH(K1543,K$1:K1542,0)),"Double","1st See ")</f>
        <v xml:space="preserve">1st See </v>
      </c>
      <c r="K1543" t="s">
        <v>1731</v>
      </c>
      <c r="R1543" t="s">
        <v>88</v>
      </c>
      <c r="S1543" s="52">
        <v>55068.245289698301</v>
      </c>
      <c r="T1543" s="49" t="s">
        <v>431</v>
      </c>
      <c r="U1543" s="13" t="s">
        <v>20</v>
      </c>
      <c r="W1543" s="60" t="str">
        <f>IF(ISNUMBER(MATCH(U1543,U$1:U1542,0)),"2","1")</f>
        <v>2</v>
      </c>
    </row>
    <row r="1544" spans="2:23" x14ac:dyDescent="0.25">
      <c r="B1544" s="18">
        <v>1543</v>
      </c>
      <c r="C1544" s="17" t="str">
        <f t="shared" si="168"/>
        <v/>
      </c>
      <c r="D1544" s="17" t="str">
        <f t="shared" si="169"/>
        <v>North America</v>
      </c>
      <c r="E1544" s="17" t="str">
        <f t="shared" si="170"/>
        <v/>
      </c>
      <c r="F1544" s="17" t="str">
        <f t="shared" si="171"/>
        <v/>
      </c>
      <c r="G1544" s="17" t="str">
        <f t="shared" si="172"/>
        <v/>
      </c>
      <c r="H1544" s="17" t="str">
        <f t="shared" si="173"/>
        <v/>
      </c>
      <c r="I1544" s="35" t="str">
        <f t="shared" si="174"/>
        <v>North America</v>
      </c>
      <c r="J1544" t="str">
        <f>IF(ISNUMBER(MATCH(K1544,K$1:K1543,0)),"Double","1st See ")</f>
        <v>Double</v>
      </c>
      <c r="K1544" t="s">
        <v>15</v>
      </c>
      <c r="R1544" t="s">
        <v>88</v>
      </c>
      <c r="S1544" s="52">
        <v>157337.8436848523</v>
      </c>
      <c r="T1544" s="49" t="s">
        <v>356</v>
      </c>
      <c r="U1544" s="13" t="s">
        <v>356</v>
      </c>
      <c r="W1544" s="60" t="str">
        <f>IF(ISNUMBER(MATCH(U1544,U$1:U1543,0)),"2","1")</f>
        <v>2</v>
      </c>
    </row>
    <row r="1545" spans="2:23" x14ac:dyDescent="0.25">
      <c r="B1545" s="18">
        <v>1544</v>
      </c>
      <c r="C1545" s="17" t="str">
        <f t="shared" si="168"/>
        <v/>
      </c>
      <c r="D1545" s="17" t="str">
        <f t="shared" si="169"/>
        <v>North America</v>
      </c>
      <c r="E1545" s="17" t="str">
        <f t="shared" si="170"/>
        <v/>
      </c>
      <c r="F1545" s="17" t="str">
        <f t="shared" si="171"/>
        <v/>
      </c>
      <c r="G1545" s="17" t="str">
        <f t="shared" si="172"/>
        <v/>
      </c>
      <c r="H1545" s="17" t="str">
        <f t="shared" si="173"/>
        <v/>
      </c>
      <c r="I1545" s="35" t="str">
        <f t="shared" si="174"/>
        <v>North America</v>
      </c>
      <c r="J1545" t="str">
        <f>IF(ISNUMBER(MATCH(K1545,K$1:K1544,0)),"Double","1st See ")</f>
        <v>Double</v>
      </c>
      <c r="K1545" t="s">
        <v>88</v>
      </c>
      <c r="R1545" t="s">
        <v>88</v>
      </c>
      <c r="S1545" s="52">
        <v>73752.11422727452</v>
      </c>
      <c r="T1545" s="49" t="s">
        <v>439</v>
      </c>
      <c r="U1545" s="13" t="s">
        <v>20</v>
      </c>
      <c r="W1545" s="60" t="str">
        <f>IF(ISNUMBER(MATCH(U1545,U$1:U1544,0)),"2","1")</f>
        <v>2</v>
      </c>
    </row>
    <row r="1546" spans="2:23" x14ac:dyDescent="0.25">
      <c r="B1546" s="18">
        <v>1545</v>
      </c>
      <c r="C1546" s="17" t="str">
        <f t="shared" si="168"/>
        <v/>
      </c>
      <c r="D1546" s="17" t="str">
        <f t="shared" si="169"/>
        <v>North America</v>
      </c>
      <c r="E1546" s="17" t="str">
        <f t="shared" si="170"/>
        <v/>
      </c>
      <c r="F1546" s="17" t="str">
        <f t="shared" si="171"/>
        <v/>
      </c>
      <c r="G1546" s="17" t="str">
        <f t="shared" si="172"/>
        <v/>
      </c>
      <c r="H1546" s="17" t="str">
        <f t="shared" si="173"/>
        <v/>
      </c>
      <c r="I1546" s="35" t="str">
        <f t="shared" si="174"/>
        <v>North America</v>
      </c>
      <c r="J1546" t="str">
        <f>IF(ISNUMBER(MATCH(K1546,K$1:K1545,0)),"Double","1st See ")</f>
        <v>Double</v>
      </c>
      <c r="K1546" t="s">
        <v>15</v>
      </c>
      <c r="R1546" t="s">
        <v>88</v>
      </c>
      <c r="S1546" s="52">
        <v>78668.921842426149</v>
      </c>
      <c r="T1546" s="49" t="s">
        <v>459</v>
      </c>
      <c r="U1546" s="13" t="s">
        <v>20</v>
      </c>
      <c r="W1546" s="60" t="str">
        <f>IF(ISNUMBER(MATCH(U1546,U$1:U1545,0)),"2","1")</f>
        <v>2</v>
      </c>
    </row>
    <row r="1547" spans="2:23" x14ac:dyDescent="0.25">
      <c r="B1547" s="18">
        <v>1546</v>
      </c>
      <c r="C1547" s="17" t="str">
        <f t="shared" si="168"/>
        <v/>
      </c>
      <c r="D1547" s="17" t="str">
        <f t="shared" si="169"/>
        <v/>
      </c>
      <c r="E1547" s="17" t="str">
        <f t="shared" si="170"/>
        <v/>
      </c>
      <c r="F1547" s="17" t="str">
        <f t="shared" si="171"/>
        <v/>
      </c>
      <c r="G1547" s="17" t="str">
        <f t="shared" si="172"/>
        <v/>
      </c>
      <c r="H1547" s="17" t="str">
        <f t="shared" si="173"/>
        <v>Oceania</v>
      </c>
      <c r="I1547" s="35" t="str">
        <f t="shared" si="174"/>
        <v>Oceania</v>
      </c>
      <c r="J1547" t="str">
        <f>IF(ISNUMBER(MATCH(K1547,K$1:K1546,0)),"Double","1st See ")</f>
        <v>Double</v>
      </c>
      <c r="K1547" t="s">
        <v>84</v>
      </c>
      <c r="R1547" t="s">
        <v>88</v>
      </c>
      <c r="S1547" s="52">
        <v>70802.029658183528</v>
      </c>
      <c r="T1547" s="49" t="s">
        <v>488</v>
      </c>
      <c r="U1547" s="13" t="s">
        <v>488</v>
      </c>
      <c r="W1547" s="60" t="str">
        <f>IF(ISNUMBER(MATCH(U1547,U$1:U1546,0)),"2","1")</f>
        <v>2</v>
      </c>
    </row>
    <row r="1548" spans="2:23" x14ac:dyDescent="0.25">
      <c r="B1548" s="18">
        <v>1547</v>
      </c>
      <c r="C1548" s="17" t="str">
        <f t="shared" si="168"/>
        <v/>
      </c>
      <c r="D1548" s="17" t="str">
        <f t="shared" si="169"/>
        <v/>
      </c>
      <c r="E1548" s="17" t="str">
        <f t="shared" si="170"/>
        <v/>
      </c>
      <c r="F1548" s="17" t="str">
        <f t="shared" si="171"/>
        <v/>
      </c>
      <c r="G1548" s="17" t="str">
        <f t="shared" si="172"/>
        <v>Asia</v>
      </c>
      <c r="H1548" s="17" t="str">
        <f t="shared" si="173"/>
        <v/>
      </c>
      <c r="I1548" s="35" t="str">
        <f t="shared" si="174"/>
        <v>Asia</v>
      </c>
      <c r="J1548" t="str">
        <f>IF(ISNUMBER(MATCH(K1548,K$1:K1547,0)),"Double","1st See ")</f>
        <v>Double</v>
      </c>
      <c r="K1548" t="s">
        <v>8</v>
      </c>
      <c r="R1548" t="s">
        <v>88</v>
      </c>
      <c r="S1548" s="52">
        <v>108169.76753333595</v>
      </c>
      <c r="T1548" s="49" t="s">
        <v>540</v>
      </c>
      <c r="U1548" s="13" t="s">
        <v>488</v>
      </c>
      <c r="W1548" s="60" t="str">
        <f>IF(ISNUMBER(MATCH(U1548,U$1:U1547,0)),"2","1")</f>
        <v>2</v>
      </c>
    </row>
    <row r="1549" spans="2:23" x14ac:dyDescent="0.25">
      <c r="B1549" s="18">
        <v>1548</v>
      </c>
      <c r="C1549" s="17" t="str">
        <f t="shared" si="168"/>
        <v/>
      </c>
      <c r="D1549" s="17" t="str">
        <f t="shared" si="169"/>
        <v/>
      </c>
      <c r="E1549" s="17" t="str">
        <f t="shared" si="170"/>
        <v/>
      </c>
      <c r="F1549" s="17" t="str">
        <f t="shared" si="171"/>
        <v/>
      </c>
      <c r="G1549" s="17" t="str">
        <f t="shared" si="172"/>
        <v/>
      </c>
      <c r="H1549" s="17" t="str">
        <f t="shared" si="173"/>
        <v>Oceania</v>
      </c>
      <c r="I1549" s="35" t="str">
        <f t="shared" si="174"/>
        <v>Oceania</v>
      </c>
      <c r="J1549" t="str">
        <f>IF(ISNUMBER(MATCH(K1549,K$1:K1548,0)),"Double","1st See ")</f>
        <v>Double</v>
      </c>
      <c r="K1549" t="s">
        <v>84</v>
      </c>
      <c r="R1549" t="s">
        <v>88</v>
      </c>
      <c r="S1549" s="52">
        <v>51134.799197576998</v>
      </c>
      <c r="T1549" s="49" t="s">
        <v>559</v>
      </c>
      <c r="U1549" s="13" t="s">
        <v>52</v>
      </c>
      <c r="W1549" s="60" t="str">
        <f>IF(ISNUMBER(MATCH(U1549,U$1:U1548,0)),"2","1")</f>
        <v>2</v>
      </c>
    </row>
    <row r="1550" spans="2:23" x14ac:dyDescent="0.25">
      <c r="B1550" s="18">
        <v>1549</v>
      </c>
      <c r="C1550" s="17" t="str">
        <f t="shared" si="168"/>
        <v/>
      </c>
      <c r="D1550" s="17" t="str">
        <f t="shared" si="169"/>
        <v/>
      </c>
      <c r="E1550" s="17" t="str">
        <f t="shared" si="170"/>
        <v/>
      </c>
      <c r="F1550" s="17" t="str">
        <f t="shared" si="171"/>
        <v/>
      </c>
      <c r="G1550" s="17" t="str">
        <f t="shared" si="172"/>
        <v/>
      </c>
      <c r="H1550" s="17" t="str">
        <f t="shared" si="173"/>
        <v>Oceania</v>
      </c>
      <c r="I1550" s="35" t="str">
        <f t="shared" si="174"/>
        <v>Oceania</v>
      </c>
      <c r="J1550" t="str">
        <f>IF(ISNUMBER(MATCH(K1550,K$1:K1549,0)),"Double","1st See ")</f>
        <v>Double</v>
      </c>
      <c r="K1550" t="s">
        <v>84</v>
      </c>
      <c r="R1550" t="s">
        <v>88</v>
      </c>
      <c r="S1550" s="52">
        <v>68835.306612122877</v>
      </c>
      <c r="T1550" s="49" t="s">
        <v>564</v>
      </c>
      <c r="U1550" s="13" t="s">
        <v>52</v>
      </c>
      <c r="W1550" s="60" t="str">
        <f>IF(ISNUMBER(MATCH(U1550,U$1:U1549,0)),"2","1")</f>
        <v>2</v>
      </c>
    </row>
    <row r="1551" spans="2:23" x14ac:dyDescent="0.25">
      <c r="B1551" s="18">
        <v>1550</v>
      </c>
      <c r="C1551" s="17" t="str">
        <f t="shared" si="168"/>
        <v/>
      </c>
      <c r="D1551" s="17" t="str">
        <f t="shared" si="169"/>
        <v/>
      </c>
      <c r="E1551" s="17" t="str">
        <f t="shared" si="170"/>
        <v/>
      </c>
      <c r="F1551" s="17" t="str">
        <f t="shared" si="171"/>
        <v/>
      </c>
      <c r="G1551" s="17" t="str">
        <f t="shared" si="172"/>
        <v>Asia</v>
      </c>
      <c r="H1551" s="17" t="str">
        <f t="shared" si="173"/>
        <v/>
      </c>
      <c r="I1551" s="35" t="str">
        <f t="shared" si="174"/>
        <v>Asia</v>
      </c>
      <c r="J1551" t="str">
        <f>IF(ISNUMBER(MATCH(K1551,K$1:K1550,0)),"Double","1st See ")</f>
        <v>Double</v>
      </c>
      <c r="K1551" t="s">
        <v>8</v>
      </c>
      <c r="R1551" t="s">
        <v>88</v>
      </c>
      <c r="S1551" s="52">
        <v>85552.452503638444</v>
      </c>
      <c r="T1551" s="49" t="s">
        <v>568</v>
      </c>
      <c r="U1551" s="13" t="s">
        <v>52</v>
      </c>
      <c r="W1551" s="60" t="str">
        <f>IF(ISNUMBER(MATCH(U1551,U$1:U1550,0)),"2","1")</f>
        <v>2</v>
      </c>
    </row>
    <row r="1552" spans="2:23" x14ac:dyDescent="0.25">
      <c r="B1552" s="18">
        <v>1551</v>
      </c>
      <c r="C1552" s="17" t="str">
        <f t="shared" si="168"/>
        <v/>
      </c>
      <c r="D1552" s="17" t="str">
        <f t="shared" si="169"/>
        <v>North America</v>
      </c>
      <c r="E1552" s="17" t="str">
        <f t="shared" si="170"/>
        <v/>
      </c>
      <c r="F1552" s="17" t="str">
        <f t="shared" si="171"/>
        <v/>
      </c>
      <c r="G1552" s="17" t="str">
        <f t="shared" si="172"/>
        <v/>
      </c>
      <c r="H1552" s="17" t="str">
        <f t="shared" si="173"/>
        <v/>
      </c>
      <c r="I1552" s="35" t="str">
        <f t="shared" si="174"/>
        <v>North America</v>
      </c>
      <c r="J1552" t="str">
        <f>IF(ISNUMBER(MATCH(K1552,K$1:K1551,0)),"Double","1st See ")</f>
        <v>Double</v>
      </c>
      <c r="K1552" t="s">
        <v>15</v>
      </c>
      <c r="R1552" t="s">
        <v>88</v>
      </c>
      <c r="S1552" s="52">
        <v>1229201.9037879086</v>
      </c>
      <c r="T1552" s="49" t="s">
        <v>575</v>
      </c>
      <c r="U1552" s="13" t="s">
        <v>310</v>
      </c>
      <c r="W1552" s="60" t="str">
        <f>IF(ISNUMBER(MATCH(U1552,U$1:U1551,0)),"2","1")</f>
        <v>2</v>
      </c>
    </row>
    <row r="1553" spans="2:23" x14ac:dyDescent="0.25">
      <c r="B1553" s="18">
        <v>1552</v>
      </c>
      <c r="C1553" s="17" t="str">
        <f t="shared" si="168"/>
        <v/>
      </c>
      <c r="D1553" s="17" t="str">
        <f t="shared" si="169"/>
        <v/>
      </c>
      <c r="E1553" s="17" t="str">
        <f t="shared" si="170"/>
        <v/>
      </c>
      <c r="F1553" s="17" t="str">
        <f t="shared" si="171"/>
        <v/>
      </c>
      <c r="G1553" s="17" t="str">
        <f t="shared" si="172"/>
        <v>Asia</v>
      </c>
      <c r="H1553" s="17" t="str">
        <f t="shared" si="173"/>
        <v/>
      </c>
      <c r="I1553" s="35" t="str">
        <f t="shared" si="174"/>
        <v>Asia</v>
      </c>
      <c r="J1553" t="str">
        <f>IF(ISNUMBER(MATCH(K1553,K$1:K1552,0)),"Double","1st See ")</f>
        <v>Double</v>
      </c>
      <c r="K1553" t="s">
        <v>8</v>
      </c>
      <c r="R1553" t="s">
        <v>88</v>
      </c>
      <c r="S1553" s="52">
        <v>45234.630059395036</v>
      </c>
      <c r="T1553" s="49" t="s">
        <v>591</v>
      </c>
      <c r="U1553" s="13" t="s">
        <v>20</v>
      </c>
      <c r="W1553" s="60" t="str">
        <f>IF(ISNUMBER(MATCH(U1553,U$1:U1552,0)),"2","1")</f>
        <v>2</v>
      </c>
    </row>
    <row r="1554" spans="2:23" x14ac:dyDescent="0.25">
      <c r="B1554" s="18">
        <v>1553</v>
      </c>
      <c r="C1554" s="17" t="str">
        <f t="shared" si="168"/>
        <v/>
      </c>
      <c r="D1554" s="17" t="str">
        <f t="shared" si="169"/>
        <v/>
      </c>
      <c r="E1554" s="17" t="str">
        <f t="shared" si="170"/>
        <v/>
      </c>
      <c r="F1554" s="17" t="str">
        <f t="shared" si="171"/>
        <v/>
      </c>
      <c r="G1554" s="17" t="str">
        <f t="shared" si="172"/>
        <v>Asia</v>
      </c>
      <c r="H1554" s="17" t="str">
        <f t="shared" si="173"/>
        <v/>
      </c>
      <c r="I1554" s="35" t="str">
        <f t="shared" si="174"/>
        <v>Asia</v>
      </c>
      <c r="J1554" t="str">
        <f>IF(ISNUMBER(MATCH(K1554,K$1:K1553,0)),"Double","1st See ")</f>
        <v>Double</v>
      </c>
      <c r="K1554" t="s">
        <v>17</v>
      </c>
      <c r="R1554" t="s">
        <v>88</v>
      </c>
      <c r="S1554" s="52">
        <v>67360.264327577388</v>
      </c>
      <c r="T1554" s="49" t="s">
        <v>14</v>
      </c>
      <c r="U1554" s="13" t="s">
        <v>20</v>
      </c>
      <c r="W1554" s="60" t="str">
        <f>IF(ISNUMBER(MATCH(U1554,U$1:U1553,0)),"2","1")</f>
        <v>2</v>
      </c>
    </row>
    <row r="1555" spans="2:23" x14ac:dyDescent="0.25">
      <c r="B1555" s="18">
        <v>1554</v>
      </c>
      <c r="C1555" s="17" t="str">
        <f t="shared" si="168"/>
        <v/>
      </c>
      <c r="D1555" s="17" t="str">
        <f t="shared" si="169"/>
        <v/>
      </c>
      <c r="E1555" s="17" t="str">
        <f t="shared" si="170"/>
        <v/>
      </c>
      <c r="F1555" s="17" t="str">
        <f t="shared" si="171"/>
        <v/>
      </c>
      <c r="G1555" s="17" t="str">
        <f t="shared" si="172"/>
        <v>Asia</v>
      </c>
      <c r="H1555" s="17" t="str">
        <f t="shared" si="173"/>
        <v/>
      </c>
      <c r="I1555" s="35" t="str">
        <f t="shared" si="174"/>
        <v>Asia</v>
      </c>
      <c r="J1555" t="str">
        <f>IF(ISNUMBER(MATCH(K1555,K$1:K1554,0)),"Double","1st See ")</f>
        <v>Double</v>
      </c>
      <c r="K1555" t="s">
        <v>8</v>
      </c>
      <c r="R1555" t="s">
        <v>88</v>
      </c>
      <c r="S1555" s="52">
        <v>86093.301341305123</v>
      </c>
      <c r="T1555" s="49" t="s">
        <v>52</v>
      </c>
      <c r="U1555" s="13" t="s">
        <v>52</v>
      </c>
      <c r="W1555" s="60" t="str">
        <f>IF(ISNUMBER(MATCH(U1555,U$1:U1554,0)),"2","1")</f>
        <v>2</v>
      </c>
    </row>
    <row r="1556" spans="2:23" x14ac:dyDescent="0.25">
      <c r="B1556" s="18">
        <v>1555</v>
      </c>
      <c r="C1556" s="17" t="str">
        <f t="shared" si="168"/>
        <v/>
      </c>
      <c r="D1556" s="17" t="str">
        <f t="shared" si="169"/>
        <v>North America</v>
      </c>
      <c r="E1556" s="17" t="str">
        <f t="shared" si="170"/>
        <v/>
      </c>
      <c r="F1556" s="17" t="str">
        <f t="shared" si="171"/>
        <v/>
      </c>
      <c r="G1556" s="17" t="str">
        <f t="shared" si="172"/>
        <v/>
      </c>
      <c r="H1556" s="17" t="str">
        <f t="shared" si="173"/>
        <v/>
      </c>
      <c r="I1556" s="35" t="str">
        <f t="shared" si="174"/>
        <v>North America</v>
      </c>
      <c r="J1556" t="str">
        <f>IF(ISNUMBER(MATCH(K1556,K$1:K1555,0)),"Double","1st See ")</f>
        <v>Double</v>
      </c>
      <c r="K1556" t="s">
        <v>15</v>
      </c>
      <c r="R1556" t="s">
        <v>88</v>
      </c>
      <c r="S1556" s="52">
        <v>245840.3807575817</v>
      </c>
      <c r="T1556" s="49" t="s">
        <v>207</v>
      </c>
      <c r="U1556" s="13" t="s">
        <v>20</v>
      </c>
      <c r="W1556" s="60" t="str">
        <f>IF(ISNUMBER(MATCH(U1556,U$1:U1555,0)),"2","1")</f>
        <v>2</v>
      </c>
    </row>
    <row r="1557" spans="2:23" x14ac:dyDescent="0.25">
      <c r="B1557" s="18">
        <v>1556</v>
      </c>
      <c r="C1557" s="17" t="str">
        <f t="shared" si="168"/>
        <v>Europe</v>
      </c>
      <c r="D1557" s="17" t="str">
        <f t="shared" si="169"/>
        <v/>
      </c>
      <c r="E1557" s="17" t="str">
        <f t="shared" si="170"/>
        <v/>
      </c>
      <c r="F1557" s="17" t="str">
        <f t="shared" si="171"/>
        <v/>
      </c>
      <c r="G1557" s="17" t="str">
        <f t="shared" si="172"/>
        <v/>
      </c>
      <c r="H1557" s="17" t="str">
        <f t="shared" si="173"/>
        <v/>
      </c>
      <c r="I1557" s="35" t="str">
        <f t="shared" si="174"/>
        <v>Europe</v>
      </c>
      <c r="J1557" t="str">
        <f>IF(ISNUMBER(MATCH(K1557,K$1:K1556,0)),"Double","1st See ")</f>
        <v>Double</v>
      </c>
      <c r="K1557" t="s">
        <v>24</v>
      </c>
      <c r="R1557" t="s">
        <v>88</v>
      </c>
      <c r="S1557" s="52">
        <v>54084.883766667976</v>
      </c>
      <c r="T1557" s="49" t="s">
        <v>724</v>
      </c>
      <c r="U1557" s="13" t="s">
        <v>52</v>
      </c>
      <c r="W1557" s="60" t="str">
        <f>IF(ISNUMBER(MATCH(U1557,U$1:U1556,0)),"2","1")</f>
        <v>2</v>
      </c>
    </row>
    <row r="1558" spans="2:23" x14ac:dyDescent="0.25">
      <c r="B1558" s="18">
        <v>1557</v>
      </c>
      <c r="C1558" s="17" t="str">
        <f t="shared" si="168"/>
        <v/>
      </c>
      <c r="D1558" s="17" t="str">
        <f t="shared" si="169"/>
        <v/>
      </c>
      <c r="E1558" s="17" t="str">
        <f t="shared" si="170"/>
        <v/>
      </c>
      <c r="F1558" s="17" t="str">
        <f t="shared" si="171"/>
        <v/>
      </c>
      <c r="G1558" s="17" t="str">
        <f t="shared" si="172"/>
        <v>Asia</v>
      </c>
      <c r="H1558" s="17" t="str">
        <f t="shared" si="173"/>
        <v/>
      </c>
      <c r="I1558" s="35" t="str">
        <f t="shared" si="174"/>
        <v>Asia</v>
      </c>
      <c r="J1558" t="str">
        <f>IF(ISNUMBER(MATCH(K1558,K$1:K1557,0)),"Double","1st See ")</f>
        <v>Double</v>
      </c>
      <c r="K1558" t="s">
        <v>8</v>
      </c>
      <c r="R1558" t="s">
        <v>88</v>
      </c>
      <c r="S1558" s="52">
        <v>64901.860520001574</v>
      </c>
      <c r="T1558" s="49" t="s">
        <v>909</v>
      </c>
      <c r="U1558" s="13" t="s">
        <v>20</v>
      </c>
      <c r="W1558" s="60" t="str">
        <f>IF(ISNUMBER(MATCH(U1558,U$1:U1557,0)),"2","1")</f>
        <v>2</v>
      </c>
    </row>
    <row r="1559" spans="2:23" x14ac:dyDescent="0.25">
      <c r="B1559" s="18">
        <v>1558</v>
      </c>
      <c r="C1559" s="17" t="str">
        <f t="shared" si="168"/>
        <v/>
      </c>
      <c r="D1559" s="17" t="str">
        <f t="shared" si="169"/>
        <v/>
      </c>
      <c r="E1559" s="17" t="str">
        <f t="shared" si="170"/>
        <v/>
      </c>
      <c r="F1559" s="17" t="str">
        <f t="shared" si="171"/>
        <v>Africa</v>
      </c>
      <c r="G1559" s="17" t="str">
        <f t="shared" si="172"/>
        <v/>
      </c>
      <c r="H1559" s="17" t="str">
        <f t="shared" si="173"/>
        <v/>
      </c>
      <c r="I1559" s="35" t="str">
        <f t="shared" si="174"/>
        <v>Africa</v>
      </c>
      <c r="J1559" t="str">
        <f>IF(ISNUMBER(MATCH(K1559,K$1:K1558,0)),"Double","1st See ")</f>
        <v xml:space="preserve">1st See </v>
      </c>
      <c r="K1559" t="s">
        <v>1745</v>
      </c>
      <c r="R1559" t="s">
        <v>88</v>
      </c>
      <c r="S1559" s="52">
        <v>98336.152303032693</v>
      </c>
      <c r="T1559" s="49" t="s">
        <v>913</v>
      </c>
      <c r="U1559" s="13" t="s">
        <v>4001</v>
      </c>
      <c r="W1559" s="60" t="str">
        <f>IF(ISNUMBER(MATCH(U1559,U$1:U1558,0)),"2","1")</f>
        <v>2</v>
      </c>
    </row>
    <row r="1560" spans="2:23" x14ac:dyDescent="0.25">
      <c r="B1560" s="18">
        <v>1559</v>
      </c>
      <c r="C1560" s="17" t="str">
        <f t="shared" si="168"/>
        <v/>
      </c>
      <c r="D1560" s="17" t="str">
        <f t="shared" si="169"/>
        <v/>
      </c>
      <c r="E1560" s="17" t="str">
        <f t="shared" si="170"/>
        <v/>
      </c>
      <c r="F1560" s="17" t="str">
        <f t="shared" si="171"/>
        <v/>
      </c>
      <c r="G1560" s="17" t="str">
        <f t="shared" si="172"/>
        <v>Asia</v>
      </c>
      <c r="H1560" s="17" t="str">
        <f t="shared" si="173"/>
        <v/>
      </c>
      <c r="I1560" s="35" t="str">
        <f t="shared" si="174"/>
        <v>Asia</v>
      </c>
      <c r="J1560" t="str">
        <f>IF(ISNUMBER(MATCH(K1560,K$1:K1559,0)),"Double","1st See ")</f>
        <v>Double</v>
      </c>
      <c r="K1560" t="s">
        <v>8</v>
      </c>
      <c r="R1560" t="s">
        <v>88</v>
      </c>
      <c r="S1560" s="52">
        <v>98336.152303032693</v>
      </c>
      <c r="T1560" s="49" t="s">
        <v>982</v>
      </c>
      <c r="U1560" s="13" t="s">
        <v>52</v>
      </c>
      <c r="W1560" s="60" t="str">
        <f>IF(ISNUMBER(MATCH(U1560,U$1:U1559,0)),"2","1")</f>
        <v>2</v>
      </c>
    </row>
    <row r="1561" spans="2:23" x14ac:dyDescent="0.25">
      <c r="B1561" s="18">
        <v>1560</v>
      </c>
      <c r="C1561" s="17" t="str">
        <f t="shared" si="168"/>
        <v>Europe</v>
      </c>
      <c r="D1561" s="17" t="str">
        <f t="shared" si="169"/>
        <v/>
      </c>
      <c r="E1561" s="17" t="str">
        <f t="shared" si="170"/>
        <v/>
      </c>
      <c r="F1561" s="17" t="str">
        <f t="shared" si="171"/>
        <v/>
      </c>
      <c r="G1561" s="17" t="str">
        <f t="shared" si="172"/>
        <v/>
      </c>
      <c r="H1561" s="17" t="str">
        <f t="shared" si="173"/>
        <v/>
      </c>
      <c r="I1561" s="35" t="str">
        <f t="shared" si="174"/>
        <v>Europe</v>
      </c>
      <c r="J1561" t="str">
        <f>IF(ISNUMBER(MATCH(K1561,K$1:K1560,0)),"Double","1st See ")</f>
        <v>Double</v>
      </c>
      <c r="K1561" t="s">
        <v>30</v>
      </c>
      <c r="R1561" t="s">
        <v>88</v>
      </c>
      <c r="S1561" s="52">
        <v>34417.653306061438</v>
      </c>
      <c r="T1561" s="49" t="s">
        <v>855</v>
      </c>
      <c r="U1561" s="13" t="s">
        <v>20</v>
      </c>
      <c r="W1561" s="60" t="str">
        <f>IF(ISNUMBER(MATCH(U1561,U$1:U1560,0)),"2","1")</f>
        <v>2</v>
      </c>
    </row>
    <row r="1562" spans="2:23" x14ac:dyDescent="0.25">
      <c r="B1562" s="18">
        <v>1561</v>
      </c>
      <c r="C1562" s="17" t="str">
        <f t="shared" si="168"/>
        <v>Europe</v>
      </c>
      <c r="D1562" s="17" t="str">
        <f t="shared" si="169"/>
        <v/>
      </c>
      <c r="E1562" s="17" t="str">
        <f t="shared" si="170"/>
        <v/>
      </c>
      <c r="F1562" s="17" t="str">
        <f t="shared" si="171"/>
        <v/>
      </c>
      <c r="G1562" s="17" t="str">
        <f t="shared" si="172"/>
        <v/>
      </c>
      <c r="H1562" s="17" t="str">
        <f t="shared" si="173"/>
        <v/>
      </c>
      <c r="I1562" s="35" t="str">
        <f t="shared" si="174"/>
        <v>Europe</v>
      </c>
      <c r="J1562" t="str">
        <f>IF(ISNUMBER(MATCH(K1562,K$1:K1561,0)),"Double","1st See ")</f>
        <v>Double</v>
      </c>
      <c r="K1562" t="s">
        <v>71</v>
      </c>
      <c r="R1562" t="s">
        <v>88</v>
      </c>
      <c r="S1562" s="52">
        <v>63918.498996971248</v>
      </c>
      <c r="T1562" s="49" t="s">
        <v>1308</v>
      </c>
      <c r="U1562" s="13" t="s">
        <v>20</v>
      </c>
      <c r="W1562" s="60" t="str">
        <f>IF(ISNUMBER(MATCH(U1562,U$1:U1561,0)),"2","1")</f>
        <v>2</v>
      </c>
    </row>
    <row r="1563" spans="2:23" x14ac:dyDescent="0.25">
      <c r="B1563" s="18">
        <v>1562</v>
      </c>
      <c r="C1563" s="17" t="str">
        <f t="shared" si="168"/>
        <v/>
      </c>
      <c r="D1563" s="17" t="str">
        <f t="shared" si="169"/>
        <v/>
      </c>
      <c r="E1563" s="17" t="str">
        <f t="shared" si="170"/>
        <v/>
      </c>
      <c r="F1563" s="17" t="str">
        <f t="shared" si="171"/>
        <v/>
      </c>
      <c r="G1563" s="17" t="str">
        <f t="shared" si="172"/>
        <v>Asia</v>
      </c>
      <c r="H1563" s="17" t="str">
        <f t="shared" si="173"/>
        <v/>
      </c>
      <c r="I1563" s="35" t="str">
        <f t="shared" si="174"/>
        <v>Asia</v>
      </c>
      <c r="J1563" t="str">
        <f>IF(ISNUMBER(MATCH(K1563,K$1:K1562,0)),"Double","1st See ")</f>
        <v>Double</v>
      </c>
      <c r="K1563" t="s">
        <v>8</v>
      </c>
      <c r="R1563" t="s">
        <v>88</v>
      </c>
      <c r="S1563" s="52">
        <v>50000</v>
      </c>
      <c r="T1563" s="49" t="s">
        <v>564</v>
      </c>
      <c r="U1563" s="13" t="s">
        <v>52</v>
      </c>
      <c r="W1563" s="60" t="str">
        <f>IF(ISNUMBER(MATCH(U1563,U$1:U1562,0)),"2","1")</f>
        <v>2</v>
      </c>
    </row>
    <row r="1564" spans="2:23" x14ac:dyDescent="0.25">
      <c r="B1564" s="18">
        <v>1563</v>
      </c>
      <c r="C1564" s="17" t="str">
        <f t="shared" si="168"/>
        <v/>
      </c>
      <c r="D1564" s="17" t="str">
        <f t="shared" si="169"/>
        <v/>
      </c>
      <c r="E1564" s="17" t="str">
        <f t="shared" si="170"/>
        <v/>
      </c>
      <c r="F1564" s="17" t="str">
        <f t="shared" si="171"/>
        <v/>
      </c>
      <c r="G1564" s="17" t="str">
        <f t="shared" si="172"/>
        <v>Asia</v>
      </c>
      <c r="H1564" s="17" t="str">
        <f t="shared" si="173"/>
        <v/>
      </c>
      <c r="I1564" s="35" t="str">
        <f t="shared" si="174"/>
        <v>Asia</v>
      </c>
      <c r="J1564" t="str">
        <f>IF(ISNUMBER(MATCH(K1564,K$1:K1563,0)),"Double","1st See ")</f>
        <v>Double</v>
      </c>
      <c r="K1564" t="s">
        <v>8</v>
      </c>
      <c r="R1564" t="s">
        <v>88</v>
      </c>
      <c r="S1564" s="52">
        <v>52118.160720607324</v>
      </c>
      <c r="T1564" s="49" t="s">
        <v>153</v>
      </c>
      <c r="U1564" s="13" t="s">
        <v>20</v>
      </c>
      <c r="W1564" s="60" t="str">
        <f>IF(ISNUMBER(MATCH(U1564,U$1:U1563,0)),"2","1")</f>
        <v>2</v>
      </c>
    </row>
    <row r="1565" spans="2:23" x14ac:dyDescent="0.25">
      <c r="B1565" s="18">
        <v>1564</v>
      </c>
      <c r="C1565" s="17" t="str">
        <f t="shared" si="168"/>
        <v/>
      </c>
      <c r="D1565" s="17" t="str">
        <f t="shared" si="169"/>
        <v>North America</v>
      </c>
      <c r="E1565" s="17" t="str">
        <f t="shared" si="170"/>
        <v/>
      </c>
      <c r="F1565" s="17" t="str">
        <f t="shared" si="171"/>
        <v/>
      </c>
      <c r="G1565" s="17" t="str">
        <f t="shared" si="172"/>
        <v/>
      </c>
      <c r="H1565" s="17" t="str">
        <f t="shared" si="173"/>
        <v/>
      </c>
      <c r="I1565" s="35" t="str">
        <f t="shared" si="174"/>
        <v>North America</v>
      </c>
      <c r="J1565" t="str">
        <f>IF(ISNUMBER(MATCH(K1565,K$1:K1564,0)),"Double","1st See ")</f>
        <v>Double</v>
      </c>
      <c r="K1565" t="s">
        <v>15</v>
      </c>
      <c r="R1565" t="s">
        <v>88</v>
      </c>
      <c r="S1565" s="52">
        <v>50437.70470615309</v>
      </c>
      <c r="T1565" s="49" t="s">
        <v>1324</v>
      </c>
      <c r="U1565" s="13" t="s">
        <v>20</v>
      </c>
      <c r="W1565" s="60" t="str">
        <f>IF(ISNUMBER(MATCH(U1565,U$1:U1564,0)),"2","1")</f>
        <v>2</v>
      </c>
    </row>
    <row r="1566" spans="2:23" x14ac:dyDescent="0.25">
      <c r="B1566" s="18">
        <v>1565</v>
      </c>
      <c r="C1566" s="17" t="str">
        <f t="shared" si="168"/>
        <v/>
      </c>
      <c r="D1566" s="17" t="str">
        <f t="shared" si="169"/>
        <v/>
      </c>
      <c r="E1566" s="17" t="str">
        <f t="shared" si="170"/>
        <v/>
      </c>
      <c r="F1566" s="17" t="str">
        <f t="shared" si="171"/>
        <v/>
      </c>
      <c r="G1566" s="17" t="str">
        <f t="shared" si="172"/>
        <v>Asia</v>
      </c>
      <c r="H1566" s="17" t="str">
        <f t="shared" si="173"/>
        <v/>
      </c>
      <c r="I1566" s="35" t="str">
        <f t="shared" si="174"/>
        <v>Asia</v>
      </c>
      <c r="J1566" t="str">
        <f>IF(ISNUMBER(MATCH(K1566,K$1:K1565,0)),"Double","1st See ")</f>
        <v>Double</v>
      </c>
      <c r="K1566" t="s">
        <v>8</v>
      </c>
      <c r="R1566" t="s">
        <v>88</v>
      </c>
      <c r="S1566" s="52">
        <v>63918.498996971248</v>
      </c>
      <c r="T1566" s="49" t="s">
        <v>1409</v>
      </c>
      <c r="U1566" s="13" t="s">
        <v>52</v>
      </c>
      <c r="W1566" s="60" t="str">
        <f>IF(ISNUMBER(MATCH(U1566,U$1:U1565,0)),"2","1")</f>
        <v>2</v>
      </c>
    </row>
    <row r="1567" spans="2:23" x14ac:dyDescent="0.25">
      <c r="B1567" s="18">
        <v>1566</v>
      </c>
      <c r="C1567" s="17" t="str">
        <f t="shared" si="168"/>
        <v/>
      </c>
      <c r="D1567" s="17" t="str">
        <f t="shared" si="169"/>
        <v>North America</v>
      </c>
      <c r="E1567" s="17" t="str">
        <f t="shared" si="170"/>
        <v/>
      </c>
      <c r="F1567" s="17" t="str">
        <f t="shared" si="171"/>
        <v/>
      </c>
      <c r="G1567" s="17" t="str">
        <f t="shared" si="172"/>
        <v/>
      </c>
      <c r="H1567" s="17" t="str">
        <f t="shared" si="173"/>
        <v/>
      </c>
      <c r="I1567" s="35" t="str">
        <f t="shared" si="174"/>
        <v>North America</v>
      </c>
      <c r="J1567" t="str">
        <f>IF(ISNUMBER(MATCH(K1567,K$1:K1566,0)),"Double","1st See ")</f>
        <v>Double</v>
      </c>
      <c r="K1567" t="s">
        <v>15</v>
      </c>
      <c r="R1567" t="s">
        <v>88</v>
      </c>
      <c r="S1567" s="52">
        <v>83000</v>
      </c>
      <c r="T1567" s="49" t="s">
        <v>1543</v>
      </c>
      <c r="U1567" s="13" t="s">
        <v>20</v>
      </c>
      <c r="W1567" s="60" t="str">
        <f>IF(ISNUMBER(MATCH(U1567,U$1:U1566,0)),"2","1")</f>
        <v>2</v>
      </c>
    </row>
    <row r="1568" spans="2:23" x14ac:dyDescent="0.25">
      <c r="B1568" s="18">
        <v>1567</v>
      </c>
      <c r="C1568" s="17" t="str">
        <f t="shared" si="168"/>
        <v/>
      </c>
      <c r="D1568" s="17" t="str">
        <f t="shared" si="169"/>
        <v/>
      </c>
      <c r="E1568" s="17" t="str">
        <f t="shared" si="170"/>
        <v/>
      </c>
      <c r="F1568" s="17" t="str">
        <f t="shared" si="171"/>
        <v/>
      </c>
      <c r="G1568" s="17" t="str">
        <f t="shared" si="172"/>
        <v>Asia</v>
      </c>
      <c r="H1568" s="17" t="str">
        <f t="shared" si="173"/>
        <v/>
      </c>
      <c r="I1568" s="35" t="str">
        <f t="shared" si="174"/>
        <v>Asia</v>
      </c>
      <c r="J1568" t="str">
        <f>IF(ISNUMBER(MATCH(K1568,K$1:K1567,0)),"Double","1st See ")</f>
        <v>Double</v>
      </c>
      <c r="K1568" t="s">
        <v>8</v>
      </c>
      <c r="R1568" t="s">
        <v>88</v>
      </c>
      <c r="S1568" s="52">
        <v>49168.076151516347</v>
      </c>
      <c r="T1568" s="49" t="s">
        <v>207</v>
      </c>
      <c r="U1568" s="13" t="s">
        <v>20</v>
      </c>
      <c r="W1568" s="60" t="str">
        <f>IF(ISNUMBER(MATCH(U1568,U$1:U1567,0)),"2","1")</f>
        <v>2</v>
      </c>
    </row>
    <row r="1569" spans="2:23" x14ac:dyDescent="0.25">
      <c r="B1569" s="18">
        <v>1568</v>
      </c>
      <c r="C1569" s="17" t="str">
        <f t="shared" si="168"/>
        <v>Europe</v>
      </c>
      <c r="D1569" s="17" t="str">
        <f t="shared" si="169"/>
        <v/>
      </c>
      <c r="E1569" s="17" t="str">
        <f t="shared" si="170"/>
        <v/>
      </c>
      <c r="F1569" s="17" t="str">
        <f t="shared" si="171"/>
        <v/>
      </c>
      <c r="G1569" s="17" t="str">
        <f t="shared" si="172"/>
        <v/>
      </c>
      <c r="H1569" s="17" t="str">
        <f t="shared" si="173"/>
        <v/>
      </c>
      <c r="I1569" s="35" t="str">
        <f t="shared" si="174"/>
        <v>Europe</v>
      </c>
      <c r="J1569" t="str">
        <f>IF(ISNUMBER(MATCH(K1569,K$1:K1568,0)),"Double","1st See ")</f>
        <v>Double</v>
      </c>
      <c r="K1569" t="s">
        <v>71</v>
      </c>
      <c r="R1569" t="s">
        <v>88</v>
      </c>
      <c r="S1569" s="52">
        <v>72768.752704244194</v>
      </c>
      <c r="T1569" s="49" t="s">
        <v>386</v>
      </c>
      <c r="U1569" s="13" t="s">
        <v>20</v>
      </c>
      <c r="W1569" s="60" t="str">
        <f>IF(ISNUMBER(MATCH(U1569,U$1:U1568,0)),"2","1")</f>
        <v>2</v>
      </c>
    </row>
    <row r="1570" spans="2:23" x14ac:dyDescent="0.25">
      <c r="B1570" s="18">
        <v>1569</v>
      </c>
      <c r="C1570" s="17" t="str">
        <f t="shared" si="168"/>
        <v>Europe</v>
      </c>
      <c r="D1570" s="17" t="str">
        <f t="shared" si="169"/>
        <v/>
      </c>
      <c r="E1570" s="17" t="str">
        <f t="shared" si="170"/>
        <v/>
      </c>
      <c r="F1570" s="17" t="str">
        <f t="shared" si="171"/>
        <v/>
      </c>
      <c r="G1570" s="17" t="str">
        <f t="shared" si="172"/>
        <v/>
      </c>
      <c r="H1570" s="17" t="str">
        <f t="shared" si="173"/>
        <v/>
      </c>
      <c r="I1570" s="35" t="str">
        <f t="shared" si="174"/>
        <v>Europe</v>
      </c>
      <c r="J1570" t="str">
        <f>IF(ISNUMBER(MATCH(K1570,K$1:K1569,0)),"Double","1st See ")</f>
        <v>Double</v>
      </c>
      <c r="K1570" t="s">
        <v>628</v>
      </c>
      <c r="R1570" t="s">
        <v>88</v>
      </c>
      <c r="S1570" s="52">
        <v>78668.921842426149</v>
      </c>
      <c r="T1570" s="49" t="s">
        <v>1732</v>
      </c>
      <c r="U1570" s="13" t="s">
        <v>20</v>
      </c>
      <c r="W1570" s="60" t="str">
        <f>IF(ISNUMBER(MATCH(U1570,U$1:U1569,0)),"2","1")</f>
        <v>2</v>
      </c>
    </row>
    <row r="1571" spans="2:23" x14ac:dyDescent="0.25">
      <c r="B1571" s="18">
        <v>1570</v>
      </c>
      <c r="C1571" s="17" t="str">
        <f t="shared" si="168"/>
        <v>Europe</v>
      </c>
      <c r="D1571" s="17" t="str">
        <f t="shared" si="169"/>
        <v/>
      </c>
      <c r="E1571" s="17" t="str">
        <f t="shared" si="170"/>
        <v/>
      </c>
      <c r="F1571" s="17" t="str">
        <f t="shared" si="171"/>
        <v/>
      </c>
      <c r="G1571" s="17" t="str">
        <f t="shared" si="172"/>
        <v/>
      </c>
      <c r="H1571" s="17" t="str">
        <f t="shared" si="173"/>
        <v/>
      </c>
      <c r="I1571" s="35" t="str">
        <f t="shared" si="174"/>
        <v>Europe</v>
      </c>
      <c r="J1571" t="str">
        <f>IF(ISNUMBER(MATCH(K1571,K$1:K1570,0)),"Double","1st See ")</f>
        <v>Double</v>
      </c>
      <c r="K1571" t="s">
        <v>38</v>
      </c>
      <c r="R1571" t="s">
        <v>88</v>
      </c>
      <c r="S1571" s="52">
        <v>49168.076151516347</v>
      </c>
      <c r="T1571" s="49" t="s">
        <v>955</v>
      </c>
      <c r="U1571" s="13" t="s">
        <v>20</v>
      </c>
      <c r="W1571" s="60" t="str">
        <f>IF(ISNUMBER(MATCH(U1571,U$1:U1570,0)),"2","1")</f>
        <v>2</v>
      </c>
    </row>
    <row r="1572" spans="2:23" x14ac:dyDescent="0.25">
      <c r="B1572" s="18">
        <v>1571</v>
      </c>
      <c r="C1572" s="17" t="str">
        <f t="shared" si="168"/>
        <v/>
      </c>
      <c r="D1572" s="17" t="str">
        <f t="shared" si="169"/>
        <v>North America</v>
      </c>
      <c r="E1572" s="17" t="str">
        <f t="shared" si="170"/>
        <v/>
      </c>
      <c r="F1572" s="17" t="str">
        <f t="shared" si="171"/>
        <v/>
      </c>
      <c r="G1572" s="17" t="str">
        <f t="shared" si="172"/>
        <v/>
      </c>
      <c r="H1572" s="17" t="str">
        <f t="shared" si="173"/>
        <v/>
      </c>
      <c r="I1572" s="35" t="str">
        <f t="shared" si="174"/>
        <v>North America</v>
      </c>
      <c r="J1572" t="str">
        <f>IF(ISNUMBER(MATCH(K1572,K$1:K1571,0)),"Double","1st See ")</f>
        <v>Double</v>
      </c>
      <c r="K1572" t="s">
        <v>15</v>
      </c>
      <c r="R1572" t="s">
        <v>88</v>
      </c>
      <c r="S1572" s="52">
        <v>55068.245289698301</v>
      </c>
      <c r="T1572" s="49" t="s">
        <v>83</v>
      </c>
      <c r="U1572" s="13" t="s">
        <v>356</v>
      </c>
      <c r="W1572" s="60" t="str">
        <f>IF(ISNUMBER(MATCH(U1572,U$1:U1571,0)),"2","1")</f>
        <v>2</v>
      </c>
    </row>
    <row r="1573" spans="2:23" x14ac:dyDescent="0.25">
      <c r="B1573" s="18">
        <v>1572</v>
      </c>
      <c r="C1573" s="17" t="str">
        <f t="shared" si="168"/>
        <v/>
      </c>
      <c r="D1573" s="17" t="str">
        <f t="shared" si="169"/>
        <v>North America</v>
      </c>
      <c r="E1573" s="17" t="str">
        <f t="shared" si="170"/>
        <v/>
      </c>
      <c r="F1573" s="17" t="str">
        <f t="shared" si="171"/>
        <v/>
      </c>
      <c r="G1573" s="17" t="str">
        <f t="shared" si="172"/>
        <v/>
      </c>
      <c r="H1573" s="17" t="str">
        <f t="shared" si="173"/>
        <v/>
      </c>
      <c r="I1573" s="35" t="str">
        <f t="shared" si="174"/>
        <v>North America</v>
      </c>
      <c r="J1573" t="str">
        <f>IF(ISNUMBER(MATCH(K1573,K$1:K1572,0)),"Double","1st See ")</f>
        <v>Double</v>
      </c>
      <c r="K1573" t="s">
        <v>15</v>
      </c>
      <c r="R1573" t="s">
        <v>88</v>
      </c>
      <c r="S1573" s="52">
        <v>35401.014829091764</v>
      </c>
      <c r="T1573" s="49" t="s">
        <v>1845</v>
      </c>
      <c r="U1573" s="13" t="s">
        <v>20</v>
      </c>
      <c r="W1573" s="60" t="str">
        <f>IF(ISNUMBER(MATCH(U1573,U$1:U1572,0)),"2","1")</f>
        <v>2</v>
      </c>
    </row>
    <row r="1574" spans="2:23" x14ac:dyDescent="0.25">
      <c r="B1574" s="18">
        <v>1573</v>
      </c>
      <c r="C1574" s="17" t="str">
        <f t="shared" si="168"/>
        <v/>
      </c>
      <c r="D1574" s="17" t="str">
        <f t="shared" si="169"/>
        <v/>
      </c>
      <c r="E1574" s="17" t="str">
        <f t="shared" si="170"/>
        <v/>
      </c>
      <c r="F1574" s="17" t="str">
        <f t="shared" si="171"/>
        <v/>
      </c>
      <c r="G1574" s="17" t="str">
        <f t="shared" si="172"/>
        <v>Asia</v>
      </c>
      <c r="H1574" s="17" t="str">
        <f t="shared" si="173"/>
        <v/>
      </c>
      <c r="I1574" s="35" t="str">
        <f t="shared" si="174"/>
        <v>Asia</v>
      </c>
      <c r="J1574" t="str">
        <f>IF(ISNUMBER(MATCH(K1574,K$1:K1573,0)),"Double","1st See ")</f>
        <v>Double</v>
      </c>
      <c r="K1574" t="s">
        <v>8</v>
      </c>
      <c r="R1574" t="s">
        <v>88</v>
      </c>
      <c r="S1574" s="52">
        <v>131770.4440860638</v>
      </c>
      <c r="T1574" s="49" t="s">
        <v>1857</v>
      </c>
      <c r="U1574" s="13" t="s">
        <v>310</v>
      </c>
      <c r="W1574" s="60" t="str">
        <f>IF(ISNUMBER(MATCH(U1574,U$1:U1573,0)),"2","1")</f>
        <v>2</v>
      </c>
    </row>
    <row r="1575" spans="2:23" x14ac:dyDescent="0.25">
      <c r="B1575" s="18">
        <v>1574</v>
      </c>
      <c r="C1575" s="17" t="str">
        <f t="shared" si="168"/>
        <v/>
      </c>
      <c r="D1575" s="17" t="str">
        <f t="shared" si="169"/>
        <v>North America</v>
      </c>
      <c r="E1575" s="17" t="str">
        <f t="shared" si="170"/>
        <v/>
      </c>
      <c r="F1575" s="17" t="str">
        <f t="shared" si="171"/>
        <v/>
      </c>
      <c r="G1575" s="17" t="str">
        <f t="shared" si="172"/>
        <v/>
      </c>
      <c r="H1575" s="17" t="str">
        <f t="shared" si="173"/>
        <v/>
      </c>
      <c r="I1575" s="35" t="str">
        <f t="shared" si="174"/>
        <v>North America</v>
      </c>
      <c r="J1575" t="str">
        <f>IF(ISNUMBER(MATCH(K1575,K$1:K1574,0)),"Double","1st See ")</f>
        <v>Double</v>
      </c>
      <c r="K1575" t="s">
        <v>15</v>
      </c>
      <c r="R1575" t="s">
        <v>88</v>
      </c>
      <c r="S1575" s="52">
        <v>68835.306612122877</v>
      </c>
      <c r="T1575" s="49" t="s">
        <v>14</v>
      </c>
      <c r="U1575" s="13" t="s">
        <v>20</v>
      </c>
      <c r="W1575" s="60" t="str">
        <f>IF(ISNUMBER(MATCH(U1575,U$1:U1574,0)),"2","1")</f>
        <v>2</v>
      </c>
    </row>
    <row r="1576" spans="2:23" x14ac:dyDescent="0.25">
      <c r="B1576" s="18">
        <v>1575</v>
      </c>
      <c r="C1576" s="17" t="str">
        <f t="shared" si="168"/>
        <v/>
      </c>
      <c r="D1576" s="17" t="str">
        <f t="shared" si="169"/>
        <v>North America</v>
      </c>
      <c r="E1576" s="17" t="str">
        <f t="shared" si="170"/>
        <v/>
      </c>
      <c r="F1576" s="17" t="str">
        <f t="shared" si="171"/>
        <v/>
      </c>
      <c r="G1576" s="17" t="str">
        <f t="shared" si="172"/>
        <v/>
      </c>
      <c r="H1576" s="17" t="str">
        <f t="shared" si="173"/>
        <v/>
      </c>
      <c r="I1576" s="35" t="str">
        <f t="shared" si="174"/>
        <v>North America</v>
      </c>
      <c r="J1576" t="str">
        <f>IF(ISNUMBER(MATCH(K1576,K$1:K1575,0)),"Double","1st See ")</f>
        <v>Double</v>
      </c>
      <c r="K1576" t="s">
        <v>15</v>
      </c>
      <c r="R1576" t="s">
        <v>88</v>
      </c>
      <c r="S1576" s="52">
        <v>39334.460921213074</v>
      </c>
      <c r="T1576" s="49" t="s">
        <v>1907</v>
      </c>
      <c r="U1576" s="13" t="s">
        <v>20</v>
      </c>
      <c r="W1576" s="60" t="str">
        <f>IF(ISNUMBER(MATCH(U1576,U$1:U1575,0)),"2","1")</f>
        <v>2</v>
      </c>
    </row>
    <row r="1577" spans="2:23" x14ac:dyDescent="0.25">
      <c r="B1577" s="18">
        <v>1576</v>
      </c>
      <c r="C1577" s="17" t="str">
        <f t="shared" si="168"/>
        <v>Europe</v>
      </c>
      <c r="D1577" s="17" t="str">
        <f t="shared" si="169"/>
        <v/>
      </c>
      <c r="E1577" s="17" t="str">
        <f t="shared" si="170"/>
        <v/>
      </c>
      <c r="F1577" s="17" t="str">
        <f t="shared" si="171"/>
        <v/>
      </c>
      <c r="G1577" s="17" t="str">
        <f t="shared" si="172"/>
        <v/>
      </c>
      <c r="H1577" s="17" t="str">
        <f t="shared" si="173"/>
        <v/>
      </c>
      <c r="I1577" s="35" t="str">
        <f t="shared" si="174"/>
        <v>Europe</v>
      </c>
      <c r="J1577" t="str">
        <f>IF(ISNUMBER(MATCH(K1577,K$1:K1576,0)),"Double","1st See ")</f>
        <v>Double</v>
      </c>
      <c r="K1577" t="s">
        <v>71</v>
      </c>
      <c r="R1577" t="s">
        <v>88</v>
      </c>
      <c r="S1577" s="52">
        <v>76702.198796365497</v>
      </c>
      <c r="T1577" s="49" t="s">
        <v>1910</v>
      </c>
      <c r="U1577" s="13" t="s">
        <v>20</v>
      </c>
      <c r="W1577" s="60" t="str">
        <f>IF(ISNUMBER(MATCH(U1577,U$1:U1576,0)),"2","1")</f>
        <v>2</v>
      </c>
    </row>
    <row r="1578" spans="2:23" x14ac:dyDescent="0.25">
      <c r="B1578" s="18">
        <v>1577</v>
      </c>
      <c r="C1578" s="17" t="str">
        <f t="shared" si="168"/>
        <v/>
      </c>
      <c r="D1578" s="17" t="str">
        <f t="shared" si="169"/>
        <v>North America</v>
      </c>
      <c r="E1578" s="17" t="str">
        <f t="shared" si="170"/>
        <v/>
      </c>
      <c r="F1578" s="17" t="str">
        <f t="shared" si="171"/>
        <v/>
      </c>
      <c r="G1578" s="17" t="str">
        <f t="shared" si="172"/>
        <v/>
      </c>
      <c r="H1578" s="17" t="str">
        <f t="shared" si="173"/>
        <v/>
      </c>
      <c r="I1578" s="35" t="str">
        <f t="shared" si="174"/>
        <v>North America</v>
      </c>
      <c r="J1578" t="str">
        <f>IF(ISNUMBER(MATCH(K1578,K$1:K1577,0)),"Double","1st See ")</f>
        <v>Double</v>
      </c>
      <c r="K1578" t="s">
        <v>15</v>
      </c>
      <c r="R1578" t="s">
        <v>88</v>
      </c>
      <c r="S1578" s="52">
        <v>20000</v>
      </c>
      <c r="T1578" s="49" t="s">
        <v>1923</v>
      </c>
      <c r="U1578" s="13" t="s">
        <v>20</v>
      </c>
      <c r="W1578" s="60" t="str">
        <f>IF(ISNUMBER(MATCH(U1578,U$1:U1577,0)),"2","1")</f>
        <v>2</v>
      </c>
    </row>
    <row r="1579" spans="2:23" x14ac:dyDescent="0.25">
      <c r="B1579" s="18">
        <v>1578</v>
      </c>
      <c r="C1579" s="17" t="str">
        <f t="shared" si="168"/>
        <v/>
      </c>
      <c r="D1579" s="17" t="str">
        <f t="shared" si="169"/>
        <v>North America</v>
      </c>
      <c r="E1579" s="17" t="str">
        <f t="shared" si="170"/>
        <v/>
      </c>
      <c r="F1579" s="17" t="str">
        <f t="shared" si="171"/>
        <v/>
      </c>
      <c r="G1579" s="17" t="str">
        <f t="shared" si="172"/>
        <v/>
      </c>
      <c r="H1579" s="17" t="str">
        <f t="shared" si="173"/>
        <v/>
      </c>
      <c r="I1579" s="35" t="str">
        <f t="shared" si="174"/>
        <v>North America</v>
      </c>
      <c r="J1579" t="str">
        <f>IF(ISNUMBER(MATCH(K1579,K$1:K1578,0)),"Double","1st See ")</f>
        <v>Double</v>
      </c>
      <c r="K1579" t="s">
        <v>15</v>
      </c>
      <c r="R1579" t="s">
        <v>88</v>
      </c>
      <c r="S1579" s="52">
        <v>60000</v>
      </c>
      <c r="T1579" s="49" t="s">
        <v>1985</v>
      </c>
      <c r="U1579" s="13" t="s">
        <v>52</v>
      </c>
      <c r="W1579" s="60" t="str">
        <f>IF(ISNUMBER(MATCH(U1579,U$1:U1578,0)),"2","1")</f>
        <v>2</v>
      </c>
    </row>
    <row r="1580" spans="2:23" x14ac:dyDescent="0.25">
      <c r="B1580" s="18">
        <v>1579</v>
      </c>
      <c r="C1580" s="17" t="str">
        <f t="shared" si="168"/>
        <v/>
      </c>
      <c r="D1580" s="17" t="str">
        <f t="shared" si="169"/>
        <v>North America</v>
      </c>
      <c r="E1580" s="17" t="str">
        <f t="shared" si="170"/>
        <v/>
      </c>
      <c r="F1580" s="17" t="str">
        <f t="shared" si="171"/>
        <v/>
      </c>
      <c r="G1580" s="17" t="str">
        <f t="shared" si="172"/>
        <v/>
      </c>
      <c r="H1580" s="17" t="str">
        <f t="shared" si="173"/>
        <v/>
      </c>
      <c r="I1580" s="35" t="str">
        <f t="shared" si="174"/>
        <v>North America</v>
      </c>
      <c r="J1580" t="str">
        <f>IF(ISNUMBER(MATCH(K1580,K$1:K1579,0)),"Double","1st See ")</f>
        <v>Double</v>
      </c>
      <c r="K1580" t="s">
        <v>15</v>
      </c>
      <c r="R1580" t="s">
        <v>136</v>
      </c>
      <c r="S1580" s="52">
        <v>26000</v>
      </c>
      <c r="T1580" s="49" t="s">
        <v>135</v>
      </c>
      <c r="U1580" s="13" t="s">
        <v>20</v>
      </c>
      <c r="V1580" s="53">
        <f>AVERAGE(S1580:S1581)</f>
        <v>44759.985974790194</v>
      </c>
      <c r="W1580" s="60" t="str">
        <f>IF(ISNUMBER(MATCH(U1580,U$1:U1579,0)),"2","1")</f>
        <v>2</v>
      </c>
    </row>
    <row r="1581" spans="2:23" x14ac:dyDescent="0.25">
      <c r="B1581" s="18">
        <v>1580</v>
      </c>
      <c r="C1581" s="17" t="str">
        <f t="shared" si="168"/>
        <v/>
      </c>
      <c r="D1581" s="17" t="str">
        <f t="shared" si="169"/>
        <v>North America</v>
      </c>
      <c r="E1581" s="17" t="str">
        <f t="shared" si="170"/>
        <v/>
      </c>
      <c r="F1581" s="17" t="str">
        <f t="shared" si="171"/>
        <v/>
      </c>
      <c r="G1581" s="17" t="str">
        <f t="shared" si="172"/>
        <v/>
      </c>
      <c r="H1581" s="17" t="str">
        <f t="shared" si="173"/>
        <v/>
      </c>
      <c r="I1581" s="35" t="str">
        <f t="shared" si="174"/>
        <v>North America</v>
      </c>
      <c r="J1581" t="str">
        <f>IF(ISNUMBER(MATCH(K1581,K$1:K1580,0)),"Double","1st See ")</f>
        <v>Double</v>
      </c>
      <c r="K1581" t="s">
        <v>15</v>
      </c>
      <c r="R1581" t="s">
        <v>136</v>
      </c>
      <c r="S1581" s="52">
        <v>63519.971949580387</v>
      </c>
      <c r="T1581" s="49" t="s">
        <v>659</v>
      </c>
      <c r="U1581" s="13" t="s">
        <v>52</v>
      </c>
      <c r="W1581" s="60" t="str">
        <f>IF(ISNUMBER(MATCH(U1581,U$1:U1580,0)),"2","1")</f>
        <v>2</v>
      </c>
    </row>
    <row r="1582" spans="2:23" x14ac:dyDescent="0.25">
      <c r="B1582" s="18">
        <v>1581</v>
      </c>
      <c r="C1582" s="17" t="str">
        <f t="shared" si="168"/>
        <v/>
      </c>
      <c r="D1582" s="17" t="str">
        <f t="shared" si="169"/>
        <v>North America</v>
      </c>
      <c r="E1582" s="17" t="str">
        <f t="shared" si="170"/>
        <v/>
      </c>
      <c r="F1582" s="17" t="str">
        <f t="shared" si="171"/>
        <v/>
      </c>
      <c r="G1582" s="17" t="str">
        <f t="shared" si="172"/>
        <v/>
      </c>
      <c r="H1582" s="17" t="str">
        <f t="shared" si="173"/>
        <v/>
      </c>
      <c r="I1582" s="35" t="str">
        <f t="shared" si="174"/>
        <v>North America</v>
      </c>
      <c r="J1582" t="str">
        <f>IF(ISNUMBER(MATCH(K1582,K$1:K1581,0)),"Double","1st See ")</f>
        <v>Double</v>
      </c>
      <c r="K1582" t="s">
        <v>15</v>
      </c>
      <c r="R1582" t="s">
        <v>166</v>
      </c>
      <c r="S1582" s="52">
        <v>19200</v>
      </c>
      <c r="T1582" s="49" t="s">
        <v>165</v>
      </c>
      <c r="U1582" s="13" t="s">
        <v>20</v>
      </c>
      <c r="V1582" s="53">
        <f>AVERAGE(S1582:S1591)</f>
        <v>32138.498288519273</v>
      </c>
      <c r="W1582" s="60" t="str">
        <f>IF(ISNUMBER(MATCH(U1582,U$1:U1581,0)),"2","1")</f>
        <v>2</v>
      </c>
    </row>
    <row r="1583" spans="2:23" x14ac:dyDescent="0.25">
      <c r="B1583" s="18">
        <v>1582</v>
      </c>
      <c r="C1583" s="17" t="str">
        <f t="shared" si="168"/>
        <v/>
      </c>
      <c r="D1583" s="17" t="str">
        <f t="shared" si="169"/>
        <v/>
      </c>
      <c r="E1583" s="17" t="str">
        <f t="shared" si="170"/>
        <v>South America</v>
      </c>
      <c r="F1583" s="17" t="str">
        <f t="shared" si="171"/>
        <v/>
      </c>
      <c r="G1583" s="17" t="str">
        <f t="shared" si="172"/>
        <v/>
      </c>
      <c r="H1583" s="17" t="str">
        <f t="shared" si="173"/>
        <v/>
      </c>
      <c r="I1583" s="35" t="str">
        <f t="shared" si="174"/>
        <v>South America</v>
      </c>
      <c r="J1583" t="str">
        <f>IF(ISNUMBER(MATCH(K1583,K$1:K1582,0)),"Double","1st See ")</f>
        <v>Double</v>
      </c>
      <c r="K1583" t="s">
        <v>143</v>
      </c>
      <c r="R1583" t="s">
        <v>166</v>
      </c>
      <c r="S1583" s="52">
        <v>50000</v>
      </c>
      <c r="T1583" s="49" t="s">
        <v>219</v>
      </c>
      <c r="U1583" s="13" t="s">
        <v>20</v>
      </c>
      <c r="W1583" s="60" t="str">
        <f>IF(ISNUMBER(MATCH(U1583,U$1:U1582,0)),"2","1")</f>
        <v>2</v>
      </c>
    </row>
    <row r="1584" spans="2:23" x14ac:dyDescent="0.25">
      <c r="B1584" s="18">
        <v>1583</v>
      </c>
      <c r="C1584" s="17" t="str">
        <f t="shared" si="168"/>
        <v/>
      </c>
      <c r="D1584" s="17" t="str">
        <f t="shared" si="169"/>
        <v/>
      </c>
      <c r="E1584" s="17" t="str">
        <f t="shared" si="170"/>
        <v/>
      </c>
      <c r="F1584" s="17" t="str">
        <f t="shared" si="171"/>
        <v/>
      </c>
      <c r="G1584" s="17" t="str">
        <f t="shared" si="172"/>
        <v>Asia</v>
      </c>
      <c r="H1584" s="17" t="str">
        <f t="shared" si="173"/>
        <v/>
      </c>
      <c r="I1584" s="35" t="str">
        <f t="shared" si="174"/>
        <v>Asia</v>
      </c>
      <c r="J1584" t="str">
        <f>IF(ISNUMBER(MATCH(K1584,K$1:K1583,0)),"Double","1st See ")</f>
        <v>Double</v>
      </c>
      <c r="K1584" t="s">
        <v>8</v>
      </c>
      <c r="R1584" t="s">
        <v>166</v>
      </c>
      <c r="S1584" s="52">
        <v>15500</v>
      </c>
      <c r="T1584" s="49" t="s">
        <v>223</v>
      </c>
      <c r="U1584" s="13" t="s">
        <v>310</v>
      </c>
      <c r="W1584" s="60" t="str">
        <f>IF(ISNUMBER(MATCH(U1584,U$1:U1583,0)),"2","1")</f>
        <v>2</v>
      </c>
    </row>
    <row r="1585" spans="2:23" x14ac:dyDescent="0.25">
      <c r="B1585" s="18">
        <v>1584</v>
      </c>
      <c r="C1585" s="17" t="str">
        <f t="shared" si="168"/>
        <v/>
      </c>
      <c r="D1585" s="17" t="str">
        <f t="shared" si="169"/>
        <v/>
      </c>
      <c r="E1585" s="17" t="str">
        <f t="shared" si="170"/>
        <v/>
      </c>
      <c r="F1585" s="17" t="str">
        <f t="shared" si="171"/>
        <v/>
      </c>
      <c r="G1585" s="17" t="str">
        <f t="shared" si="172"/>
        <v>Asia</v>
      </c>
      <c r="H1585" s="17" t="str">
        <f t="shared" si="173"/>
        <v/>
      </c>
      <c r="I1585" s="35" t="str">
        <f t="shared" si="174"/>
        <v>Asia</v>
      </c>
      <c r="J1585" t="str">
        <f>IF(ISNUMBER(MATCH(K1585,K$1:K1584,0)),"Double","1st See ")</f>
        <v>Double</v>
      </c>
      <c r="K1585" t="s">
        <v>8</v>
      </c>
      <c r="R1585" t="s">
        <v>166</v>
      </c>
      <c r="S1585" s="52">
        <v>10956.982885192734</v>
      </c>
      <c r="T1585" s="49" t="s">
        <v>392</v>
      </c>
      <c r="U1585" s="13" t="s">
        <v>20</v>
      </c>
      <c r="W1585" s="60" t="str">
        <f>IF(ISNUMBER(MATCH(U1585,U$1:U1584,0)),"2","1")</f>
        <v>2</v>
      </c>
    </row>
    <row r="1586" spans="2:23" x14ac:dyDescent="0.25">
      <c r="B1586" s="18">
        <v>1585</v>
      </c>
      <c r="C1586" s="17" t="str">
        <f t="shared" si="168"/>
        <v/>
      </c>
      <c r="D1586" s="17" t="str">
        <f t="shared" si="169"/>
        <v/>
      </c>
      <c r="E1586" s="17" t="str">
        <f t="shared" si="170"/>
        <v/>
      </c>
      <c r="F1586" s="17" t="str">
        <f t="shared" si="171"/>
        <v/>
      </c>
      <c r="G1586" s="17" t="str">
        <f t="shared" si="172"/>
        <v>Asia</v>
      </c>
      <c r="H1586" s="17" t="str">
        <f t="shared" si="173"/>
        <v/>
      </c>
      <c r="I1586" s="35" t="str">
        <f t="shared" si="174"/>
        <v>Asia</v>
      </c>
      <c r="J1586" t="str">
        <f>IF(ISNUMBER(MATCH(K1586,K$1:K1585,0)),"Double","1st See ")</f>
        <v>Double</v>
      </c>
      <c r="K1586" t="s">
        <v>8</v>
      </c>
      <c r="R1586" t="s">
        <v>166</v>
      </c>
      <c r="S1586" s="52">
        <v>22000</v>
      </c>
      <c r="T1586" s="49" t="s">
        <v>407</v>
      </c>
      <c r="U1586" s="13" t="s">
        <v>52</v>
      </c>
      <c r="W1586" s="60" t="str">
        <f>IF(ISNUMBER(MATCH(U1586,U$1:U1585,0)),"2","1")</f>
        <v>2</v>
      </c>
    </row>
    <row r="1587" spans="2:23" x14ac:dyDescent="0.25">
      <c r="B1587" s="18">
        <v>1586</v>
      </c>
      <c r="C1587" s="17" t="str">
        <f t="shared" si="168"/>
        <v/>
      </c>
      <c r="D1587" s="17" t="str">
        <f t="shared" si="169"/>
        <v>North America</v>
      </c>
      <c r="E1587" s="17" t="str">
        <f t="shared" si="170"/>
        <v/>
      </c>
      <c r="F1587" s="17" t="str">
        <f t="shared" si="171"/>
        <v/>
      </c>
      <c r="G1587" s="17" t="str">
        <f t="shared" si="172"/>
        <v/>
      </c>
      <c r="H1587" s="17" t="str">
        <f t="shared" si="173"/>
        <v/>
      </c>
      <c r="I1587" s="35" t="str">
        <f t="shared" si="174"/>
        <v>North America</v>
      </c>
      <c r="J1587" t="str">
        <f>IF(ISNUMBER(MATCH(K1587,K$1:K1586,0)),"Double","1st See ")</f>
        <v>Double</v>
      </c>
      <c r="K1587" t="s">
        <v>15</v>
      </c>
      <c r="R1587" t="s">
        <v>166</v>
      </c>
      <c r="S1587" s="52">
        <v>100000</v>
      </c>
      <c r="T1587" s="49" t="s">
        <v>139</v>
      </c>
      <c r="U1587" s="13" t="s">
        <v>4001</v>
      </c>
      <c r="W1587" s="60" t="str">
        <f>IF(ISNUMBER(MATCH(U1587,U$1:U1586,0)),"2","1")</f>
        <v>2</v>
      </c>
    </row>
    <row r="1588" spans="2:23" x14ac:dyDescent="0.25">
      <c r="B1588" s="18">
        <v>1587</v>
      </c>
      <c r="C1588" s="17" t="str">
        <f t="shared" si="168"/>
        <v/>
      </c>
      <c r="D1588" s="17" t="str">
        <f t="shared" si="169"/>
        <v/>
      </c>
      <c r="E1588" s="17" t="str">
        <f t="shared" si="170"/>
        <v/>
      </c>
      <c r="F1588" s="17" t="str">
        <f t="shared" si="171"/>
        <v/>
      </c>
      <c r="G1588" s="17" t="str">
        <f t="shared" si="172"/>
        <v>Asia</v>
      </c>
      <c r="H1588" s="17" t="str">
        <f t="shared" si="173"/>
        <v/>
      </c>
      <c r="I1588" s="35" t="str">
        <f t="shared" si="174"/>
        <v>Asia</v>
      </c>
      <c r="J1588" t="str">
        <f>IF(ISNUMBER(MATCH(K1588,K$1:K1587,0)),"Double","1st See ")</f>
        <v>Double</v>
      </c>
      <c r="K1588" t="s">
        <v>8</v>
      </c>
      <c r="R1588" t="s">
        <v>166</v>
      </c>
      <c r="S1588" s="52">
        <v>30000</v>
      </c>
      <c r="T1588" s="49" t="s">
        <v>1300</v>
      </c>
      <c r="U1588" s="13" t="s">
        <v>52</v>
      </c>
      <c r="W1588" s="60" t="str">
        <f>IF(ISNUMBER(MATCH(U1588,U$1:U1587,0)),"2","1")</f>
        <v>2</v>
      </c>
    </row>
    <row r="1589" spans="2:23" x14ac:dyDescent="0.25">
      <c r="B1589" s="18">
        <v>1588</v>
      </c>
      <c r="C1589" s="17" t="str">
        <f t="shared" si="168"/>
        <v>Europe</v>
      </c>
      <c r="D1589" s="17" t="str">
        <f t="shared" si="169"/>
        <v/>
      </c>
      <c r="E1589" s="17" t="str">
        <f t="shared" si="170"/>
        <v/>
      </c>
      <c r="F1589" s="17" t="str">
        <f t="shared" si="171"/>
        <v/>
      </c>
      <c r="G1589" s="17" t="str">
        <f t="shared" si="172"/>
        <v/>
      </c>
      <c r="H1589" s="17" t="str">
        <f t="shared" si="173"/>
        <v/>
      </c>
      <c r="I1589" s="35" t="str">
        <f t="shared" si="174"/>
        <v>Europe</v>
      </c>
      <c r="J1589" t="str">
        <f>IF(ISNUMBER(MATCH(K1589,K$1:K1588,0)),"Double","1st See ")</f>
        <v>Double</v>
      </c>
      <c r="K1589" t="s">
        <v>71</v>
      </c>
      <c r="R1589" t="s">
        <v>166</v>
      </c>
      <c r="S1589" s="52">
        <v>11000</v>
      </c>
      <c r="T1589" s="49" t="s">
        <v>754</v>
      </c>
      <c r="U1589" s="13" t="s">
        <v>52</v>
      </c>
      <c r="W1589" s="60" t="str">
        <f>IF(ISNUMBER(MATCH(U1589,U$1:U1588,0)),"2","1")</f>
        <v>2</v>
      </c>
    </row>
    <row r="1590" spans="2:23" x14ac:dyDescent="0.25">
      <c r="B1590" s="18">
        <v>1589</v>
      </c>
      <c r="C1590" s="17" t="str">
        <f t="shared" si="168"/>
        <v/>
      </c>
      <c r="D1590" s="17" t="str">
        <f t="shared" si="169"/>
        <v/>
      </c>
      <c r="E1590" s="17" t="str">
        <f t="shared" si="170"/>
        <v/>
      </c>
      <c r="F1590" s="17" t="str">
        <f t="shared" si="171"/>
        <v/>
      </c>
      <c r="G1590" s="17" t="str">
        <f t="shared" si="172"/>
        <v>Asia</v>
      </c>
      <c r="H1590" s="17" t="str">
        <f t="shared" si="173"/>
        <v/>
      </c>
      <c r="I1590" s="35" t="str">
        <f t="shared" si="174"/>
        <v>Asia</v>
      </c>
      <c r="J1590" t="str">
        <f>IF(ISNUMBER(MATCH(K1590,K$1:K1589,0)),"Double","1st See ")</f>
        <v>Double</v>
      </c>
      <c r="K1590" t="s">
        <v>8</v>
      </c>
      <c r="R1590" t="s">
        <v>166</v>
      </c>
      <c r="S1590" s="52">
        <v>17728</v>
      </c>
      <c r="T1590" s="49" t="s">
        <v>466</v>
      </c>
      <c r="U1590" s="13" t="s">
        <v>20</v>
      </c>
      <c r="W1590" s="60" t="str">
        <f>IF(ISNUMBER(MATCH(U1590,U$1:U1589,0)),"2","1")</f>
        <v>2</v>
      </c>
    </row>
    <row r="1591" spans="2:23" x14ac:dyDescent="0.25">
      <c r="B1591" s="18">
        <v>1590</v>
      </c>
      <c r="C1591" s="17" t="str">
        <f t="shared" si="168"/>
        <v/>
      </c>
      <c r="D1591" s="17" t="str">
        <f t="shared" si="169"/>
        <v>North America</v>
      </c>
      <c r="E1591" s="17" t="str">
        <f t="shared" si="170"/>
        <v/>
      </c>
      <c r="F1591" s="17" t="str">
        <f t="shared" si="171"/>
        <v/>
      </c>
      <c r="G1591" s="17" t="str">
        <f t="shared" si="172"/>
        <v/>
      </c>
      <c r="H1591" s="17" t="str">
        <f t="shared" si="173"/>
        <v/>
      </c>
      <c r="I1591" s="35" t="str">
        <f t="shared" si="174"/>
        <v>North America</v>
      </c>
      <c r="J1591" t="str">
        <f>IF(ISNUMBER(MATCH(K1591,K$1:K1590,0)),"Double","1st See ")</f>
        <v>Double</v>
      </c>
      <c r="K1591" t="s">
        <v>15</v>
      </c>
      <c r="R1591" t="s">
        <v>166</v>
      </c>
      <c r="S1591" s="52">
        <v>45000</v>
      </c>
      <c r="T1591" s="49" t="s">
        <v>29</v>
      </c>
      <c r="U1591" s="13" t="s">
        <v>4001</v>
      </c>
      <c r="W1591" s="60" t="str">
        <f>IF(ISNUMBER(MATCH(U1591,U$1:U1590,0)),"2","1")</f>
        <v>2</v>
      </c>
    </row>
    <row r="1592" spans="2:23" x14ac:dyDescent="0.25">
      <c r="B1592" s="18">
        <v>1591</v>
      </c>
      <c r="C1592" s="17" t="str">
        <f t="shared" si="168"/>
        <v/>
      </c>
      <c r="D1592" s="17" t="str">
        <f t="shared" si="169"/>
        <v/>
      </c>
      <c r="E1592" s="17" t="str">
        <f t="shared" si="170"/>
        <v/>
      </c>
      <c r="F1592" s="17" t="str">
        <f t="shared" si="171"/>
        <v/>
      </c>
      <c r="G1592" s="17" t="str">
        <f t="shared" si="172"/>
        <v>Asia</v>
      </c>
      <c r="H1592" s="17" t="str">
        <f t="shared" si="173"/>
        <v/>
      </c>
      <c r="I1592" s="35" t="str">
        <f t="shared" si="174"/>
        <v>Asia</v>
      </c>
      <c r="J1592" t="str">
        <f>IF(ISNUMBER(MATCH(K1592,K$1:K1591,0)),"Double","1st See ")</f>
        <v>Double</v>
      </c>
      <c r="K1592" t="s">
        <v>726</v>
      </c>
      <c r="R1592" t="s">
        <v>292</v>
      </c>
      <c r="S1592" s="52">
        <v>78000</v>
      </c>
      <c r="T1592" s="49" t="s">
        <v>291</v>
      </c>
      <c r="U1592" s="13" t="s">
        <v>310</v>
      </c>
      <c r="V1592" s="53">
        <f>S1592</f>
        <v>78000</v>
      </c>
      <c r="W1592" s="60" t="str">
        <f>IF(ISNUMBER(MATCH(U1592,U$1:U1591,0)),"2","1")</f>
        <v>2</v>
      </c>
    </row>
    <row r="1593" spans="2:23" x14ac:dyDescent="0.25">
      <c r="B1593" s="18">
        <v>1592</v>
      </c>
      <c r="C1593" s="17" t="str">
        <f t="shared" si="168"/>
        <v/>
      </c>
      <c r="D1593" s="17" t="str">
        <f t="shared" si="169"/>
        <v/>
      </c>
      <c r="E1593" s="17" t="str">
        <f t="shared" si="170"/>
        <v/>
      </c>
      <c r="F1593" s="17" t="str">
        <f t="shared" si="171"/>
        <v/>
      </c>
      <c r="G1593" s="17" t="str">
        <f t="shared" si="172"/>
        <v>Asia</v>
      </c>
      <c r="H1593" s="17" t="str">
        <f t="shared" si="173"/>
        <v/>
      </c>
      <c r="I1593" s="35" t="str">
        <f t="shared" si="174"/>
        <v>Asia</v>
      </c>
      <c r="J1593" t="str">
        <f>IF(ISNUMBER(MATCH(K1593,K$1:K1592,0)),"Double","1st See ")</f>
        <v>Double</v>
      </c>
      <c r="K1593" t="s">
        <v>8</v>
      </c>
      <c r="R1593" t="s">
        <v>499</v>
      </c>
      <c r="S1593" s="52">
        <v>28109.627547434993</v>
      </c>
      <c r="T1593" s="49" t="s">
        <v>498</v>
      </c>
      <c r="U1593" s="13" t="s">
        <v>20</v>
      </c>
      <c r="V1593" s="53">
        <f>AVERAGE(S1593)</f>
        <v>28109.627547434993</v>
      </c>
      <c r="W1593" s="60" t="str">
        <f>IF(ISNUMBER(MATCH(U1593,U$1:U1592,0)),"2","1")</f>
        <v>2</v>
      </c>
    </row>
    <row r="1594" spans="2:23" x14ac:dyDescent="0.25">
      <c r="B1594" s="18">
        <v>1593</v>
      </c>
      <c r="C1594" s="17" t="str">
        <f t="shared" si="168"/>
        <v/>
      </c>
      <c r="D1594" s="17" t="str">
        <f t="shared" si="169"/>
        <v/>
      </c>
      <c r="E1594" s="17" t="str">
        <f t="shared" si="170"/>
        <v>South America</v>
      </c>
      <c r="F1594" s="17" t="str">
        <f t="shared" si="171"/>
        <v/>
      </c>
      <c r="G1594" s="17" t="str">
        <f t="shared" si="172"/>
        <v/>
      </c>
      <c r="H1594" s="17" t="str">
        <f t="shared" si="173"/>
        <v/>
      </c>
      <c r="I1594" s="35" t="str">
        <f t="shared" si="174"/>
        <v>South America</v>
      </c>
      <c r="J1594" t="str">
        <f>IF(ISNUMBER(MATCH(K1594,K$1:K1593,0)),"Double","1st See ")</f>
        <v xml:space="preserve">1st See </v>
      </c>
      <c r="K1594" t="s">
        <v>1771</v>
      </c>
      <c r="R1594" t="s">
        <v>143</v>
      </c>
      <c r="S1594" s="52">
        <v>61000</v>
      </c>
      <c r="T1594" s="49" t="s">
        <v>110</v>
      </c>
      <c r="U1594" s="13" t="s">
        <v>52</v>
      </c>
      <c r="V1594" s="53">
        <f>AVERAGE(S1594:S1613)</f>
        <v>42672.036574334947</v>
      </c>
      <c r="W1594" s="60" t="str">
        <f>IF(ISNUMBER(MATCH(U1594,U$1:U1593,0)),"2","1")</f>
        <v>2</v>
      </c>
    </row>
    <row r="1595" spans="2:23" x14ac:dyDescent="0.25">
      <c r="B1595" s="18">
        <v>1594</v>
      </c>
      <c r="C1595" s="17" t="str">
        <f t="shared" si="168"/>
        <v>Europe</v>
      </c>
      <c r="D1595" s="17" t="str">
        <f t="shared" si="169"/>
        <v/>
      </c>
      <c r="E1595" s="17" t="str">
        <f t="shared" si="170"/>
        <v/>
      </c>
      <c r="F1595" s="17" t="str">
        <f t="shared" si="171"/>
        <v/>
      </c>
      <c r="G1595" s="17" t="str">
        <f t="shared" si="172"/>
        <v/>
      </c>
      <c r="H1595" s="17" t="str">
        <f t="shared" si="173"/>
        <v/>
      </c>
      <c r="I1595" s="35" t="str">
        <f t="shared" si="174"/>
        <v>Europe</v>
      </c>
      <c r="J1595" t="str">
        <f>IF(ISNUMBER(MATCH(K1595,K$1:K1594,0)),"Double","1st See ")</f>
        <v>Double</v>
      </c>
      <c r="K1595" t="s">
        <v>71</v>
      </c>
      <c r="R1595" t="s">
        <v>143</v>
      </c>
      <c r="S1595" s="52">
        <v>31330</v>
      </c>
      <c r="T1595" s="49" t="s">
        <v>142</v>
      </c>
      <c r="U1595" s="13" t="s">
        <v>20</v>
      </c>
      <c r="W1595" s="60" t="str">
        <f>IF(ISNUMBER(MATCH(U1595,U$1:U1594,0)),"2","1")</f>
        <v>2</v>
      </c>
    </row>
    <row r="1596" spans="2:23" x14ac:dyDescent="0.25">
      <c r="B1596" s="18">
        <v>1595</v>
      </c>
      <c r="C1596" s="17" t="str">
        <f t="shared" si="168"/>
        <v/>
      </c>
      <c r="D1596" s="17" t="str">
        <f t="shared" si="169"/>
        <v/>
      </c>
      <c r="E1596" s="17" t="str">
        <f t="shared" si="170"/>
        <v/>
      </c>
      <c r="F1596" s="17" t="str">
        <f t="shared" si="171"/>
        <v/>
      </c>
      <c r="G1596" s="17" t="str">
        <f t="shared" si="172"/>
        <v>Asia</v>
      </c>
      <c r="H1596" s="17" t="str">
        <f t="shared" si="173"/>
        <v/>
      </c>
      <c r="I1596" s="35" t="str">
        <f t="shared" si="174"/>
        <v>Asia</v>
      </c>
      <c r="J1596" t="str">
        <f>IF(ISNUMBER(MATCH(K1596,K$1:K1595,0)),"Double","1st See ")</f>
        <v xml:space="preserve">1st See </v>
      </c>
      <c r="K1596" t="s">
        <v>1773</v>
      </c>
      <c r="R1596" t="s">
        <v>143</v>
      </c>
      <c r="S1596" s="52">
        <v>14000</v>
      </c>
      <c r="T1596" s="49" t="s">
        <v>350</v>
      </c>
      <c r="U1596" s="13" t="s">
        <v>20</v>
      </c>
      <c r="W1596" s="60" t="str">
        <f>IF(ISNUMBER(MATCH(U1596,U$1:U1595,0)),"2","1")</f>
        <v>2</v>
      </c>
    </row>
    <row r="1597" spans="2:23" x14ac:dyDescent="0.25">
      <c r="B1597" s="18">
        <v>1596</v>
      </c>
      <c r="C1597" s="17" t="str">
        <f t="shared" si="168"/>
        <v/>
      </c>
      <c r="D1597" s="17" t="str">
        <f t="shared" si="169"/>
        <v/>
      </c>
      <c r="E1597" s="17" t="str">
        <f t="shared" si="170"/>
        <v/>
      </c>
      <c r="F1597" s="17" t="str">
        <f t="shared" si="171"/>
        <v/>
      </c>
      <c r="G1597" s="17" t="str">
        <f t="shared" si="172"/>
        <v>Asia</v>
      </c>
      <c r="H1597" s="17" t="str">
        <f t="shared" si="173"/>
        <v/>
      </c>
      <c r="I1597" s="35" t="str">
        <f t="shared" si="174"/>
        <v>Asia</v>
      </c>
      <c r="J1597" t="str">
        <f>IF(ISNUMBER(MATCH(K1597,K$1:K1596,0)),"Double","1st See ")</f>
        <v>Double</v>
      </c>
      <c r="K1597" t="s">
        <v>8</v>
      </c>
      <c r="R1597" t="s">
        <v>143</v>
      </c>
      <c r="S1597" s="52">
        <v>4545</v>
      </c>
      <c r="T1597" s="49" t="s">
        <v>399</v>
      </c>
      <c r="U1597" s="13" t="s">
        <v>20</v>
      </c>
      <c r="W1597" s="60" t="str">
        <f>IF(ISNUMBER(MATCH(U1597,U$1:U1596,0)),"2","1")</f>
        <v>2</v>
      </c>
    </row>
    <row r="1598" spans="2:23" x14ac:dyDescent="0.25">
      <c r="B1598" s="18">
        <v>1597</v>
      </c>
      <c r="C1598" s="17" t="str">
        <f t="shared" si="168"/>
        <v>Europe</v>
      </c>
      <c r="D1598" s="17" t="str">
        <f t="shared" si="169"/>
        <v/>
      </c>
      <c r="E1598" s="17" t="str">
        <f t="shared" si="170"/>
        <v/>
      </c>
      <c r="F1598" s="17" t="str">
        <f t="shared" si="171"/>
        <v/>
      </c>
      <c r="G1598" s="17" t="str">
        <f t="shared" si="172"/>
        <v/>
      </c>
      <c r="H1598" s="17" t="str">
        <f t="shared" si="173"/>
        <v/>
      </c>
      <c r="I1598" s="35" t="str">
        <f t="shared" si="174"/>
        <v>Europe</v>
      </c>
      <c r="J1598" t="str">
        <f>IF(ISNUMBER(MATCH(K1598,K$1:K1597,0)),"Double","1st See ")</f>
        <v>Double</v>
      </c>
      <c r="K1598" t="s">
        <v>877</v>
      </c>
      <c r="R1598" t="s">
        <v>143</v>
      </c>
      <c r="S1598" s="52">
        <v>11400</v>
      </c>
      <c r="T1598" s="49" t="s">
        <v>430</v>
      </c>
      <c r="U1598" s="13" t="s">
        <v>356</v>
      </c>
      <c r="W1598" s="60" t="str">
        <f>IF(ISNUMBER(MATCH(U1598,U$1:U1597,0)),"2","1")</f>
        <v>2</v>
      </c>
    </row>
    <row r="1599" spans="2:23" x14ac:dyDescent="0.25">
      <c r="B1599" s="18">
        <v>1598</v>
      </c>
      <c r="C1599" s="17" t="str">
        <f t="shared" si="168"/>
        <v>Europe</v>
      </c>
      <c r="D1599" s="17" t="str">
        <f t="shared" si="169"/>
        <v/>
      </c>
      <c r="E1599" s="17" t="str">
        <f t="shared" si="170"/>
        <v/>
      </c>
      <c r="F1599" s="17" t="str">
        <f t="shared" si="171"/>
        <v/>
      </c>
      <c r="G1599" s="17" t="str">
        <f t="shared" si="172"/>
        <v/>
      </c>
      <c r="H1599" s="17" t="str">
        <f t="shared" si="173"/>
        <v/>
      </c>
      <c r="I1599" s="35" t="str">
        <f t="shared" si="174"/>
        <v>Europe</v>
      </c>
      <c r="J1599" t="str">
        <f>IF(ISNUMBER(MATCH(K1599,K$1:K1598,0)),"Double","1st See ")</f>
        <v>Double</v>
      </c>
      <c r="K1599" t="s">
        <v>877</v>
      </c>
      <c r="R1599" t="s">
        <v>143</v>
      </c>
      <c r="S1599" s="52">
        <v>35000</v>
      </c>
      <c r="T1599" s="49" t="s">
        <v>450</v>
      </c>
      <c r="U1599" s="13" t="s">
        <v>20</v>
      </c>
      <c r="W1599" s="60" t="str">
        <f>IF(ISNUMBER(MATCH(U1599,U$1:U1598,0)),"2","1")</f>
        <v>2</v>
      </c>
    </row>
    <row r="1600" spans="2:23" x14ac:dyDescent="0.25">
      <c r="B1600" s="18">
        <v>1599</v>
      </c>
      <c r="C1600" s="17" t="str">
        <f t="shared" si="168"/>
        <v/>
      </c>
      <c r="D1600" s="17" t="str">
        <f t="shared" si="169"/>
        <v/>
      </c>
      <c r="E1600" s="17" t="str">
        <f t="shared" si="170"/>
        <v/>
      </c>
      <c r="F1600" s="17" t="str">
        <f t="shared" si="171"/>
        <v/>
      </c>
      <c r="G1600" s="17" t="str">
        <f t="shared" si="172"/>
        <v/>
      </c>
      <c r="H1600" s="17" t="str">
        <f t="shared" si="173"/>
        <v>Oceania</v>
      </c>
      <c r="I1600" s="35" t="str">
        <f t="shared" si="174"/>
        <v>Oceania</v>
      </c>
      <c r="J1600" t="str">
        <f>IF(ISNUMBER(MATCH(K1600,K$1:K1599,0)),"Double","1st See ")</f>
        <v>Double</v>
      </c>
      <c r="K1600" t="s">
        <v>672</v>
      </c>
      <c r="R1600" t="s">
        <v>143</v>
      </c>
      <c r="S1600" s="52">
        <v>220700</v>
      </c>
      <c r="T1600" s="49" t="s">
        <v>356</v>
      </c>
      <c r="U1600" s="13" t="s">
        <v>356</v>
      </c>
      <c r="W1600" s="60" t="str">
        <f>IF(ISNUMBER(MATCH(U1600,U$1:U1599,0)),"2","1")</f>
        <v>2</v>
      </c>
    </row>
    <row r="1601" spans="2:23" x14ac:dyDescent="0.25">
      <c r="B1601" s="18">
        <v>1600</v>
      </c>
      <c r="C1601" s="17" t="str">
        <f t="shared" si="168"/>
        <v/>
      </c>
      <c r="D1601" s="17" t="str">
        <f t="shared" si="169"/>
        <v/>
      </c>
      <c r="E1601" s="17" t="str">
        <f t="shared" si="170"/>
        <v/>
      </c>
      <c r="F1601" s="17" t="str">
        <f t="shared" si="171"/>
        <v/>
      </c>
      <c r="G1601" s="17" t="str">
        <f t="shared" si="172"/>
        <v>Asia</v>
      </c>
      <c r="H1601" s="17" t="str">
        <f t="shared" si="173"/>
        <v/>
      </c>
      <c r="I1601" s="35" t="str">
        <f t="shared" si="174"/>
        <v>Asia</v>
      </c>
      <c r="J1601" t="str">
        <f>IF(ISNUMBER(MATCH(K1601,K$1:K1600,0)),"Double","1st See ")</f>
        <v>Double</v>
      </c>
      <c r="K1601" t="s">
        <v>8</v>
      </c>
      <c r="R1601" t="s">
        <v>143</v>
      </c>
      <c r="S1601" s="52">
        <v>12000</v>
      </c>
      <c r="T1601" s="49" t="s">
        <v>607</v>
      </c>
      <c r="U1601" s="13" t="s">
        <v>20</v>
      </c>
      <c r="W1601" s="60" t="str">
        <f>IF(ISNUMBER(MATCH(U1601,U$1:U1600,0)),"2","1")</f>
        <v>2</v>
      </c>
    </row>
    <row r="1602" spans="2:23" x14ac:dyDescent="0.25">
      <c r="B1602" s="18">
        <v>1601</v>
      </c>
      <c r="C1602" s="17" t="str">
        <f t="shared" ref="C1602:C1665" si="175">IF(ISNUMBER(MATCH($K1602,L$2:L$65,0)),"Europe","")</f>
        <v/>
      </c>
      <c r="D1602" s="17" t="str">
        <f t="shared" ref="D1602:D1665" si="176">IF(ISNUMBER(MATCH($K1602,M$2:M$65,0)),"North America","")</f>
        <v/>
      </c>
      <c r="E1602" s="17" t="str">
        <f t="shared" ref="E1602:E1665" si="177">IF(ISNUMBER(MATCH($K1602,N$2:N$65,0)),"South America","")</f>
        <v/>
      </c>
      <c r="F1602" s="17" t="str">
        <f t="shared" ref="F1602:F1665" si="178">IF(ISNUMBER(MATCH($K1602,O$2:O$63,0)),"Africa","")</f>
        <v/>
      </c>
      <c r="G1602" s="17" t="str">
        <f t="shared" ref="G1602:G1665" si="179">IF(ISNUMBER(MATCH($K1602,P$2:P$65,0)),"Asia","")</f>
        <v>Asia</v>
      </c>
      <c r="H1602" s="17" t="str">
        <f t="shared" ref="H1602:H1665" si="180">IF(ISNUMBER(MATCH($K1602,Q$2:Q$65,0)),"Oceania","")</f>
        <v/>
      </c>
      <c r="I1602" s="35" t="str">
        <f t="shared" si="174"/>
        <v>Asia</v>
      </c>
      <c r="J1602" t="str">
        <f>IF(ISNUMBER(MATCH(K1602,K$1:K1601,0)),"Double","1st See ")</f>
        <v>Double</v>
      </c>
      <c r="K1602" t="s">
        <v>8</v>
      </c>
      <c r="R1602" t="s">
        <v>143</v>
      </c>
      <c r="S1602" s="52">
        <v>18000</v>
      </c>
      <c r="T1602" s="49" t="s">
        <v>279</v>
      </c>
      <c r="U1602" s="13" t="s">
        <v>279</v>
      </c>
      <c r="W1602" s="60" t="str">
        <f>IF(ISNUMBER(MATCH(U1602,U$1:U1601,0)),"2","1")</f>
        <v>2</v>
      </c>
    </row>
    <row r="1603" spans="2:23" x14ac:dyDescent="0.25">
      <c r="B1603" s="18">
        <v>1602</v>
      </c>
      <c r="C1603" s="17" t="str">
        <f t="shared" si="175"/>
        <v/>
      </c>
      <c r="D1603" s="17" t="str">
        <f t="shared" si="176"/>
        <v>North America</v>
      </c>
      <c r="E1603" s="17" t="str">
        <f t="shared" si="177"/>
        <v/>
      </c>
      <c r="F1603" s="17" t="str">
        <f t="shared" si="178"/>
        <v/>
      </c>
      <c r="G1603" s="17" t="str">
        <f t="shared" si="179"/>
        <v/>
      </c>
      <c r="H1603" s="17" t="str">
        <f t="shared" si="180"/>
        <v/>
      </c>
      <c r="I1603" s="35" t="str">
        <f t="shared" ref="I1603:I1666" si="181">CONCATENATE(C1603,D1603,E1603,F1603,G1603,H1603)</f>
        <v>North America</v>
      </c>
      <c r="J1603" t="str">
        <f>IF(ISNUMBER(MATCH(K1603,K$1:K1602,0)),"Double","1st See ")</f>
        <v>Double</v>
      </c>
      <c r="K1603" t="s">
        <v>15</v>
      </c>
      <c r="R1603" t="s">
        <v>143</v>
      </c>
      <c r="S1603" s="52">
        <v>15600</v>
      </c>
      <c r="T1603" s="49" t="s">
        <v>661</v>
      </c>
      <c r="U1603" s="13" t="s">
        <v>488</v>
      </c>
      <c r="W1603" s="60" t="str">
        <f>IF(ISNUMBER(MATCH(U1603,U$1:U1602,0)),"2","1")</f>
        <v>2</v>
      </c>
    </row>
    <row r="1604" spans="2:23" x14ac:dyDescent="0.25">
      <c r="B1604" s="18">
        <v>1603</v>
      </c>
      <c r="C1604" s="17" t="str">
        <f t="shared" si="175"/>
        <v/>
      </c>
      <c r="D1604" s="17" t="str">
        <f t="shared" si="176"/>
        <v>North America</v>
      </c>
      <c r="E1604" s="17" t="str">
        <f t="shared" si="177"/>
        <v/>
      </c>
      <c r="F1604" s="17" t="str">
        <f t="shared" si="178"/>
        <v/>
      </c>
      <c r="G1604" s="17" t="str">
        <f t="shared" si="179"/>
        <v/>
      </c>
      <c r="H1604" s="17" t="str">
        <f t="shared" si="180"/>
        <v/>
      </c>
      <c r="I1604" s="35" t="str">
        <f t="shared" si="181"/>
        <v>North America</v>
      </c>
      <c r="J1604" t="str">
        <f>IF(ISNUMBER(MATCH(K1604,K$1:K1603,0)),"Double","1st See ")</f>
        <v>Double</v>
      </c>
      <c r="K1604" t="s">
        <v>15</v>
      </c>
      <c r="R1604" t="s">
        <v>143</v>
      </c>
      <c r="S1604" s="52">
        <v>148284.35006969364</v>
      </c>
      <c r="T1604" s="49" t="s">
        <v>946</v>
      </c>
      <c r="U1604" s="13" t="s">
        <v>20</v>
      </c>
      <c r="W1604" s="60" t="str">
        <f>IF(ISNUMBER(MATCH(U1604,U$1:U1603,0)),"2","1")</f>
        <v>2</v>
      </c>
    </row>
    <row r="1605" spans="2:23" x14ac:dyDescent="0.25">
      <c r="B1605" s="18">
        <v>1604</v>
      </c>
      <c r="C1605" s="17" t="str">
        <f t="shared" si="175"/>
        <v/>
      </c>
      <c r="D1605" s="17" t="str">
        <f t="shared" si="176"/>
        <v>North America</v>
      </c>
      <c r="E1605" s="17" t="str">
        <f t="shared" si="177"/>
        <v/>
      </c>
      <c r="F1605" s="17" t="str">
        <f t="shared" si="178"/>
        <v/>
      </c>
      <c r="G1605" s="17" t="str">
        <f t="shared" si="179"/>
        <v/>
      </c>
      <c r="H1605" s="17" t="str">
        <f t="shared" si="180"/>
        <v/>
      </c>
      <c r="I1605" s="35" t="str">
        <f t="shared" si="181"/>
        <v>North America</v>
      </c>
      <c r="J1605" t="str">
        <f>IF(ISNUMBER(MATCH(K1605,K$1:K1604,0)),"Double","1st See ")</f>
        <v>Double</v>
      </c>
      <c r="K1605" t="s">
        <v>88</v>
      </c>
      <c r="R1605" t="s">
        <v>143</v>
      </c>
      <c r="S1605" s="52">
        <v>9490.1984044603923</v>
      </c>
      <c r="T1605" s="49" t="s">
        <v>1071</v>
      </c>
      <c r="U1605" s="13" t="s">
        <v>20</v>
      </c>
      <c r="W1605" s="60" t="str">
        <f>IF(ISNUMBER(MATCH(U1605,U$1:U1604,0)),"2","1")</f>
        <v>2</v>
      </c>
    </row>
    <row r="1606" spans="2:23" x14ac:dyDescent="0.25">
      <c r="B1606" s="18">
        <v>1605</v>
      </c>
      <c r="C1606" s="17" t="str">
        <f t="shared" si="175"/>
        <v/>
      </c>
      <c r="D1606" s="17" t="str">
        <f t="shared" si="176"/>
        <v/>
      </c>
      <c r="E1606" s="17" t="str">
        <f t="shared" si="177"/>
        <v/>
      </c>
      <c r="F1606" s="17" t="str">
        <f t="shared" si="178"/>
        <v/>
      </c>
      <c r="G1606" s="17" t="str">
        <f t="shared" si="179"/>
        <v>Asia</v>
      </c>
      <c r="H1606" s="17" t="str">
        <f t="shared" si="180"/>
        <v/>
      </c>
      <c r="I1606" s="35" t="str">
        <f t="shared" si="181"/>
        <v>Asia</v>
      </c>
      <c r="J1606" t="str">
        <f>IF(ISNUMBER(MATCH(K1606,K$1:K1605,0)),"Double","1st See ")</f>
        <v>Double</v>
      </c>
      <c r="K1606" t="s">
        <v>347</v>
      </c>
      <c r="R1606" t="s">
        <v>143</v>
      </c>
      <c r="S1606" s="52">
        <v>26691.183012544854</v>
      </c>
      <c r="T1606" s="49" t="s">
        <v>1312</v>
      </c>
      <c r="U1606" s="13" t="s">
        <v>52</v>
      </c>
      <c r="W1606" s="60" t="str">
        <f>IF(ISNUMBER(MATCH(U1606,U$1:U1605,0)),"2","1")</f>
        <v>2</v>
      </c>
    </row>
    <row r="1607" spans="2:23" x14ac:dyDescent="0.25">
      <c r="B1607" s="18">
        <v>1606</v>
      </c>
      <c r="C1607" s="17" t="str">
        <f t="shared" si="175"/>
        <v/>
      </c>
      <c r="D1607" s="17" t="str">
        <f t="shared" si="176"/>
        <v/>
      </c>
      <c r="E1607" s="17" t="str">
        <f t="shared" si="177"/>
        <v/>
      </c>
      <c r="F1607" s="17" t="str">
        <f t="shared" si="178"/>
        <v/>
      </c>
      <c r="G1607" s="17" t="str">
        <f t="shared" si="179"/>
        <v>Asia</v>
      </c>
      <c r="H1607" s="17" t="str">
        <f t="shared" si="180"/>
        <v/>
      </c>
      <c r="I1607" s="35" t="str">
        <f t="shared" si="181"/>
        <v>Asia</v>
      </c>
      <c r="J1607" t="str">
        <f>IF(ISNUMBER(MATCH(K1607,K$1:K1606,0)),"Double","1st See ")</f>
        <v>Double</v>
      </c>
      <c r="K1607" t="s">
        <v>17</v>
      </c>
      <c r="R1607" t="s">
        <v>143</v>
      </c>
      <c r="S1607" s="52">
        <v>50700</v>
      </c>
      <c r="T1607" s="49" t="s">
        <v>1406</v>
      </c>
      <c r="U1607" s="13" t="s">
        <v>20</v>
      </c>
      <c r="W1607" s="60" t="str">
        <f>IF(ISNUMBER(MATCH(U1607,U$1:U1606,0)),"2","1")</f>
        <v>2</v>
      </c>
    </row>
    <row r="1608" spans="2:23" x14ac:dyDescent="0.25">
      <c r="B1608" s="18">
        <v>1607</v>
      </c>
      <c r="C1608" s="17" t="str">
        <f t="shared" si="175"/>
        <v/>
      </c>
      <c r="D1608" s="17" t="str">
        <f t="shared" si="176"/>
        <v/>
      </c>
      <c r="E1608" s="17" t="str">
        <f t="shared" si="177"/>
        <v/>
      </c>
      <c r="F1608" s="17" t="str">
        <f t="shared" si="178"/>
        <v/>
      </c>
      <c r="G1608" s="17" t="str">
        <f t="shared" si="179"/>
        <v>Asia</v>
      </c>
      <c r="H1608" s="17" t="str">
        <f t="shared" si="180"/>
        <v/>
      </c>
      <c r="I1608" s="35" t="str">
        <f t="shared" si="181"/>
        <v>Asia</v>
      </c>
      <c r="J1608" t="str">
        <f>IF(ISNUMBER(MATCH(K1608,K$1:K1607,0)),"Double","1st See ")</f>
        <v>Double</v>
      </c>
      <c r="K1608" t="s">
        <v>8</v>
      </c>
      <c r="R1608" t="s">
        <v>143</v>
      </c>
      <c r="S1608" s="52">
        <v>10000</v>
      </c>
      <c r="T1608" s="49" t="s">
        <v>1664</v>
      </c>
      <c r="U1608" s="13" t="s">
        <v>20</v>
      </c>
      <c r="W1608" s="60" t="str">
        <f>IF(ISNUMBER(MATCH(U1608,U$1:U1607,0)),"2","1")</f>
        <v>2</v>
      </c>
    </row>
    <row r="1609" spans="2:23" x14ac:dyDescent="0.25">
      <c r="B1609" s="18">
        <v>1608</v>
      </c>
      <c r="C1609" s="17" t="str">
        <f t="shared" si="175"/>
        <v/>
      </c>
      <c r="D1609" s="17" t="str">
        <f t="shared" si="176"/>
        <v/>
      </c>
      <c r="E1609" s="17" t="str">
        <f t="shared" si="177"/>
        <v/>
      </c>
      <c r="F1609" s="17" t="str">
        <f t="shared" si="178"/>
        <v/>
      </c>
      <c r="G1609" s="17" t="str">
        <f t="shared" si="179"/>
        <v>Asia</v>
      </c>
      <c r="H1609" s="17" t="str">
        <f t="shared" si="180"/>
        <v/>
      </c>
      <c r="I1609" s="35" t="str">
        <f t="shared" si="181"/>
        <v>Asia</v>
      </c>
      <c r="J1609" t="str">
        <f>IF(ISNUMBER(MATCH(K1609,K$1:K1608,0)),"Double","1st See ")</f>
        <v>Double</v>
      </c>
      <c r="K1609" t="s">
        <v>8</v>
      </c>
      <c r="R1609" t="s">
        <v>143</v>
      </c>
      <c r="S1609" s="52">
        <v>13000</v>
      </c>
      <c r="T1609" s="49" t="s">
        <v>1759</v>
      </c>
      <c r="U1609" s="13" t="s">
        <v>20</v>
      </c>
      <c r="W1609" s="60" t="str">
        <f>IF(ISNUMBER(MATCH(U1609,U$1:U1608,0)),"2","1")</f>
        <v>2</v>
      </c>
    </row>
    <row r="1610" spans="2:23" x14ac:dyDescent="0.25">
      <c r="B1610" s="18">
        <v>1609</v>
      </c>
      <c r="C1610" s="17" t="str">
        <f t="shared" si="175"/>
        <v/>
      </c>
      <c r="D1610" s="17" t="str">
        <f t="shared" si="176"/>
        <v/>
      </c>
      <c r="E1610" s="17" t="str">
        <f t="shared" si="177"/>
        <v/>
      </c>
      <c r="F1610" s="17" t="str">
        <f t="shared" si="178"/>
        <v/>
      </c>
      <c r="G1610" s="17" t="str">
        <f t="shared" si="179"/>
        <v>Asia</v>
      </c>
      <c r="H1610" s="17" t="str">
        <f t="shared" si="180"/>
        <v/>
      </c>
      <c r="I1610" s="35" t="str">
        <f t="shared" si="181"/>
        <v>Asia</v>
      </c>
      <c r="J1610" t="str">
        <f>IF(ISNUMBER(MATCH(K1610,K$1:K1609,0)),"Double","1st See ")</f>
        <v>Double</v>
      </c>
      <c r="K1610" t="s">
        <v>8</v>
      </c>
      <c r="R1610" t="s">
        <v>143</v>
      </c>
      <c r="S1610" s="52">
        <v>30500</v>
      </c>
      <c r="T1610" s="49" t="s">
        <v>14</v>
      </c>
      <c r="U1610" s="13" t="s">
        <v>20</v>
      </c>
      <c r="W1610" s="60" t="str">
        <f>IF(ISNUMBER(MATCH(U1610,U$1:U1609,0)),"2","1")</f>
        <v>2</v>
      </c>
    </row>
    <row r="1611" spans="2:23" x14ac:dyDescent="0.25">
      <c r="B1611" s="18">
        <v>1610</v>
      </c>
      <c r="C1611" s="17" t="str">
        <f t="shared" si="175"/>
        <v/>
      </c>
      <c r="D1611" s="17" t="str">
        <f t="shared" si="176"/>
        <v/>
      </c>
      <c r="E1611" s="17" t="str">
        <f t="shared" si="177"/>
        <v/>
      </c>
      <c r="F1611" s="17" t="str">
        <f t="shared" si="178"/>
        <v/>
      </c>
      <c r="G1611" s="17" t="str">
        <f t="shared" si="179"/>
        <v>Asia</v>
      </c>
      <c r="H1611" s="17" t="str">
        <f t="shared" si="180"/>
        <v/>
      </c>
      <c r="I1611" s="35" t="str">
        <f t="shared" si="181"/>
        <v>Asia</v>
      </c>
      <c r="J1611" t="str">
        <f>IF(ISNUMBER(MATCH(K1611,K$1:K1610,0)),"Double","1st See ")</f>
        <v>Double</v>
      </c>
      <c r="K1611" t="s">
        <v>347</v>
      </c>
      <c r="R1611" t="s">
        <v>143</v>
      </c>
      <c r="S1611" s="52">
        <v>31200</v>
      </c>
      <c r="T1611" s="49" t="s">
        <v>1090</v>
      </c>
      <c r="U1611" s="13" t="s">
        <v>20</v>
      </c>
      <c r="W1611" s="60" t="str">
        <f>IF(ISNUMBER(MATCH(U1611,U$1:U1610,0)),"2","1")</f>
        <v>2</v>
      </c>
    </row>
    <row r="1612" spans="2:23" x14ac:dyDescent="0.25">
      <c r="B1612" s="18">
        <v>1611</v>
      </c>
      <c r="C1612" s="17" t="str">
        <f t="shared" si="175"/>
        <v/>
      </c>
      <c r="D1612" s="17" t="str">
        <f t="shared" si="176"/>
        <v/>
      </c>
      <c r="E1612" s="17" t="str">
        <f t="shared" si="177"/>
        <v/>
      </c>
      <c r="F1612" s="17" t="str">
        <f t="shared" si="178"/>
        <v/>
      </c>
      <c r="G1612" s="17" t="str">
        <f t="shared" si="179"/>
        <v>Asia</v>
      </c>
      <c r="H1612" s="17" t="str">
        <f t="shared" si="180"/>
        <v/>
      </c>
      <c r="I1612" s="35" t="str">
        <f t="shared" si="181"/>
        <v>Asia</v>
      </c>
      <c r="J1612" t="str">
        <f>IF(ISNUMBER(MATCH(K1612,K$1:K1611,0)),"Double","1st See ")</f>
        <v>Double</v>
      </c>
      <c r="K1612" t="s">
        <v>8</v>
      </c>
      <c r="R1612" t="s">
        <v>143</v>
      </c>
      <c r="S1612" s="52">
        <v>80000</v>
      </c>
      <c r="T1612" s="49" t="s">
        <v>279</v>
      </c>
      <c r="U1612" s="13" t="s">
        <v>279</v>
      </c>
      <c r="W1612" s="60" t="str">
        <f>IF(ISNUMBER(MATCH(U1612,U$1:U1611,0)),"2","1")</f>
        <v>2</v>
      </c>
    </row>
    <row r="1613" spans="2:23" x14ac:dyDescent="0.25">
      <c r="B1613" s="18">
        <v>1612</v>
      </c>
      <c r="C1613" s="17" t="str">
        <f t="shared" si="175"/>
        <v/>
      </c>
      <c r="D1613" s="17" t="str">
        <f t="shared" si="176"/>
        <v/>
      </c>
      <c r="E1613" s="17" t="str">
        <f t="shared" si="177"/>
        <v/>
      </c>
      <c r="F1613" s="17" t="str">
        <f t="shared" si="178"/>
        <v/>
      </c>
      <c r="G1613" s="17" t="str">
        <f t="shared" si="179"/>
        <v>Asia</v>
      </c>
      <c r="H1613" s="17" t="str">
        <f t="shared" si="180"/>
        <v/>
      </c>
      <c r="I1613" s="35" t="str">
        <f t="shared" si="181"/>
        <v>Asia</v>
      </c>
      <c r="J1613" t="str">
        <f>IF(ISNUMBER(MATCH(K1613,K$1:K1612,0)),"Double","1st See ")</f>
        <v>Double</v>
      </c>
      <c r="K1613" t="s">
        <v>8</v>
      </c>
      <c r="R1613" t="s">
        <v>143</v>
      </c>
      <c r="S1613" s="52">
        <v>30000</v>
      </c>
      <c r="T1613" s="49" t="s">
        <v>1664</v>
      </c>
      <c r="U1613" s="13" t="s">
        <v>20</v>
      </c>
      <c r="W1613" s="60" t="str">
        <f>IF(ISNUMBER(MATCH(U1613,U$1:U1612,0)),"2","1")</f>
        <v>2</v>
      </c>
    </row>
    <row r="1614" spans="2:23" x14ac:dyDescent="0.25">
      <c r="B1614" s="18">
        <v>1613</v>
      </c>
      <c r="C1614" s="17" t="str">
        <f t="shared" si="175"/>
        <v/>
      </c>
      <c r="D1614" s="17" t="str">
        <f t="shared" si="176"/>
        <v/>
      </c>
      <c r="E1614" s="17" t="str">
        <f t="shared" si="177"/>
        <v/>
      </c>
      <c r="F1614" s="17" t="str">
        <f t="shared" si="178"/>
        <v/>
      </c>
      <c r="G1614" s="17" t="str">
        <f t="shared" si="179"/>
        <v>Asia</v>
      </c>
      <c r="H1614" s="17" t="str">
        <f t="shared" si="180"/>
        <v/>
      </c>
      <c r="I1614" s="35" t="str">
        <f t="shared" si="181"/>
        <v>Asia</v>
      </c>
      <c r="J1614" t="str">
        <f>IF(ISNUMBER(MATCH(K1614,K$1:K1613,0)),"Double","1st See ")</f>
        <v>Double</v>
      </c>
      <c r="K1614" t="s">
        <v>8</v>
      </c>
      <c r="R1614" t="s">
        <v>184</v>
      </c>
      <c r="S1614" s="52">
        <v>24000</v>
      </c>
      <c r="T1614" s="49" t="s">
        <v>183</v>
      </c>
      <c r="U1614" s="13" t="s">
        <v>52</v>
      </c>
      <c r="V1614" s="53">
        <f>AVERAGE(S1614:S1618)</f>
        <v>12362</v>
      </c>
      <c r="W1614" s="60" t="str">
        <f>IF(ISNUMBER(MATCH(U1614,U$1:U1613,0)),"2","1")</f>
        <v>2</v>
      </c>
    </row>
    <row r="1615" spans="2:23" x14ac:dyDescent="0.25">
      <c r="B1615" s="18">
        <v>1614</v>
      </c>
      <c r="C1615" s="17" t="str">
        <f t="shared" si="175"/>
        <v/>
      </c>
      <c r="D1615" s="17" t="str">
        <f t="shared" si="176"/>
        <v>North America</v>
      </c>
      <c r="E1615" s="17" t="str">
        <f t="shared" si="177"/>
        <v/>
      </c>
      <c r="F1615" s="17" t="str">
        <f t="shared" si="178"/>
        <v/>
      </c>
      <c r="G1615" s="17" t="str">
        <f t="shared" si="179"/>
        <v/>
      </c>
      <c r="H1615" s="17" t="str">
        <f t="shared" si="180"/>
        <v/>
      </c>
      <c r="I1615" s="35" t="str">
        <f t="shared" si="181"/>
        <v>North America</v>
      </c>
      <c r="J1615" t="str">
        <f>IF(ISNUMBER(MATCH(K1615,K$1:K1614,0)),"Double","1st See ")</f>
        <v>Double</v>
      </c>
      <c r="K1615" t="s">
        <v>15</v>
      </c>
      <c r="R1615" t="s">
        <v>184</v>
      </c>
      <c r="S1615" s="52">
        <v>8500</v>
      </c>
      <c r="T1615" s="49" t="s">
        <v>528</v>
      </c>
      <c r="U1615" s="13" t="s">
        <v>20</v>
      </c>
      <c r="W1615" s="60" t="str">
        <f>IF(ISNUMBER(MATCH(U1615,U$1:U1614,0)),"2","1")</f>
        <v>2</v>
      </c>
    </row>
    <row r="1616" spans="2:23" x14ac:dyDescent="0.25">
      <c r="B1616" s="18">
        <v>1615</v>
      </c>
      <c r="C1616" s="17" t="str">
        <f t="shared" si="175"/>
        <v/>
      </c>
      <c r="D1616" s="17" t="str">
        <f t="shared" si="176"/>
        <v>North America</v>
      </c>
      <c r="E1616" s="17" t="str">
        <f t="shared" si="177"/>
        <v/>
      </c>
      <c r="F1616" s="17" t="str">
        <f t="shared" si="178"/>
        <v/>
      </c>
      <c r="G1616" s="17" t="str">
        <f t="shared" si="179"/>
        <v/>
      </c>
      <c r="H1616" s="17" t="str">
        <f t="shared" si="180"/>
        <v/>
      </c>
      <c r="I1616" s="35" t="str">
        <f t="shared" si="181"/>
        <v>North America</v>
      </c>
      <c r="J1616" t="str">
        <f>IF(ISNUMBER(MATCH(K1616,K$1:K1615,0)),"Double","1st See ")</f>
        <v>Double</v>
      </c>
      <c r="K1616" t="s">
        <v>15</v>
      </c>
      <c r="R1616" t="s">
        <v>184</v>
      </c>
      <c r="S1616" s="52">
        <v>6000</v>
      </c>
      <c r="T1616" s="49" t="s">
        <v>970</v>
      </c>
      <c r="U1616" s="13" t="s">
        <v>20</v>
      </c>
      <c r="W1616" s="60" t="str">
        <f>IF(ISNUMBER(MATCH(U1616,U$1:U1615,0)),"2","1")</f>
        <v>2</v>
      </c>
    </row>
    <row r="1617" spans="2:23" x14ac:dyDescent="0.25">
      <c r="B1617" s="18">
        <v>1616</v>
      </c>
      <c r="C1617" s="17" t="str">
        <f t="shared" si="175"/>
        <v/>
      </c>
      <c r="D1617" s="17" t="str">
        <f t="shared" si="176"/>
        <v>North America</v>
      </c>
      <c r="E1617" s="17" t="str">
        <f t="shared" si="177"/>
        <v/>
      </c>
      <c r="F1617" s="17" t="str">
        <f t="shared" si="178"/>
        <v/>
      </c>
      <c r="G1617" s="17" t="str">
        <f t="shared" si="179"/>
        <v/>
      </c>
      <c r="H1617" s="17" t="str">
        <f t="shared" si="180"/>
        <v/>
      </c>
      <c r="I1617" s="35" t="str">
        <f t="shared" si="181"/>
        <v>North America</v>
      </c>
      <c r="J1617" t="str">
        <f>IF(ISNUMBER(MATCH(K1617,K$1:K1616,0)),"Double","1st See ")</f>
        <v>Double</v>
      </c>
      <c r="K1617" t="s">
        <v>15</v>
      </c>
      <c r="R1617" t="s">
        <v>184</v>
      </c>
      <c r="S1617" s="52">
        <v>7200</v>
      </c>
      <c r="T1617" s="49" t="s">
        <v>1647</v>
      </c>
      <c r="U1617" s="13" t="s">
        <v>488</v>
      </c>
      <c r="W1617" s="60" t="str">
        <f>IF(ISNUMBER(MATCH(U1617,U$1:U1616,0)),"2","1")</f>
        <v>2</v>
      </c>
    </row>
    <row r="1618" spans="2:23" x14ac:dyDescent="0.25">
      <c r="B1618" s="18">
        <v>1617</v>
      </c>
      <c r="C1618" s="17" t="str">
        <f t="shared" si="175"/>
        <v/>
      </c>
      <c r="D1618" s="17" t="str">
        <f t="shared" si="176"/>
        <v/>
      </c>
      <c r="E1618" s="17" t="str">
        <f t="shared" si="177"/>
        <v/>
      </c>
      <c r="F1618" s="17" t="str">
        <f t="shared" si="178"/>
        <v/>
      </c>
      <c r="G1618" s="17" t="str">
        <f t="shared" si="179"/>
        <v>Asia</v>
      </c>
      <c r="H1618" s="17" t="str">
        <f t="shared" si="180"/>
        <v/>
      </c>
      <c r="I1618" s="35" t="str">
        <f t="shared" si="181"/>
        <v>Asia</v>
      </c>
      <c r="J1618" t="str">
        <f>IF(ISNUMBER(MATCH(K1618,K$1:K1617,0)),"Double","1st See ")</f>
        <v>Double</v>
      </c>
      <c r="K1618" t="s">
        <v>8</v>
      </c>
      <c r="R1618" t="s">
        <v>184</v>
      </c>
      <c r="S1618" s="52">
        <v>16110</v>
      </c>
      <c r="T1618" s="49" t="s">
        <v>1958</v>
      </c>
      <c r="U1618" s="13" t="s">
        <v>20</v>
      </c>
      <c r="W1618" s="60" t="str">
        <f>IF(ISNUMBER(MATCH(U1618,U$1:U1617,0)),"2","1")</f>
        <v>2</v>
      </c>
    </row>
    <row r="1619" spans="2:23" x14ac:dyDescent="0.25">
      <c r="B1619" s="18">
        <v>1618</v>
      </c>
      <c r="C1619" s="17" t="str">
        <f t="shared" si="175"/>
        <v/>
      </c>
      <c r="D1619" s="17" t="str">
        <f t="shared" si="176"/>
        <v/>
      </c>
      <c r="E1619" s="17" t="str">
        <f t="shared" si="177"/>
        <v/>
      </c>
      <c r="F1619" s="17" t="str">
        <f t="shared" si="178"/>
        <v/>
      </c>
      <c r="G1619" s="17" t="str">
        <f t="shared" si="179"/>
        <v>Asia</v>
      </c>
      <c r="H1619" s="17" t="str">
        <f t="shared" si="180"/>
        <v/>
      </c>
      <c r="I1619" s="35" t="str">
        <f t="shared" si="181"/>
        <v>Asia</v>
      </c>
      <c r="J1619" t="str">
        <f>IF(ISNUMBER(MATCH(K1619,K$1:K1618,0)),"Double","1st See ")</f>
        <v>Double</v>
      </c>
      <c r="K1619" t="s">
        <v>8</v>
      </c>
      <c r="R1619" t="s">
        <v>680</v>
      </c>
      <c r="S1619" s="52">
        <v>6000</v>
      </c>
      <c r="T1619" s="49" t="s">
        <v>679</v>
      </c>
      <c r="U1619" s="13" t="s">
        <v>52</v>
      </c>
      <c r="V1619" s="53">
        <f>AVERAGE(S1619)</f>
        <v>6000</v>
      </c>
      <c r="W1619" s="60" t="str">
        <f>IF(ISNUMBER(MATCH(U1619,U$1:U1618,0)),"2","1")</f>
        <v>2</v>
      </c>
    </row>
    <row r="1620" spans="2:23" x14ac:dyDescent="0.25">
      <c r="B1620" s="18">
        <v>1619</v>
      </c>
      <c r="C1620" s="17" t="str">
        <f t="shared" si="175"/>
        <v/>
      </c>
      <c r="D1620" s="17" t="str">
        <f t="shared" si="176"/>
        <v/>
      </c>
      <c r="E1620" s="17" t="str">
        <f t="shared" si="177"/>
        <v/>
      </c>
      <c r="F1620" s="17" t="str">
        <f t="shared" si="178"/>
        <v/>
      </c>
      <c r="G1620" s="17" t="str">
        <f t="shared" si="179"/>
        <v/>
      </c>
      <c r="H1620" s="17" t="str">
        <f t="shared" si="180"/>
        <v>Oceania</v>
      </c>
      <c r="I1620" s="35" t="str">
        <f t="shared" si="181"/>
        <v>Oceania</v>
      </c>
      <c r="J1620" t="str">
        <f>IF(ISNUMBER(MATCH(K1620,K$1:K1619,0)),"Double","1st See ")</f>
        <v>Double</v>
      </c>
      <c r="K1620" t="s">
        <v>84</v>
      </c>
      <c r="R1620" t="s">
        <v>989</v>
      </c>
      <c r="S1620" s="52">
        <v>35000</v>
      </c>
      <c r="T1620" s="49" t="s">
        <v>707</v>
      </c>
      <c r="U1620" s="13" t="s">
        <v>52</v>
      </c>
      <c r="V1620" s="53">
        <f>AVERAGE(S1620)</f>
        <v>35000</v>
      </c>
      <c r="W1620" s="60" t="str">
        <f>IF(ISNUMBER(MATCH(U1620,U$1:U1619,0)),"2","1")</f>
        <v>2</v>
      </c>
    </row>
    <row r="1621" spans="2:23" x14ac:dyDescent="0.25">
      <c r="B1621" s="18">
        <v>1620</v>
      </c>
      <c r="C1621" s="17" t="str">
        <f t="shared" si="175"/>
        <v/>
      </c>
      <c r="D1621" s="17" t="str">
        <f t="shared" si="176"/>
        <v/>
      </c>
      <c r="E1621" s="17" t="str">
        <f t="shared" si="177"/>
        <v/>
      </c>
      <c r="F1621" s="17" t="str">
        <f t="shared" si="178"/>
        <v/>
      </c>
      <c r="G1621" s="17" t="str">
        <f t="shared" si="179"/>
        <v>Asia</v>
      </c>
      <c r="H1621" s="17" t="str">
        <f t="shared" si="180"/>
        <v/>
      </c>
      <c r="I1621" s="35" t="str">
        <f t="shared" si="181"/>
        <v>Asia</v>
      </c>
      <c r="J1621" t="str">
        <f>IF(ISNUMBER(MATCH(K1621,K$1:K1620,0)),"Double","1st See ")</f>
        <v>Double</v>
      </c>
      <c r="K1621" t="s">
        <v>8</v>
      </c>
      <c r="R1621" t="s">
        <v>1156</v>
      </c>
      <c r="S1621" s="52">
        <v>20000</v>
      </c>
      <c r="T1621" s="49" t="s">
        <v>1155</v>
      </c>
      <c r="U1621" s="13" t="s">
        <v>3999</v>
      </c>
      <c r="V1621" s="53">
        <f>AVERAGE(S1621)</f>
        <v>20000</v>
      </c>
      <c r="W1621" s="60" t="str">
        <f>IF(ISNUMBER(MATCH(U1621,U$1:U1620,0)),"2","1")</f>
        <v>2</v>
      </c>
    </row>
    <row r="1622" spans="2:23" x14ac:dyDescent="0.25">
      <c r="B1622" s="18">
        <v>1621</v>
      </c>
      <c r="C1622" s="17" t="str">
        <f t="shared" si="175"/>
        <v/>
      </c>
      <c r="D1622" s="17" t="str">
        <f t="shared" si="176"/>
        <v/>
      </c>
      <c r="E1622" s="17" t="str">
        <f t="shared" si="177"/>
        <v/>
      </c>
      <c r="F1622" s="17" t="str">
        <f t="shared" si="178"/>
        <v/>
      </c>
      <c r="G1622" s="17" t="str">
        <f t="shared" si="179"/>
        <v>Asia</v>
      </c>
      <c r="H1622" s="17" t="str">
        <f t="shared" si="180"/>
        <v/>
      </c>
      <c r="I1622" s="35" t="str">
        <f t="shared" si="181"/>
        <v>Asia</v>
      </c>
      <c r="J1622" t="str">
        <f>IF(ISNUMBER(MATCH(K1622,K$1:K1621,0)),"Double","1st See ")</f>
        <v>Double</v>
      </c>
      <c r="K1622" t="s">
        <v>8</v>
      </c>
      <c r="R1622" t="s">
        <v>1331</v>
      </c>
      <c r="S1622" s="52">
        <v>24000</v>
      </c>
      <c r="T1622" s="49" t="s">
        <v>1330</v>
      </c>
      <c r="U1622" s="13" t="s">
        <v>52</v>
      </c>
      <c r="V1622" s="53">
        <f>S1622</f>
        <v>24000</v>
      </c>
      <c r="W1622" s="60" t="str">
        <f>IF(ISNUMBER(MATCH(U1622,U$1:U1621,0)),"2","1")</f>
        <v>2</v>
      </c>
    </row>
    <row r="1623" spans="2:23" x14ac:dyDescent="0.25">
      <c r="B1623" s="18">
        <v>1622</v>
      </c>
      <c r="C1623" s="17" t="str">
        <f t="shared" si="175"/>
        <v>Europe</v>
      </c>
      <c r="D1623" s="17" t="str">
        <f t="shared" si="176"/>
        <v/>
      </c>
      <c r="E1623" s="17" t="str">
        <f t="shared" si="177"/>
        <v/>
      </c>
      <c r="F1623" s="17" t="str">
        <f t="shared" si="178"/>
        <v/>
      </c>
      <c r="G1623" s="17" t="str">
        <f t="shared" si="179"/>
        <v/>
      </c>
      <c r="H1623" s="17" t="str">
        <f t="shared" si="180"/>
        <v/>
      </c>
      <c r="I1623" s="35" t="str">
        <f t="shared" si="181"/>
        <v>Europe</v>
      </c>
      <c r="J1623" t="str">
        <f>IF(ISNUMBER(MATCH(K1623,K$1:K1622,0)),"Double","1st See ")</f>
        <v>Double</v>
      </c>
      <c r="K1623" t="s">
        <v>71</v>
      </c>
      <c r="R1623" t="s">
        <v>84</v>
      </c>
      <c r="S1623" s="52">
        <v>71393.675948184507</v>
      </c>
      <c r="T1623" s="49" t="s">
        <v>83</v>
      </c>
      <c r="U1623" s="13" t="s">
        <v>356</v>
      </c>
      <c r="V1623" s="53">
        <f>AVERAGE(S1623:S1703)</f>
        <v>92857.629854916348</v>
      </c>
      <c r="W1623" s="60" t="str">
        <f>IF(ISNUMBER(MATCH(U1623,U$1:U1622,0)),"2","1")</f>
        <v>2</v>
      </c>
    </row>
    <row r="1624" spans="2:23" x14ac:dyDescent="0.25">
      <c r="B1624" s="18">
        <v>1623</v>
      </c>
      <c r="C1624" s="17" t="str">
        <f t="shared" si="175"/>
        <v/>
      </c>
      <c r="D1624" s="17" t="str">
        <f t="shared" si="176"/>
        <v/>
      </c>
      <c r="E1624" s="17" t="str">
        <f t="shared" si="177"/>
        <v/>
      </c>
      <c r="F1624" s="17" t="str">
        <f t="shared" si="178"/>
        <v/>
      </c>
      <c r="G1624" s="17" t="str">
        <f t="shared" si="179"/>
        <v>Asia</v>
      </c>
      <c r="H1624" s="17" t="str">
        <f t="shared" si="180"/>
        <v/>
      </c>
      <c r="I1624" s="35" t="str">
        <f t="shared" si="181"/>
        <v>Asia</v>
      </c>
      <c r="J1624" t="str">
        <f>IF(ISNUMBER(MATCH(K1624,K$1:K1623,0)),"Double","1st See ")</f>
        <v>Double</v>
      </c>
      <c r="K1624" t="s">
        <v>8</v>
      </c>
      <c r="R1624" t="s">
        <v>84</v>
      </c>
      <c r="S1624" s="52">
        <v>86692.320794224041</v>
      </c>
      <c r="T1624" s="49" t="s">
        <v>116</v>
      </c>
      <c r="U1624" s="13" t="s">
        <v>4001</v>
      </c>
      <c r="W1624" s="60" t="str">
        <f>IF(ISNUMBER(MATCH(U1624,U$1:U1623,0)),"2","1")</f>
        <v>2</v>
      </c>
    </row>
    <row r="1625" spans="2:23" x14ac:dyDescent="0.25">
      <c r="B1625" s="18">
        <v>1624</v>
      </c>
      <c r="C1625" s="17" t="str">
        <f t="shared" si="175"/>
        <v>Europe</v>
      </c>
      <c r="D1625" s="17" t="str">
        <f t="shared" si="176"/>
        <v/>
      </c>
      <c r="E1625" s="17" t="str">
        <f t="shared" si="177"/>
        <v/>
      </c>
      <c r="F1625" s="17" t="str">
        <f t="shared" si="178"/>
        <v/>
      </c>
      <c r="G1625" s="17" t="str">
        <f t="shared" si="179"/>
        <v/>
      </c>
      <c r="H1625" s="17" t="str">
        <f t="shared" si="180"/>
        <v/>
      </c>
      <c r="I1625" s="35" t="str">
        <f t="shared" si="181"/>
        <v>Europe</v>
      </c>
      <c r="J1625" t="str">
        <f>IF(ISNUMBER(MATCH(K1625,K$1:K1624,0)),"Double","1st See ")</f>
        <v>Double</v>
      </c>
      <c r="K1625" t="s">
        <v>71</v>
      </c>
      <c r="R1625" t="s">
        <v>84</v>
      </c>
      <c r="S1625" s="52">
        <v>101990.96564026357</v>
      </c>
      <c r="T1625" s="49" t="s">
        <v>124</v>
      </c>
      <c r="U1625" s="13" t="s">
        <v>52</v>
      </c>
      <c r="W1625" s="60" t="str">
        <f>IF(ISNUMBER(MATCH(U1625,U$1:U1624,0)),"2","1")</f>
        <v>2</v>
      </c>
    </row>
    <row r="1626" spans="2:23" x14ac:dyDescent="0.25">
      <c r="B1626" s="18">
        <v>1625</v>
      </c>
      <c r="C1626" s="17" t="str">
        <f t="shared" si="175"/>
        <v/>
      </c>
      <c r="D1626" s="17" t="str">
        <f t="shared" si="176"/>
        <v/>
      </c>
      <c r="E1626" s="17" t="str">
        <f t="shared" si="177"/>
        <v/>
      </c>
      <c r="F1626" s="17" t="str">
        <f t="shared" si="178"/>
        <v/>
      </c>
      <c r="G1626" s="17" t="str">
        <f t="shared" si="179"/>
        <v>Asia</v>
      </c>
      <c r="H1626" s="17" t="str">
        <f t="shared" si="180"/>
        <v/>
      </c>
      <c r="I1626" s="35" t="str">
        <f t="shared" si="181"/>
        <v>Asia</v>
      </c>
      <c r="J1626" t="str">
        <f>IF(ISNUMBER(MATCH(K1626,K$1:K1625,0)),"Double","1st See ")</f>
        <v>Double</v>
      </c>
      <c r="K1626" t="s">
        <v>416</v>
      </c>
      <c r="R1626" t="s">
        <v>84</v>
      </c>
      <c r="S1626" s="52">
        <v>61194.579384158147</v>
      </c>
      <c r="T1626" s="49" t="s">
        <v>20</v>
      </c>
      <c r="U1626" s="13" t="s">
        <v>20</v>
      </c>
      <c r="W1626" s="60" t="str">
        <f>IF(ISNUMBER(MATCH(U1626,U$1:U1625,0)),"2","1")</f>
        <v>2</v>
      </c>
    </row>
    <row r="1627" spans="2:23" x14ac:dyDescent="0.25">
      <c r="B1627" s="18">
        <v>1626</v>
      </c>
      <c r="C1627" s="17" t="str">
        <f t="shared" si="175"/>
        <v/>
      </c>
      <c r="D1627" s="17" t="str">
        <f t="shared" si="176"/>
        <v>North America</v>
      </c>
      <c r="E1627" s="17" t="str">
        <f t="shared" si="177"/>
        <v/>
      </c>
      <c r="F1627" s="17" t="str">
        <f t="shared" si="178"/>
        <v/>
      </c>
      <c r="G1627" s="17" t="str">
        <f t="shared" si="179"/>
        <v/>
      </c>
      <c r="H1627" s="17" t="str">
        <f t="shared" si="180"/>
        <v/>
      </c>
      <c r="I1627" s="35" t="str">
        <f t="shared" si="181"/>
        <v>North America</v>
      </c>
      <c r="J1627" t="str">
        <f>IF(ISNUMBER(MATCH(K1627,K$1:K1626,0)),"Double","1st See ")</f>
        <v>Double</v>
      </c>
      <c r="K1627" t="s">
        <v>88</v>
      </c>
      <c r="R1627" t="s">
        <v>84</v>
      </c>
      <c r="S1627" s="52">
        <v>86692.320794224041</v>
      </c>
      <c r="T1627" s="49" t="s">
        <v>647</v>
      </c>
      <c r="U1627" s="13" t="s">
        <v>20</v>
      </c>
      <c r="W1627" s="60" t="str">
        <f>IF(ISNUMBER(MATCH(U1627,U$1:U1626,0)),"2","1")</f>
        <v>2</v>
      </c>
    </row>
    <row r="1628" spans="2:23" x14ac:dyDescent="0.25">
      <c r="B1628" s="18">
        <v>1627</v>
      </c>
      <c r="C1628" s="17" t="str">
        <f t="shared" si="175"/>
        <v>Europe</v>
      </c>
      <c r="D1628" s="17" t="str">
        <f t="shared" si="176"/>
        <v/>
      </c>
      <c r="E1628" s="17" t="str">
        <f t="shared" si="177"/>
        <v/>
      </c>
      <c r="F1628" s="17" t="str">
        <f t="shared" si="178"/>
        <v/>
      </c>
      <c r="G1628" s="17" t="str">
        <f t="shared" si="179"/>
        <v/>
      </c>
      <c r="H1628" s="17" t="str">
        <f t="shared" si="180"/>
        <v/>
      </c>
      <c r="I1628" s="35" t="str">
        <f t="shared" si="181"/>
        <v>Europe</v>
      </c>
      <c r="J1628" t="str">
        <f>IF(ISNUMBER(MATCH(K1628,K$1:K1627,0)),"Double","1st See ")</f>
        <v xml:space="preserve">1st See </v>
      </c>
      <c r="K1628" t="s">
        <v>1804</v>
      </c>
      <c r="R1628" t="s">
        <v>84</v>
      </c>
      <c r="S1628" s="52">
        <v>78533.043543002947</v>
      </c>
      <c r="T1628" s="49" t="s">
        <v>657</v>
      </c>
      <c r="U1628" s="13" t="s">
        <v>20</v>
      </c>
      <c r="W1628" s="60" t="str">
        <f>IF(ISNUMBER(MATCH(U1628,U$1:U1627,0)),"2","1")</f>
        <v>2</v>
      </c>
    </row>
    <row r="1629" spans="2:23" x14ac:dyDescent="0.25">
      <c r="B1629" s="18">
        <v>1628</v>
      </c>
      <c r="C1629" s="17" t="str">
        <f t="shared" si="175"/>
        <v/>
      </c>
      <c r="D1629" s="17" t="str">
        <f t="shared" si="176"/>
        <v>North America</v>
      </c>
      <c r="E1629" s="17" t="str">
        <f t="shared" si="177"/>
        <v/>
      </c>
      <c r="F1629" s="17" t="str">
        <f t="shared" si="178"/>
        <v/>
      </c>
      <c r="G1629" s="17" t="str">
        <f t="shared" si="179"/>
        <v/>
      </c>
      <c r="H1629" s="17" t="str">
        <f t="shared" si="180"/>
        <v/>
      </c>
      <c r="I1629" s="35" t="str">
        <f t="shared" si="181"/>
        <v>North America</v>
      </c>
      <c r="J1629" t="str">
        <f>IF(ISNUMBER(MATCH(K1629,K$1:K1628,0)),"Double","1st See ")</f>
        <v>Double</v>
      </c>
      <c r="K1629" t="s">
        <v>15</v>
      </c>
      <c r="R1629" t="s">
        <v>84</v>
      </c>
      <c r="S1629" s="52">
        <v>95000</v>
      </c>
      <c r="T1629" s="49" t="s">
        <v>207</v>
      </c>
      <c r="U1629" s="13" t="s">
        <v>20</v>
      </c>
      <c r="W1629" s="60" t="str">
        <f>IF(ISNUMBER(MATCH(U1629,U$1:U1628,0)),"2","1")</f>
        <v>2</v>
      </c>
    </row>
    <row r="1630" spans="2:23" x14ac:dyDescent="0.25">
      <c r="B1630" s="18">
        <v>1629</v>
      </c>
      <c r="C1630" s="17" t="str">
        <f t="shared" si="175"/>
        <v/>
      </c>
      <c r="D1630" s="17" t="str">
        <f t="shared" si="176"/>
        <v>North America</v>
      </c>
      <c r="E1630" s="17" t="str">
        <f t="shared" si="177"/>
        <v/>
      </c>
      <c r="F1630" s="17" t="str">
        <f t="shared" si="178"/>
        <v/>
      </c>
      <c r="G1630" s="17" t="str">
        <f t="shared" si="179"/>
        <v/>
      </c>
      <c r="H1630" s="17" t="str">
        <f t="shared" si="180"/>
        <v/>
      </c>
      <c r="I1630" s="35" t="str">
        <f t="shared" si="181"/>
        <v>North America</v>
      </c>
      <c r="J1630" t="str">
        <f>IF(ISNUMBER(MATCH(K1630,K$1:K1629,0)),"Double","1st See ")</f>
        <v>Double</v>
      </c>
      <c r="K1630" t="s">
        <v>15</v>
      </c>
      <c r="R1630" t="s">
        <v>84</v>
      </c>
      <c r="S1630" s="52">
        <v>158085.99674240855</v>
      </c>
      <c r="T1630" s="49" t="s">
        <v>668</v>
      </c>
      <c r="U1630" s="13" t="s">
        <v>52</v>
      </c>
      <c r="W1630" s="60" t="str">
        <f>IF(ISNUMBER(MATCH(U1630,U$1:U1629,0)),"2","1")</f>
        <v>2</v>
      </c>
    </row>
    <row r="1631" spans="2:23" x14ac:dyDescent="0.25">
      <c r="B1631" s="18">
        <v>1630</v>
      </c>
      <c r="C1631" s="17" t="str">
        <f t="shared" si="175"/>
        <v/>
      </c>
      <c r="D1631" s="17" t="str">
        <f t="shared" si="176"/>
        <v/>
      </c>
      <c r="E1631" s="17" t="str">
        <f t="shared" si="177"/>
        <v/>
      </c>
      <c r="F1631" s="17" t="str">
        <f t="shared" si="178"/>
        <v>Africa</v>
      </c>
      <c r="G1631" s="17" t="str">
        <f t="shared" si="179"/>
        <v/>
      </c>
      <c r="H1631" s="17" t="str">
        <f t="shared" si="180"/>
        <v/>
      </c>
      <c r="I1631" s="35" t="str">
        <f t="shared" si="181"/>
        <v>Africa</v>
      </c>
      <c r="J1631" t="str">
        <f>IF(ISNUMBER(MATCH(K1631,K$1:K1630,0)),"Double","1st See ")</f>
        <v xml:space="preserve">1st See </v>
      </c>
      <c r="K1631" t="s">
        <v>1809</v>
      </c>
      <c r="R1631" t="s">
        <v>84</v>
      </c>
      <c r="S1631" s="52">
        <v>22438.012440857987</v>
      </c>
      <c r="T1631" s="49" t="s">
        <v>108</v>
      </c>
      <c r="U1631" s="13" t="s">
        <v>20</v>
      </c>
      <c r="W1631" s="60" t="str">
        <f>IF(ISNUMBER(MATCH(U1631,U$1:U1630,0)),"2","1")</f>
        <v>2</v>
      </c>
    </row>
    <row r="1632" spans="2:23" x14ac:dyDescent="0.25">
      <c r="B1632" s="18">
        <v>1631</v>
      </c>
      <c r="C1632" s="17" t="str">
        <f t="shared" si="175"/>
        <v>Europe</v>
      </c>
      <c r="D1632" s="17" t="str">
        <f t="shared" si="176"/>
        <v/>
      </c>
      <c r="E1632" s="17" t="str">
        <f t="shared" si="177"/>
        <v/>
      </c>
      <c r="F1632" s="17" t="str">
        <f t="shared" si="178"/>
        <v/>
      </c>
      <c r="G1632" s="17" t="str">
        <f t="shared" si="179"/>
        <v/>
      </c>
      <c r="H1632" s="17" t="str">
        <f t="shared" si="180"/>
        <v/>
      </c>
      <c r="I1632" s="35" t="str">
        <f t="shared" si="181"/>
        <v>Europe</v>
      </c>
      <c r="J1632" t="str">
        <f>IF(ISNUMBER(MATCH(K1632,K$1:K1631,0)),"Double","1st See ")</f>
        <v>Double</v>
      </c>
      <c r="K1632" t="s">
        <v>608</v>
      </c>
      <c r="R1632" t="s">
        <v>84</v>
      </c>
      <c r="S1632" s="52">
        <v>132588.25533234264</v>
      </c>
      <c r="T1632" s="49" t="s">
        <v>310</v>
      </c>
      <c r="U1632" s="13" t="s">
        <v>310</v>
      </c>
      <c r="W1632" s="60" t="str">
        <f>IF(ISNUMBER(MATCH(U1632,U$1:U1631,0)),"2","1")</f>
        <v>2</v>
      </c>
    </row>
    <row r="1633" spans="2:23" x14ac:dyDescent="0.25">
      <c r="B1633" s="18">
        <v>1632</v>
      </c>
      <c r="C1633" s="17" t="str">
        <f t="shared" si="175"/>
        <v/>
      </c>
      <c r="D1633" s="17" t="str">
        <f t="shared" si="176"/>
        <v>North America</v>
      </c>
      <c r="E1633" s="17" t="str">
        <f t="shared" si="177"/>
        <v/>
      </c>
      <c r="F1633" s="17" t="str">
        <f t="shared" si="178"/>
        <v/>
      </c>
      <c r="G1633" s="17" t="str">
        <f t="shared" si="179"/>
        <v/>
      </c>
      <c r="H1633" s="17" t="str">
        <f t="shared" si="180"/>
        <v/>
      </c>
      <c r="I1633" s="35" t="str">
        <f t="shared" si="181"/>
        <v>North America</v>
      </c>
      <c r="J1633" t="str">
        <f>IF(ISNUMBER(MATCH(K1633,K$1:K1632,0)),"Double","1st See ")</f>
        <v>Double</v>
      </c>
      <c r="K1633" t="s">
        <v>15</v>
      </c>
      <c r="R1633" t="s">
        <v>84</v>
      </c>
      <c r="S1633" s="52">
        <v>104030.78495306884</v>
      </c>
      <c r="T1633" s="49" t="s">
        <v>683</v>
      </c>
      <c r="U1633" s="13" t="s">
        <v>52</v>
      </c>
      <c r="W1633" s="60" t="str">
        <f>IF(ISNUMBER(MATCH(U1633,U$1:U1632,0)),"2","1")</f>
        <v>2</v>
      </c>
    </row>
    <row r="1634" spans="2:23" x14ac:dyDescent="0.25">
      <c r="B1634" s="18">
        <v>1633</v>
      </c>
      <c r="C1634" s="17" t="str">
        <f t="shared" si="175"/>
        <v/>
      </c>
      <c r="D1634" s="17" t="str">
        <f t="shared" si="176"/>
        <v>North America</v>
      </c>
      <c r="E1634" s="17" t="str">
        <f t="shared" si="177"/>
        <v/>
      </c>
      <c r="F1634" s="17" t="str">
        <f t="shared" si="178"/>
        <v/>
      </c>
      <c r="G1634" s="17" t="str">
        <f t="shared" si="179"/>
        <v/>
      </c>
      <c r="H1634" s="17" t="str">
        <f t="shared" si="180"/>
        <v/>
      </c>
      <c r="I1634" s="35" t="str">
        <f t="shared" si="181"/>
        <v>North America</v>
      </c>
      <c r="J1634" t="str">
        <f>IF(ISNUMBER(MATCH(K1634,K$1:K1633,0)),"Double","1st See ")</f>
        <v>Double</v>
      </c>
      <c r="K1634" t="s">
        <v>15</v>
      </c>
      <c r="R1634" t="s">
        <v>84</v>
      </c>
      <c r="S1634" s="52">
        <v>108110.42357867939</v>
      </c>
      <c r="T1634" s="49" t="s">
        <v>685</v>
      </c>
      <c r="U1634" s="13" t="s">
        <v>67</v>
      </c>
      <c r="W1634" s="60" t="str">
        <f>IF(ISNUMBER(MATCH(U1634,U$1:U1633,0)),"2","1")</f>
        <v>2</v>
      </c>
    </row>
    <row r="1635" spans="2:23" x14ac:dyDescent="0.25">
      <c r="B1635" s="18">
        <v>1634</v>
      </c>
      <c r="C1635" s="17" t="str">
        <f t="shared" si="175"/>
        <v/>
      </c>
      <c r="D1635" s="17" t="str">
        <f t="shared" si="176"/>
        <v>North America</v>
      </c>
      <c r="E1635" s="17" t="str">
        <f t="shared" si="177"/>
        <v/>
      </c>
      <c r="F1635" s="17" t="str">
        <f t="shared" si="178"/>
        <v/>
      </c>
      <c r="G1635" s="17" t="str">
        <f t="shared" si="179"/>
        <v/>
      </c>
      <c r="H1635" s="17" t="str">
        <f t="shared" si="180"/>
        <v/>
      </c>
      <c r="I1635" s="35" t="str">
        <f t="shared" si="181"/>
        <v>North America</v>
      </c>
      <c r="J1635" t="str">
        <f>IF(ISNUMBER(MATCH(K1635,K$1:K1634,0)),"Double","1st See ")</f>
        <v>Double</v>
      </c>
      <c r="K1635" t="s">
        <v>15</v>
      </c>
      <c r="R1635" t="s">
        <v>84</v>
      </c>
      <c r="S1635" s="52">
        <v>101990.96564026357</v>
      </c>
      <c r="T1635" s="49" t="s">
        <v>707</v>
      </c>
      <c r="U1635" s="13" t="s">
        <v>52</v>
      </c>
      <c r="W1635" s="60" t="str">
        <f>IF(ISNUMBER(MATCH(U1635,U$1:U1634,0)),"2","1")</f>
        <v>2</v>
      </c>
    </row>
    <row r="1636" spans="2:23" x14ac:dyDescent="0.25">
      <c r="B1636" s="18">
        <v>1635</v>
      </c>
      <c r="C1636" s="17" t="str">
        <f t="shared" si="175"/>
        <v/>
      </c>
      <c r="D1636" s="17" t="str">
        <f t="shared" si="176"/>
        <v>North America</v>
      </c>
      <c r="E1636" s="17" t="str">
        <f t="shared" si="177"/>
        <v/>
      </c>
      <c r="F1636" s="17" t="str">
        <f t="shared" si="178"/>
        <v/>
      </c>
      <c r="G1636" s="17" t="str">
        <f t="shared" si="179"/>
        <v/>
      </c>
      <c r="H1636" s="17" t="str">
        <f t="shared" si="180"/>
        <v/>
      </c>
      <c r="I1636" s="35" t="str">
        <f t="shared" si="181"/>
        <v>North America</v>
      </c>
      <c r="J1636" t="str">
        <f>IF(ISNUMBER(MATCH(K1636,K$1:K1635,0)),"Double","1st See ")</f>
        <v>Double</v>
      </c>
      <c r="K1636" t="s">
        <v>15</v>
      </c>
      <c r="R1636" t="s">
        <v>84</v>
      </c>
      <c r="S1636" s="52">
        <v>86692.320794224041</v>
      </c>
      <c r="T1636" s="49" t="s">
        <v>646</v>
      </c>
      <c r="U1636" s="13" t="s">
        <v>356</v>
      </c>
      <c r="W1636" s="60" t="str">
        <f>IF(ISNUMBER(MATCH(U1636,U$1:U1635,0)),"2","1")</f>
        <v>2</v>
      </c>
    </row>
    <row r="1637" spans="2:23" x14ac:dyDescent="0.25">
      <c r="B1637" s="18">
        <v>1636</v>
      </c>
      <c r="C1637" s="17" t="str">
        <f t="shared" si="175"/>
        <v>Europe</v>
      </c>
      <c r="D1637" s="17" t="str">
        <f t="shared" si="176"/>
        <v/>
      </c>
      <c r="E1637" s="17" t="str">
        <f t="shared" si="177"/>
        <v/>
      </c>
      <c r="F1637" s="17" t="str">
        <f t="shared" si="178"/>
        <v/>
      </c>
      <c r="G1637" s="17" t="str">
        <f t="shared" si="179"/>
        <v/>
      </c>
      <c r="H1637" s="17" t="str">
        <f t="shared" si="180"/>
        <v/>
      </c>
      <c r="I1637" s="35" t="str">
        <f t="shared" si="181"/>
        <v>Europe</v>
      </c>
      <c r="J1637" t="str">
        <f>IF(ISNUMBER(MATCH(K1637,K$1:K1636,0)),"Double","1st See ")</f>
        <v>Double</v>
      </c>
      <c r="K1637" t="s">
        <v>983</v>
      </c>
      <c r="R1637" t="s">
        <v>84</v>
      </c>
      <c r="S1637" s="52">
        <v>101990.96564026357</v>
      </c>
      <c r="T1637" s="49" t="s">
        <v>207</v>
      </c>
      <c r="U1637" s="13" t="s">
        <v>20</v>
      </c>
      <c r="W1637" s="60" t="str">
        <f>IF(ISNUMBER(MATCH(U1637,U$1:U1636,0)),"2","1")</f>
        <v>2</v>
      </c>
    </row>
    <row r="1638" spans="2:23" x14ac:dyDescent="0.25">
      <c r="B1638" s="18">
        <v>1637</v>
      </c>
      <c r="C1638" s="17" t="str">
        <f t="shared" si="175"/>
        <v/>
      </c>
      <c r="D1638" s="17" t="str">
        <f t="shared" si="176"/>
        <v/>
      </c>
      <c r="E1638" s="17" t="str">
        <f t="shared" si="177"/>
        <v>South America</v>
      </c>
      <c r="F1638" s="17" t="str">
        <f t="shared" si="178"/>
        <v/>
      </c>
      <c r="G1638" s="17" t="str">
        <f t="shared" si="179"/>
        <v/>
      </c>
      <c r="H1638" s="17" t="str">
        <f t="shared" si="180"/>
        <v/>
      </c>
      <c r="I1638" s="35" t="str">
        <f t="shared" si="181"/>
        <v>South America</v>
      </c>
      <c r="J1638" t="str">
        <f>IF(ISNUMBER(MATCH(K1638,K$1:K1637,0)),"Double","1st See ")</f>
        <v>Double</v>
      </c>
      <c r="K1638" t="s">
        <v>143</v>
      </c>
      <c r="R1638" t="s">
        <v>84</v>
      </c>
      <c r="S1638" s="52">
        <v>173384.64158844808</v>
      </c>
      <c r="T1638" s="49" t="s">
        <v>731</v>
      </c>
      <c r="U1638" s="13" t="s">
        <v>20</v>
      </c>
      <c r="W1638" s="60" t="str">
        <f>IF(ISNUMBER(MATCH(U1638,U$1:U1637,0)),"2","1")</f>
        <v>2</v>
      </c>
    </row>
    <row r="1639" spans="2:23" x14ac:dyDescent="0.25">
      <c r="B1639" s="18">
        <v>1638</v>
      </c>
      <c r="C1639" s="17" t="str">
        <f t="shared" si="175"/>
        <v/>
      </c>
      <c r="D1639" s="17" t="str">
        <f t="shared" si="176"/>
        <v>North America</v>
      </c>
      <c r="E1639" s="17" t="str">
        <f t="shared" si="177"/>
        <v/>
      </c>
      <c r="F1639" s="17" t="str">
        <f t="shared" si="178"/>
        <v/>
      </c>
      <c r="G1639" s="17" t="str">
        <f t="shared" si="179"/>
        <v/>
      </c>
      <c r="H1639" s="17" t="str">
        <f t="shared" si="180"/>
        <v/>
      </c>
      <c r="I1639" s="35" t="str">
        <f t="shared" si="181"/>
        <v>North America</v>
      </c>
      <c r="J1639" t="str">
        <f>IF(ISNUMBER(MATCH(K1639,K$1:K1638,0)),"Double","1st See ")</f>
        <v>Double</v>
      </c>
      <c r="K1639" t="s">
        <v>15</v>
      </c>
      <c r="R1639" t="s">
        <v>84</v>
      </c>
      <c r="S1639" s="52">
        <v>79552.953199405587</v>
      </c>
      <c r="T1639" s="49" t="s">
        <v>732</v>
      </c>
      <c r="U1639" s="13" t="s">
        <v>310</v>
      </c>
      <c r="W1639" s="60" t="str">
        <f>IF(ISNUMBER(MATCH(U1639,U$1:U1638,0)),"2","1")</f>
        <v>2</v>
      </c>
    </row>
    <row r="1640" spans="2:23" x14ac:dyDescent="0.25">
      <c r="B1640" s="18">
        <v>1639</v>
      </c>
      <c r="C1640" s="17" t="str">
        <f t="shared" si="175"/>
        <v/>
      </c>
      <c r="D1640" s="17" t="str">
        <f t="shared" si="176"/>
        <v>North America</v>
      </c>
      <c r="E1640" s="17" t="str">
        <f t="shared" si="177"/>
        <v/>
      </c>
      <c r="F1640" s="17" t="str">
        <f t="shared" si="178"/>
        <v/>
      </c>
      <c r="G1640" s="17" t="str">
        <f t="shared" si="179"/>
        <v/>
      </c>
      <c r="H1640" s="17" t="str">
        <f t="shared" si="180"/>
        <v/>
      </c>
      <c r="I1640" s="35" t="str">
        <f t="shared" si="181"/>
        <v>North America</v>
      </c>
      <c r="J1640" t="str">
        <f>IF(ISNUMBER(MATCH(K1640,K$1:K1639,0)),"Double","1st See ")</f>
        <v>Double</v>
      </c>
      <c r="K1640" t="s">
        <v>15</v>
      </c>
      <c r="R1640" t="s">
        <v>84</v>
      </c>
      <c r="S1640" s="52">
        <v>101990.96564026357</v>
      </c>
      <c r="T1640" s="49" t="s">
        <v>779</v>
      </c>
      <c r="U1640" s="13" t="s">
        <v>52</v>
      </c>
      <c r="W1640" s="60" t="str">
        <f>IF(ISNUMBER(MATCH(U1640,U$1:U1639,0)),"2","1")</f>
        <v>2</v>
      </c>
    </row>
    <row r="1641" spans="2:23" x14ac:dyDescent="0.25">
      <c r="B1641" s="18">
        <v>1640</v>
      </c>
      <c r="C1641" s="17" t="str">
        <f t="shared" si="175"/>
        <v/>
      </c>
      <c r="D1641" s="17" t="str">
        <f t="shared" si="176"/>
        <v>North America</v>
      </c>
      <c r="E1641" s="17" t="str">
        <f t="shared" si="177"/>
        <v/>
      </c>
      <c r="F1641" s="17" t="str">
        <f t="shared" si="178"/>
        <v/>
      </c>
      <c r="G1641" s="17" t="str">
        <f t="shared" si="179"/>
        <v/>
      </c>
      <c r="H1641" s="17" t="str">
        <f t="shared" si="180"/>
        <v/>
      </c>
      <c r="I1641" s="35" t="str">
        <f t="shared" si="181"/>
        <v>North America</v>
      </c>
      <c r="J1641" t="str">
        <f>IF(ISNUMBER(MATCH(K1641,K$1:K1640,0)),"Double","1st See ")</f>
        <v>Double</v>
      </c>
      <c r="K1641" t="s">
        <v>15</v>
      </c>
      <c r="R1641" t="s">
        <v>84</v>
      </c>
      <c r="S1641" s="52">
        <v>130000</v>
      </c>
      <c r="T1641" s="49" t="s">
        <v>833</v>
      </c>
      <c r="U1641" s="13" t="s">
        <v>52</v>
      </c>
      <c r="W1641" s="60" t="str">
        <f>IF(ISNUMBER(MATCH(U1641,U$1:U1640,0)),"2","1")</f>
        <v>2</v>
      </c>
    </row>
    <row r="1642" spans="2:23" x14ac:dyDescent="0.25">
      <c r="B1642" s="18">
        <v>1641</v>
      </c>
      <c r="C1642" s="17" t="str">
        <f t="shared" si="175"/>
        <v>Europe</v>
      </c>
      <c r="D1642" s="17" t="str">
        <f t="shared" si="176"/>
        <v/>
      </c>
      <c r="E1642" s="17" t="str">
        <f t="shared" si="177"/>
        <v/>
      </c>
      <c r="F1642" s="17" t="str">
        <f t="shared" si="178"/>
        <v/>
      </c>
      <c r="G1642" s="17" t="str">
        <f t="shared" si="179"/>
        <v/>
      </c>
      <c r="H1642" s="17" t="str">
        <f t="shared" si="180"/>
        <v/>
      </c>
      <c r="I1642" s="35" t="str">
        <f t="shared" si="181"/>
        <v>Europe</v>
      </c>
      <c r="J1642" t="str">
        <f>IF(ISNUMBER(MATCH(K1642,K$1:K1641,0)),"Double","1st See ")</f>
        <v>Double</v>
      </c>
      <c r="K1642" t="s">
        <v>71</v>
      </c>
      <c r="R1642" t="s">
        <v>84</v>
      </c>
      <c r="S1642" s="52">
        <v>96891.417358250401</v>
      </c>
      <c r="T1642" s="49" t="s">
        <v>885</v>
      </c>
      <c r="U1642" s="13" t="s">
        <v>20</v>
      </c>
      <c r="W1642" s="60" t="str">
        <f>IF(ISNUMBER(MATCH(U1642,U$1:U1641,0)),"2","1")</f>
        <v>2</v>
      </c>
    </row>
    <row r="1643" spans="2:23" x14ac:dyDescent="0.25">
      <c r="B1643" s="18">
        <v>1642</v>
      </c>
      <c r="C1643" s="17" t="str">
        <f t="shared" si="175"/>
        <v/>
      </c>
      <c r="D1643" s="17" t="str">
        <f t="shared" si="176"/>
        <v/>
      </c>
      <c r="E1643" s="17" t="str">
        <f t="shared" si="177"/>
        <v/>
      </c>
      <c r="F1643" s="17" t="str">
        <f t="shared" si="178"/>
        <v/>
      </c>
      <c r="G1643" s="17" t="str">
        <f t="shared" si="179"/>
        <v>Asia</v>
      </c>
      <c r="H1643" s="17" t="str">
        <f t="shared" si="180"/>
        <v/>
      </c>
      <c r="I1643" s="35" t="str">
        <f t="shared" si="181"/>
        <v>Asia</v>
      </c>
      <c r="J1643" t="str">
        <f>IF(ISNUMBER(MATCH(K1643,K$1:K1642,0)),"Double","1st See ")</f>
        <v>Double</v>
      </c>
      <c r="K1643" t="s">
        <v>8</v>
      </c>
      <c r="R1643" t="s">
        <v>84</v>
      </c>
      <c r="S1643" s="52">
        <v>36000</v>
      </c>
      <c r="T1643" s="49" t="s">
        <v>902</v>
      </c>
      <c r="U1643" s="13" t="s">
        <v>52</v>
      </c>
      <c r="W1643" s="60" t="str">
        <f>IF(ISNUMBER(MATCH(U1643,U$1:U1642,0)),"2","1")</f>
        <v>2</v>
      </c>
    </row>
    <row r="1644" spans="2:23" x14ac:dyDescent="0.25">
      <c r="B1644" s="18">
        <v>1643</v>
      </c>
      <c r="C1644" s="17" t="str">
        <f t="shared" si="175"/>
        <v/>
      </c>
      <c r="D1644" s="17" t="str">
        <f t="shared" si="176"/>
        <v/>
      </c>
      <c r="E1644" s="17" t="str">
        <f t="shared" si="177"/>
        <v/>
      </c>
      <c r="F1644" s="17" t="str">
        <f t="shared" si="178"/>
        <v/>
      </c>
      <c r="G1644" s="17" t="str">
        <f t="shared" si="179"/>
        <v/>
      </c>
      <c r="H1644" s="17" t="str">
        <f t="shared" si="180"/>
        <v>Oceania</v>
      </c>
      <c r="I1644" s="35" t="str">
        <f t="shared" si="181"/>
        <v>Oceania</v>
      </c>
      <c r="J1644" t="str">
        <f>IF(ISNUMBER(MATCH(K1644,K$1:K1643,0)),"Double","1st See ")</f>
        <v>Double</v>
      </c>
      <c r="K1644" t="s">
        <v>672</v>
      </c>
      <c r="R1644" t="s">
        <v>84</v>
      </c>
      <c r="S1644" s="52">
        <v>66294.12766617132</v>
      </c>
      <c r="T1644" s="49" t="s">
        <v>920</v>
      </c>
      <c r="U1644" s="13" t="s">
        <v>20</v>
      </c>
      <c r="W1644" s="60" t="str">
        <f>IF(ISNUMBER(MATCH(U1644,U$1:U1643,0)),"2","1")</f>
        <v>2</v>
      </c>
    </row>
    <row r="1645" spans="2:23" x14ac:dyDescent="0.25">
      <c r="B1645" s="18">
        <v>1644</v>
      </c>
      <c r="C1645" s="17" t="str">
        <f t="shared" si="175"/>
        <v/>
      </c>
      <c r="D1645" s="17" t="str">
        <f t="shared" si="176"/>
        <v/>
      </c>
      <c r="E1645" s="17" t="str">
        <f t="shared" si="177"/>
        <v/>
      </c>
      <c r="F1645" s="17" t="str">
        <f t="shared" si="178"/>
        <v/>
      </c>
      <c r="G1645" s="17" t="str">
        <f t="shared" si="179"/>
        <v/>
      </c>
      <c r="H1645" s="17" t="str">
        <f t="shared" si="180"/>
        <v>Oceania</v>
      </c>
      <c r="I1645" s="35" t="str">
        <f t="shared" si="181"/>
        <v>Oceania</v>
      </c>
      <c r="J1645" t="str">
        <f>IF(ISNUMBER(MATCH(K1645,K$1:K1644,0)),"Double","1st See ")</f>
        <v>Double</v>
      </c>
      <c r="K1645" t="s">
        <v>672</v>
      </c>
      <c r="R1645" t="s">
        <v>84</v>
      </c>
      <c r="S1645" s="52">
        <v>96891.417358250401</v>
      </c>
      <c r="T1645" s="49" t="s">
        <v>1060</v>
      </c>
      <c r="U1645" s="13" t="s">
        <v>20</v>
      </c>
      <c r="W1645" s="60" t="str">
        <f>IF(ISNUMBER(MATCH(U1645,U$1:U1644,0)),"2","1")</f>
        <v>2</v>
      </c>
    </row>
    <row r="1646" spans="2:23" x14ac:dyDescent="0.25">
      <c r="B1646" s="18">
        <v>1645</v>
      </c>
      <c r="C1646" s="17" t="str">
        <f t="shared" si="175"/>
        <v/>
      </c>
      <c r="D1646" s="17" t="str">
        <f t="shared" si="176"/>
        <v/>
      </c>
      <c r="E1646" s="17" t="str">
        <f t="shared" si="177"/>
        <v/>
      </c>
      <c r="F1646" s="17" t="str">
        <f t="shared" si="178"/>
        <v/>
      </c>
      <c r="G1646" s="17" t="str">
        <f t="shared" si="179"/>
        <v>Asia</v>
      </c>
      <c r="H1646" s="17" t="str">
        <f t="shared" si="180"/>
        <v/>
      </c>
      <c r="I1646" s="35" t="str">
        <f t="shared" si="181"/>
        <v>Asia</v>
      </c>
      <c r="J1646" t="str">
        <f>IF(ISNUMBER(MATCH(K1646,K$1:K1645,0)),"Double","1st See ")</f>
        <v>Double</v>
      </c>
      <c r="K1646" t="s">
        <v>8</v>
      </c>
      <c r="R1646" t="s">
        <v>84</v>
      </c>
      <c r="S1646" s="52">
        <v>81592.772512210868</v>
      </c>
      <c r="T1646" s="49" t="s">
        <v>1101</v>
      </c>
      <c r="U1646" s="13" t="s">
        <v>52</v>
      </c>
      <c r="W1646" s="60" t="str">
        <f>IF(ISNUMBER(MATCH(U1646,U$1:U1645,0)),"2","1")</f>
        <v>2</v>
      </c>
    </row>
    <row r="1647" spans="2:23" x14ac:dyDescent="0.25">
      <c r="B1647" s="18">
        <v>1646</v>
      </c>
      <c r="C1647" s="17" t="str">
        <f t="shared" si="175"/>
        <v/>
      </c>
      <c r="D1647" s="17" t="str">
        <f t="shared" si="176"/>
        <v/>
      </c>
      <c r="E1647" s="17" t="str">
        <f t="shared" si="177"/>
        <v/>
      </c>
      <c r="F1647" s="17" t="str">
        <f t="shared" si="178"/>
        <v/>
      </c>
      <c r="G1647" s="17" t="str">
        <f t="shared" si="179"/>
        <v>Asia</v>
      </c>
      <c r="H1647" s="17" t="str">
        <f t="shared" si="180"/>
        <v/>
      </c>
      <c r="I1647" s="35" t="str">
        <f t="shared" si="181"/>
        <v>Asia</v>
      </c>
      <c r="J1647" t="str">
        <f>IF(ISNUMBER(MATCH(K1647,K$1:K1646,0)),"Double","1st See ")</f>
        <v>Double</v>
      </c>
      <c r="K1647" t="s">
        <v>8</v>
      </c>
      <c r="R1647" t="s">
        <v>84</v>
      </c>
      <c r="S1647" s="52">
        <v>96891.417358250401</v>
      </c>
      <c r="T1647" s="49" t="s">
        <v>160</v>
      </c>
      <c r="U1647" s="13" t="s">
        <v>20</v>
      </c>
      <c r="W1647" s="60" t="str">
        <f>IF(ISNUMBER(MATCH(U1647,U$1:U1646,0)),"2","1")</f>
        <v>2</v>
      </c>
    </row>
    <row r="1648" spans="2:23" x14ac:dyDescent="0.25">
      <c r="B1648" s="18">
        <v>1647</v>
      </c>
      <c r="C1648" s="17" t="str">
        <f t="shared" si="175"/>
        <v/>
      </c>
      <c r="D1648" s="17" t="str">
        <f t="shared" si="176"/>
        <v>North America</v>
      </c>
      <c r="E1648" s="17" t="str">
        <f t="shared" si="177"/>
        <v/>
      </c>
      <c r="F1648" s="17" t="str">
        <f t="shared" si="178"/>
        <v/>
      </c>
      <c r="G1648" s="17" t="str">
        <f t="shared" si="179"/>
        <v/>
      </c>
      <c r="H1648" s="17" t="str">
        <f t="shared" si="180"/>
        <v/>
      </c>
      <c r="I1648" s="35" t="str">
        <f t="shared" si="181"/>
        <v>North America</v>
      </c>
      <c r="J1648" t="str">
        <f>IF(ISNUMBER(MATCH(K1648,K$1:K1647,0)),"Double","1st See ")</f>
        <v>Double</v>
      </c>
      <c r="K1648" t="s">
        <v>15</v>
      </c>
      <c r="R1648" t="s">
        <v>84</v>
      </c>
      <c r="S1648" s="52">
        <v>91791.869076237213</v>
      </c>
      <c r="T1648" s="49" t="s">
        <v>926</v>
      </c>
      <c r="U1648" s="13" t="s">
        <v>20</v>
      </c>
      <c r="W1648" s="60" t="str">
        <f>IF(ISNUMBER(MATCH(U1648,U$1:U1647,0)),"2","1")</f>
        <v>2</v>
      </c>
    </row>
    <row r="1649" spans="2:23" x14ac:dyDescent="0.25">
      <c r="B1649" s="18">
        <v>1648</v>
      </c>
      <c r="C1649" s="17" t="str">
        <f t="shared" si="175"/>
        <v>Europe</v>
      </c>
      <c r="D1649" s="17" t="str">
        <f t="shared" si="176"/>
        <v/>
      </c>
      <c r="E1649" s="17" t="str">
        <f t="shared" si="177"/>
        <v/>
      </c>
      <c r="F1649" s="17" t="str">
        <f t="shared" si="178"/>
        <v/>
      </c>
      <c r="G1649" s="17" t="str">
        <f t="shared" si="179"/>
        <v/>
      </c>
      <c r="H1649" s="17" t="str">
        <f t="shared" si="180"/>
        <v/>
      </c>
      <c r="I1649" s="35" t="str">
        <f t="shared" si="181"/>
        <v>Europe</v>
      </c>
      <c r="J1649" t="str">
        <f>IF(ISNUMBER(MATCH(K1649,K$1:K1648,0)),"Double","1st See ")</f>
        <v>Double</v>
      </c>
      <c r="K1649" t="s">
        <v>30</v>
      </c>
      <c r="R1649" t="s">
        <v>84</v>
      </c>
      <c r="S1649" s="52">
        <v>66294.12766617132</v>
      </c>
      <c r="T1649" s="49" t="s">
        <v>1105</v>
      </c>
      <c r="U1649" s="13" t="s">
        <v>52</v>
      </c>
      <c r="W1649" s="60" t="str">
        <f>IF(ISNUMBER(MATCH(U1649,U$1:U1648,0)),"2","1")</f>
        <v>2</v>
      </c>
    </row>
    <row r="1650" spans="2:23" x14ac:dyDescent="0.25">
      <c r="B1650" s="18">
        <v>1649</v>
      </c>
      <c r="C1650" s="17" t="str">
        <f t="shared" si="175"/>
        <v>Europe</v>
      </c>
      <c r="D1650" s="17" t="str">
        <f t="shared" si="176"/>
        <v/>
      </c>
      <c r="E1650" s="17" t="str">
        <f t="shared" si="177"/>
        <v/>
      </c>
      <c r="F1650" s="17" t="str">
        <f t="shared" si="178"/>
        <v/>
      </c>
      <c r="G1650" s="17" t="str">
        <f t="shared" si="179"/>
        <v/>
      </c>
      <c r="H1650" s="17" t="str">
        <f t="shared" si="180"/>
        <v/>
      </c>
      <c r="I1650" s="35" t="str">
        <f t="shared" si="181"/>
        <v>Europe</v>
      </c>
      <c r="J1650" t="str">
        <f>IF(ISNUMBER(MATCH(K1650,K$1:K1649,0)),"Double","1st See ")</f>
        <v>Double</v>
      </c>
      <c r="K1650" t="s">
        <v>71</v>
      </c>
      <c r="R1650" t="s">
        <v>84</v>
      </c>
      <c r="S1650" s="52">
        <v>101990.96564026357</v>
      </c>
      <c r="T1650" s="49" t="s">
        <v>76</v>
      </c>
      <c r="U1650" s="13" t="s">
        <v>356</v>
      </c>
      <c r="W1650" s="60" t="str">
        <f>IF(ISNUMBER(MATCH(U1650,U$1:U1649,0)),"2","1")</f>
        <v>2</v>
      </c>
    </row>
    <row r="1651" spans="2:23" x14ac:dyDescent="0.25">
      <c r="B1651" s="18">
        <v>1650</v>
      </c>
      <c r="C1651" s="17" t="str">
        <f t="shared" si="175"/>
        <v>Europe</v>
      </c>
      <c r="D1651" s="17" t="str">
        <f t="shared" si="176"/>
        <v/>
      </c>
      <c r="E1651" s="17" t="str">
        <f t="shared" si="177"/>
        <v/>
      </c>
      <c r="F1651" s="17" t="str">
        <f t="shared" si="178"/>
        <v/>
      </c>
      <c r="G1651" s="17" t="str">
        <f t="shared" si="179"/>
        <v/>
      </c>
      <c r="H1651" s="17" t="str">
        <f t="shared" si="180"/>
        <v/>
      </c>
      <c r="I1651" s="35" t="str">
        <f t="shared" si="181"/>
        <v>Europe</v>
      </c>
      <c r="J1651" t="str">
        <f>IF(ISNUMBER(MATCH(K1651,K$1:K1650,0)),"Double","1st See ")</f>
        <v>Double</v>
      </c>
      <c r="K1651" t="s">
        <v>106</v>
      </c>
      <c r="R1651" t="s">
        <v>84</v>
      </c>
      <c r="S1651" s="52">
        <v>43856.11522531334</v>
      </c>
      <c r="T1651" s="49" t="s">
        <v>1107</v>
      </c>
      <c r="U1651" s="13" t="s">
        <v>52</v>
      </c>
      <c r="W1651" s="60" t="str">
        <f>IF(ISNUMBER(MATCH(U1651,U$1:U1650,0)),"2","1")</f>
        <v>2</v>
      </c>
    </row>
    <row r="1652" spans="2:23" x14ac:dyDescent="0.25">
      <c r="B1652" s="18">
        <v>1651</v>
      </c>
      <c r="C1652" s="17" t="str">
        <f t="shared" si="175"/>
        <v/>
      </c>
      <c r="D1652" s="17" t="str">
        <f t="shared" si="176"/>
        <v>North America</v>
      </c>
      <c r="E1652" s="17" t="str">
        <f t="shared" si="177"/>
        <v/>
      </c>
      <c r="F1652" s="17" t="str">
        <f t="shared" si="178"/>
        <v/>
      </c>
      <c r="G1652" s="17" t="str">
        <f t="shared" si="179"/>
        <v/>
      </c>
      <c r="H1652" s="17" t="str">
        <f t="shared" si="180"/>
        <v/>
      </c>
      <c r="I1652" s="35" t="str">
        <f t="shared" si="181"/>
        <v>North America</v>
      </c>
      <c r="J1652" t="str">
        <f>IF(ISNUMBER(MATCH(K1652,K$1:K1651,0)),"Double","1st See ")</f>
        <v>Double</v>
      </c>
      <c r="K1652" t="s">
        <v>15</v>
      </c>
      <c r="R1652" t="s">
        <v>84</v>
      </c>
      <c r="S1652" s="52">
        <v>45616</v>
      </c>
      <c r="T1652" s="49" t="s">
        <v>1108</v>
      </c>
      <c r="U1652" s="13" t="s">
        <v>20</v>
      </c>
      <c r="W1652" s="60" t="str">
        <f>IF(ISNUMBER(MATCH(U1652,U$1:U1651,0)),"2","1")</f>
        <v>2</v>
      </c>
    </row>
    <row r="1653" spans="2:23" x14ac:dyDescent="0.25">
      <c r="B1653" s="18">
        <v>1652</v>
      </c>
      <c r="C1653" s="17" t="str">
        <f t="shared" si="175"/>
        <v>Europe</v>
      </c>
      <c r="D1653" s="17" t="str">
        <f t="shared" si="176"/>
        <v/>
      </c>
      <c r="E1653" s="17" t="str">
        <f t="shared" si="177"/>
        <v/>
      </c>
      <c r="F1653" s="17" t="str">
        <f t="shared" si="178"/>
        <v/>
      </c>
      <c r="G1653" s="17" t="str">
        <f t="shared" si="179"/>
        <v/>
      </c>
      <c r="H1653" s="17" t="str">
        <f t="shared" si="180"/>
        <v/>
      </c>
      <c r="I1653" s="35" t="str">
        <f t="shared" si="181"/>
        <v>Europe</v>
      </c>
      <c r="J1653" t="str">
        <f>IF(ISNUMBER(MATCH(K1653,K$1:K1652,0)),"Double","1st See ")</f>
        <v>Double</v>
      </c>
      <c r="K1653" t="s">
        <v>583</v>
      </c>
      <c r="R1653" t="s">
        <v>84</v>
      </c>
      <c r="S1653" s="52">
        <v>57726.886552389187</v>
      </c>
      <c r="T1653" s="49" t="s">
        <v>1109</v>
      </c>
      <c r="U1653" s="13" t="s">
        <v>52</v>
      </c>
      <c r="W1653" s="60" t="str">
        <f>IF(ISNUMBER(MATCH(U1653,U$1:U1652,0)),"2","1")</f>
        <v>2</v>
      </c>
    </row>
    <row r="1654" spans="2:23" x14ac:dyDescent="0.25">
      <c r="B1654" s="18">
        <v>1653</v>
      </c>
      <c r="C1654" s="17" t="str">
        <f t="shared" si="175"/>
        <v/>
      </c>
      <c r="D1654" s="17" t="str">
        <f t="shared" si="176"/>
        <v>North America</v>
      </c>
      <c r="E1654" s="17" t="str">
        <f t="shared" si="177"/>
        <v/>
      </c>
      <c r="F1654" s="17" t="str">
        <f t="shared" si="178"/>
        <v/>
      </c>
      <c r="G1654" s="17" t="str">
        <f t="shared" si="179"/>
        <v/>
      </c>
      <c r="H1654" s="17" t="str">
        <f t="shared" si="180"/>
        <v/>
      </c>
      <c r="I1654" s="35" t="str">
        <f t="shared" si="181"/>
        <v>North America</v>
      </c>
      <c r="J1654" t="str">
        <f>IF(ISNUMBER(MATCH(K1654,K$1:K1653,0)),"Double","1st See ")</f>
        <v>Double</v>
      </c>
      <c r="K1654" t="s">
        <v>15</v>
      </c>
      <c r="R1654" t="s">
        <v>84</v>
      </c>
      <c r="S1654" s="52">
        <v>20000</v>
      </c>
      <c r="T1654" s="49" t="s">
        <v>214</v>
      </c>
      <c r="U1654" s="13" t="s">
        <v>20</v>
      </c>
      <c r="W1654" s="60" t="str">
        <f>IF(ISNUMBER(MATCH(U1654,U$1:U1653,0)),"2","1")</f>
        <v>2</v>
      </c>
    </row>
    <row r="1655" spans="2:23" x14ac:dyDescent="0.25">
      <c r="B1655" s="18">
        <v>1654</v>
      </c>
      <c r="C1655" s="17" t="str">
        <f t="shared" si="175"/>
        <v>Europe</v>
      </c>
      <c r="D1655" s="17" t="str">
        <f t="shared" si="176"/>
        <v/>
      </c>
      <c r="E1655" s="17" t="str">
        <f t="shared" si="177"/>
        <v/>
      </c>
      <c r="F1655" s="17" t="str">
        <f t="shared" si="178"/>
        <v/>
      </c>
      <c r="G1655" s="17" t="str">
        <f t="shared" si="179"/>
        <v/>
      </c>
      <c r="H1655" s="17" t="str">
        <f t="shared" si="180"/>
        <v/>
      </c>
      <c r="I1655" s="35" t="str">
        <f t="shared" si="181"/>
        <v>Europe</v>
      </c>
      <c r="J1655" t="str">
        <f>IF(ISNUMBER(MATCH(K1655,K$1:K1654,0)),"Double","1st See ")</f>
        <v>Double</v>
      </c>
      <c r="K1655" t="s">
        <v>71</v>
      </c>
      <c r="R1655" t="s">
        <v>84</v>
      </c>
      <c r="S1655" s="52">
        <v>203981.93128052715</v>
      </c>
      <c r="T1655" s="49" t="s">
        <v>856</v>
      </c>
      <c r="U1655" s="13" t="s">
        <v>52</v>
      </c>
      <c r="W1655" s="60" t="str">
        <f>IF(ISNUMBER(MATCH(U1655,U$1:U1654,0)),"2","1")</f>
        <v>2</v>
      </c>
    </row>
    <row r="1656" spans="2:23" x14ac:dyDescent="0.25">
      <c r="B1656" s="18">
        <v>1655</v>
      </c>
      <c r="C1656" s="17" t="str">
        <f t="shared" si="175"/>
        <v/>
      </c>
      <c r="D1656" s="17" t="str">
        <f t="shared" si="176"/>
        <v>North America</v>
      </c>
      <c r="E1656" s="17" t="str">
        <f t="shared" si="177"/>
        <v/>
      </c>
      <c r="F1656" s="17" t="str">
        <f t="shared" si="178"/>
        <v/>
      </c>
      <c r="G1656" s="17" t="str">
        <f t="shared" si="179"/>
        <v/>
      </c>
      <c r="H1656" s="17" t="str">
        <f t="shared" si="180"/>
        <v/>
      </c>
      <c r="I1656" s="35" t="str">
        <f t="shared" si="181"/>
        <v>North America</v>
      </c>
      <c r="J1656" t="str">
        <f>IF(ISNUMBER(MATCH(K1656,K$1:K1655,0)),"Double","1st See ")</f>
        <v>Double</v>
      </c>
      <c r="K1656" t="s">
        <v>15</v>
      </c>
      <c r="R1656" t="s">
        <v>84</v>
      </c>
      <c r="S1656" s="52">
        <v>50995.482820131787</v>
      </c>
      <c r="T1656" s="49" t="s">
        <v>700</v>
      </c>
      <c r="U1656" s="13" t="s">
        <v>488</v>
      </c>
      <c r="W1656" s="60" t="str">
        <f>IF(ISNUMBER(MATCH(U1656,U$1:U1655,0)),"2","1")</f>
        <v>2</v>
      </c>
    </row>
    <row r="1657" spans="2:23" x14ac:dyDescent="0.25">
      <c r="B1657" s="18">
        <v>1656</v>
      </c>
      <c r="C1657" s="17" t="str">
        <f t="shared" si="175"/>
        <v/>
      </c>
      <c r="D1657" s="17" t="str">
        <f t="shared" si="176"/>
        <v>North America</v>
      </c>
      <c r="E1657" s="17" t="str">
        <f t="shared" si="177"/>
        <v/>
      </c>
      <c r="F1657" s="17" t="str">
        <f t="shared" si="178"/>
        <v/>
      </c>
      <c r="G1657" s="17" t="str">
        <f t="shared" si="179"/>
        <v/>
      </c>
      <c r="H1657" s="17" t="str">
        <f t="shared" si="180"/>
        <v/>
      </c>
      <c r="I1657" s="35" t="str">
        <f t="shared" si="181"/>
        <v>North America</v>
      </c>
      <c r="J1657" t="str">
        <f>IF(ISNUMBER(MATCH(K1657,K$1:K1656,0)),"Double","1st See ")</f>
        <v>Double</v>
      </c>
      <c r="K1657" t="s">
        <v>15</v>
      </c>
      <c r="R1657" t="s">
        <v>84</v>
      </c>
      <c r="S1657" s="52">
        <v>127488.70705032947</v>
      </c>
      <c r="T1657" s="49" t="s">
        <v>1111</v>
      </c>
      <c r="U1657" s="13" t="s">
        <v>4001</v>
      </c>
      <c r="W1657" s="60" t="str">
        <f>IF(ISNUMBER(MATCH(U1657,U$1:U1656,0)),"2","1")</f>
        <v>2</v>
      </c>
    </row>
    <row r="1658" spans="2:23" x14ac:dyDescent="0.25">
      <c r="B1658" s="18">
        <v>1657</v>
      </c>
      <c r="C1658" s="17" t="str">
        <f t="shared" si="175"/>
        <v/>
      </c>
      <c r="D1658" s="17" t="str">
        <f t="shared" si="176"/>
        <v>North America</v>
      </c>
      <c r="E1658" s="17" t="str">
        <f t="shared" si="177"/>
        <v/>
      </c>
      <c r="F1658" s="17" t="str">
        <f t="shared" si="178"/>
        <v/>
      </c>
      <c r="G1658" s="17" t="str">
        <f t="shared" si="179"/>
        <v/>
      </c>
      <c r="H1658" s="17" t="str">
        <f t="shared" si="180"/>
        <v/>
      </c>
      <c r="I1658" s="35" t="str">
        <f t="shared" si="181"/>
        <v>North America</v>
      </c>
      <c r="J1658" t="str">
        <f>IF(ISNUMBER(MATCH(K1658,K$1:K1657,0)),"Double","1st See ")</f>
        <v>Double</v>
      </c>
      <c r="K1658" t="s">
        <v>15</v>
      </c>
      <c r="R1658" t="s">
        <v>84</v>
      </c>
      <c r="S1658" s="52">
        <v>66294.12766617132</v>
      </c>
      <c r="T1658" s="49" t="s">
        <v>153</v>
      </c>
      <c r="U1658" s="13" t="s">
        <v>20</v>
      </c>
      <c r="W1658" s="60" t="str">
        <f>IF(ISNUMBER(MATCH(U1658,U$1:U1657,0)),"2","1")</f>
        <v>2</v>
      </c>
    </row>
    <row r="1659" spans="2:23" x14ac:dyDescent="0.25">
      <c r="B1659" s="18">
        <v>1658</v>
      </c>
      <c r="C1659" s="17" t="str">
        <f t="shared" si="175"/>
        <v>Europe</v>
      </c>
      <c r="D1659" s="17" t="str">
        <f t="shared" si="176"/>
        <v/>
      </c>
      <c r="E1659" s="17" t="str">
        <f t="shared" si="177"/>
        <v/>
      </c>
      <c r="F1659" s="17" t="str">
        <f t="shared" si="178"/>
        <v/>
      </c>
      <c r="G1659" s="17" t="str">
        <f t="shared" si="179"/>
        <v/>
      </c>
      <c r="H1659" s="17" t="str">
        <f t="shared" si="180"/>
        <v/>
      </c>
      <c r="I1659" s="35" t="str">
        <f t="shared" si="181"/>
        <v>Europe</v>
      </c>
      <c r="J1659" t="str">
        <f>IF(ISNUMBER(MATCH(K1659,K$1:K1658,0)),"Double","1st See ")</f>
        <v>Double</v>
      </c>
      <c r="K1659" t="s">
        <v>24</v>
      </c>
      <c r="R1659" t="s">
        <v>84</v>
      </c>
      <c r="S1659" s="52">
        <v>63234.398696963413</v>
      </c>
      <c r="T1659" s="49" t="s">
        <v>207</v>
      </c>
      <c r="U1659" s="13" t="s">
        <v>20</v>
      </c>
      <c r="W1659" s="60" t="str">
        <f>IF(ISNUMBER(MATCH(U1659,U$1:U1658,0)),"2","1")</f>
        <v>2</v>
      </c>
    </row>
    <row r="1660" spans="2:23" x14ac:dyDescent="0.25">
      <c r="B1660" s="18">
        <v>1659</v>
      </c>
      <c r="C1660" s="17" t="str">
        <f t="shared" si="175"/>
        <v>Europe</v>
      </c>
      <c r="D1660" s="17" t="str">
        <f t="shared" si="176"/>
        <v/>
      </c>
      <c r="E1660" s="17" t="str">
        <f t="shared" si="177"/>
        <v/>
      </c>
      <c r="F1660" s="17" t="str">
        <f t="shared" si="178"/>
        <v/>
      </c>
      <c r="G1660" s="17" t="str">
        <f t="shared" si="179"/>
        <v/>
      </c>
      <c r="H1660" s="17" t="str">
        <f t="shared" si="180"/>
        <v/>
      </c>
      <c r="I1660" s="35" t="str">
        <f t="shared" si="181"/>
        <v>Europe</v>
      </c>
      <c r="J1660" t="str">
        <f>IF(ISNUMBER(MATCH(K1660,K$1:K1659,0)),"Double","1st See ")</f>
        <v>Double</v>
      </c>
      <c r="K1660" t="s">
        <v>71</v>
      </c>
      <c r="R1660" t="s">
        <v>84</v>
      </c>
      <c r="S1660" s="52">
        <v>112190.06220428993</v>
      </c>
      <c r="T1660" s="49" t="s">
        <v>1113</v>
      </c>
      <c r="U1660" s="13" t="s">
        <v>52</v>
      </c>
      <c r="W1660" s="60" t="str">
        <f>IF(ISNUMBER(MATCH(U1660,U$1:U1659,0)),"2","1")</f>
        <v>2</v>
      </c>
    </row>
    <row r="1661" spans="2:23" x14ac:dyDescent="0.25">
      <c r="B1661" s="18">
        <v>1660</v>
      </c>
      <c r="C1661" s="17" t="str">
        <f t="shared" si="175"/>
        <v/>
      </c>
      <c r="D1661" s="17" t="str">
        <f t="shared" si="176"/>
        <v>North America</v>
      </c>
      <c r="E1661" s="17" t="str">
        <f t="shared" si="177"/>
        <v/>
      </c>
      <c r="F1661" s="17" t="str">
        <f t="shared" si="178"/>
        <v/>
      </c>
      <c r="G1661" s="17" t="str">
        <f t="shared" si="179"/>
        <v/>
      </c>
      <c r="H1661" s="17" t="str">
        <f t="shared" si="180"/>
        <v/>
      </c>
      <c r="I1661" s="35" t="str">
        <f t="shared" si="181"/>
        <v>North America</v>
      </c>
      <c r="J1661" t="str">
        <f>IF(ISNUMBER(MATCH(K1661,K$1:K1660,0)),"Double","1st See ")</f>
        <v>Double</v>
      </c>
      <c r="K1661" t="s">
        <v>15</v>
      </c>
      <c r="R1661" t="s">
        <v>84</v>
      </c>
      <c r="S1661" s="52">
        <v>71393.675948184507</v>
      </c>
      <c r="T1661" s="49" t="s">
        <v>45</v>
      </c>
      <c r="U1661" s="13" t="s">
        <v>52</v>
      </c>
      <c r="W1661" s="60" t="str">
        <f>IF(ISNUMBER(MATCH(U1661,U$1:U1660,0)),"2","1")</f>
        <v>2</v>
      </c>
    </row>
    <row r="1662" spans="2:23" x14ac:dyDescent="0.25">
      <c r="B1662" s="18">
        <v>1661</v>
      </c>
      <c r="C1662" s="17" t="str">
        <f t="shared" si="175"/>
        <v/>
      </c>
      <c r="D1662" s="17" t="str">
        <f t="shared" si="176"/>
        <v/>
      </c>
      <c r="E1662" s="17" t="str">
        <f t="shared" si="177"/>
        <v/>
      </c>
      <c r="F1662" s="17" t="str">
        <f t="shared" si="178"/>
        <v/>
      </c>
      <c r="G1662" s="17" t="str">
        <f t="shared" si="179"/>
        <v>Asia</v>
      </c>
      <c r="H1662" s="17" t="str">
        <f t="shared" si="180"/>
        <v/>
      </c>
      <c r="I1662" s="35" t="str">
        <f t="shared" si="181"/>
        <v>Asia</v>
      </c>
      <c r="J1662" t="str">
        <f>IF(ISNUMBER(MATCH(K1662,K$1:K1661,0)),"Double","1st See ")</f>
        <v>Double</v>
      </c>
      <c r="K1662" t="s">
        <v>8</v>
      </c>
      <c r="R1662" t="s">
        <v>84</v>
      </c>
      <c r="S1662" s="52">
        <v>85000</v>
      </c>
      <c r="T1662" s="49" t="s">
        <v>1116</v>
      </c>
      <c r="U1662" s="13" t="s">
        <v>3999</v>
      </c>
      <c r="W1662" s="60" t="str">
        <f>IF(ISNUMBER(MATCH(U1662,U$1:U1661,0)),"2","1")</f>
        <v>2</v>
      </c>
    </row>
    <row r="1663" spans="2:23" x14ac:dyDescent="0.25">
      <c r="B1663" s="18">
        <v>1662</v>
      </c>
      <c r="C1663" s="17" t="str">
        <f t="shared" si="175"/>
        <v>Europe</v>
      </c>
      <c r="D1663" s="17" t="str">
        <f t="shared" si="176"/>
        <v/>
      </c>
      <c r="E1663" s="17" t="str">
        <f t="shared" si="177"/>
        <v/>
      </c>
      <c r="F1663" s="17" t="str">
        <f t="shared" si="178"/>
        <v/>
      </c>
      <c r="G1663" s="17" t="str">
        <f t="shared" si="179"/>
        <v/>
      </c>
      <c r="H1663" s="17" t="str">
        <f t="shared" si="180"/>
        <v/>
      </c>
      <c r="I1663" s="35" t="str">
        <f t="shared" si="181"/>
        <v>Europe</v>
      </c>
      <c r="J1663" t="str">
        <f>IF(ISNUMBER(MATCH(K1663,K$1:K1662,0)),"Double","1st See ")</f>
        <v>Double</v>
      </c>
      <c r="K1663" t="s">
        <v>59</v>
      </c>
      <c r="R1663" t="s">
        <v>84</v>
      </c>
      <c r="S1663" s="52">
        <v>95871.50770184776</v>
      </c>
      <c r="T1663" s="49" t="s">
        <v>207</v>
      </c>
      <c r="U1663" s="13" t="s">
        <v>20</v>
      </c>
      <c r="W1663" s="60" t="str">
        <f>IF(ISNUMBER(MATCH(U1663,U$1:U1662,0)),"2","1")</f>
        <v>2</v>
      </c>
    </row>
    <row r="1664" spans="2:23" x14ac:dyDescent="0.25">
      <c r="B1664" s="18">
        <v>1663</v>
      </c>
      <c r="C1664" s="17" t="str">
        <f t="shared" si="175"/>
        <v/>
      </c>
      <c r="D1664" s="17" t="str">
        <f t="shared" si="176"/>
        <v>North America</v>
      </c>
      <c r="E1664" s="17" t="str">
        <f t="shared" si="177"/>
        <v/>
      </c>
      <c r="F1664" s="17" t="str">
        <f t="shared" si="178"/>
        <v/>
      </c>
      <c r="G1664" s="17" t="str">
        <f t="shared" si="179"/>
        <v/>
      </c>
      <c r="H1664" s="17" t="str">
        <f t="shared" si="180"/>
        <v/>
      </c>
      <c r="I1664" s="35" t="str">
        <f t="shared" si="181"/>
        <v>North America</v>
      </c>
      <c r="J1664" t="str">
        <f>IF(ISNUMBER(MATCH(K1664,K$1:K1663,0)),"Double","1st See ")</f>
        <v>Double</v>
      </c>
      <c r="K1664" t="s">
        <v>166</v>
      </c>
      <c r="R1664" t="s">
        <v>84</v>
      </c>
      <c r="S1664" s="52">
        <v>109130.33323508203</v>
      </c>
      <c r="T1664" s="49" t="s">
        <v>772</v>
      </c>
      <c r="U1664" s="13" t="s">
        <v>52</v>
      </c>
      <c r="W1664" s="60" t="str">
        <f>IF(ISNUMBER(MATCH(U1664,U$1:U1663,0)),"2","1")</f>
        <v>2</v>
      </c>
    </row>
    <row r="1665" spans="2:23" x14ac:dyDescent="0.25">
      <c r="B1665" s="18">
        <v>1664</v>
      </c>
      <c r="C1665" s="17" t="str">
        <f t="shared" si="175"/>
        <v/>
      </c>
      <c r="D1665" s="17" t="str">
        <f t="shared" si="176"/>
        <v>North America</v>
      </c>
      <c r="E1665" s="17" t="str">
        <f t="shared" si="177"/>
        <v/>
      </c>
      <c r="F1665" s="17" t="str">
        <f t="shared" si="178"/>
        <v/>
      </c>
      <c r="G1665" s="17" t="str">
        <f t="shared" si="179"/>
        <v/>
      </c>
      <c r="H1665" s="17" t="str">
        <f t="shared" si="180"/>
        <v/>
      </c>
      <c r="I1665" s="35" t="str">
        <f t="shared" si="181"/>
        <v>North America</v>
      </c>
      <c r="J1665" t="str">
        <f>IF(ISNUMBER(MATCH(K1665,K$1:K1664,0)),"Double","1st See ")</f>
        <v>Double</v>
      </c>
      <c r="K1665" t="s">
        <v>15</v>
      </c>
      <c r="R1665" t="s">
        <v>84</v>
      </c>
      <c r="S1665" s="52">
        <v>122389.15876831629</v>
      </c>
      <c r="T1665" s="49" t="s">
        <v>256</v>
      </c>
      <c r="U1665" s="13" t="s">
        <v>20</v>
      </c>
      <c r="W1665" s="60" t="str">
        <f>IF(ISNUMBER(MATCH(U1665,U$1:U1664,0)),"2","1")</f>
        <v>2</v>
      </c>
    </row>
    <row r="1666" spans="2:23" x14ac:dyDescent="0.25">
      <c r="B1666" s="18">
        <v>1665</v>
      </c>
      <c r="C1666" s="17" t="str">
        <f t="shared" ref="C1666:C1729" si="182">IF(ISNUMBER(MATCH($K1666,L$2:L$65,0)),"Europe","")</f>
        <v/>
      </c>
      <c r="D1666" s="17" t="str">
        <f t="shared" ref="D1666:D1729" si="183">IF(ISNUMBER(MATCH($K1666,M$2:M$65,0)),"North America","")</f>
        <v>North America</v>
      </c>
      <c r="E1666" s="17" t="str">
        <f t="shared" ref="E1666:E1729" si="184">IF(ISNUMBER(MATCH($K1666,N$2:N$65,0)),"South America","")</f>
        <v/>
      </c>
      <c r="F1666" s="17" t="str">
        <f t="shared" ref="F1666:F1729" si="185">IF(ISNUMBER(MATCH($K1666,O$2:O$63,0)),"Africa","")</f>
        <v/>
      </c>
      <c r="G1666" s="17" t="str">
        <f t="shared" ref="G1666:G1729" si="186">IF(ISNUMBER(MATCH($K1666,P$2:P$65,0)),"Asia","")</f>
        <v/>
      </c>
      <c r="H1666" s="17" t="str">
        <f t="shared" ref="H1666:H1729" si="187">IF(ISNUMBER(MATCH($K1666,Q$2:Q$65,0)),"Oceania","")</f>
        <v/>
      </c>
      <c r="I1666" s="35" t="str">
        <f t="shared" si="181"/>
        <v>North America</v>
      </c>
      <c r="J1666" t="str">
        <f>IF(ISNUMBER(MATCH(K1666,K$1:K1665,0)),"Double","1st See ")</f>
        <v>Double</v>
      </c>
      <c r="K1666" t="s">
        <v>15</v>
      </c>
      <c r="R1666" t="s">
        <v>84</v>
      </c>
      <c r="S1666" s="52">
        <v>53035.30213293706</v>
      </c>
      <c r="T1666" s="49" t="s">
        <v>1120</v>
      </c>
      <c r="U1666" s="13" t="s">
        <v>20</v>
      </c>
      <c r="W1666" s="60" t="str">
        <f>IF(ISNUMBER(MATCH(U1666,U$1:U1665,0)),"2","1")</f>
        <v>2</v>
      </c>
    </row>
    <row r="1667" spans="2:23" x14ac:dyDescent="0.25">
      <c r="B1667" s="18">
        <v>1666</v>
      </c>
      <c r="C1667" s="17" t="str">
        <f t="shared" si="182"/>
        <v/>
      </c>
      <c r="D1667" s="17" t="str">
        <f t="shared" si="183"/>
        <v>North America</v>
      </c>
      <c r="E1667" s="17" t="str">
        <f t="shared" si="184"/>
        <v/>
      </c>
      <c r="F1667" s="17" t="str">
        <f t="shared" si="185"/>
        <v/>
      </c>
      <c r="G1667" s="17" t="str">
        <f t="shared" si="186"/>
        <v/>
      </c>
      <c r="H1667" s="17" t="str">
        <f t="shared" si="187"/>
        <v/>
      </c>
      <c r="I1667" s="35" t="str">
        <f t="shared" ref="I1667:I1730" si="188">CONCATENATE(C1667,D1667,E1667,F1667,G1667,H1667)</f>
        <v>North America</v>
      </c>
      <c r="J1667" t="str">
        <f>IF(ISNUMBER(MATCH(K1667,K$1:K1666,0)),"Double","1st See ")</f>
        <v>Double</v>
      </c>
      <c r="K1667" t="s">
        <v>15</v>
      </c>
      <c r="R1667" t="s">
        <v>84</v>
      </c>
      <c r="S1667" s="52">
        <v>93831.688389042494</v>
      </c>
      <c r="T1667" s="49" t="s">
        <v>1122</v>
      </c>
      <c r="U1667" s="13" t="s">
        <v>20</v>
      </c>
      <c r="W1667" s="60" t="str">
        <f>IF(ISNUMBER(MATCH(U1667,U$1:U1666,0)),"2","1")</f>
        <v>2</v>
      </c>
    </row>
    <row r="1668" spans="2:23" x14ac:dyDescent="0.25">
      <c r="B1668" s="18">
        <v>1667</v>
      </c>
      <c r="C1668" s="17" t="str">
        <f t="shared" si="182"/>
        <v/>
      </c>
      <c r="D1668" s="17" t="str">
        <f t="shared" si="183"/>
        <v>North America</v>
      </c>
      <c r="E1668" s="17" t="str">
        <f t="shared" si="184"/>
        <v/>
      </c>
      <c r="F1668" s="17" t="str">
        <f t="shared" si="185"/>
        <v/>
      </c>
      <c r="G1668" s="17" t="str">
        <f t="shared" si="186"/>
        <v/>
      </c>
      <c r="H1668" s="17" t="str">
        <f t="shared" si="187"/>
        <v/>
      </c>
      <c r="I1668" s="35" t="str">
        <f t="shared" si="188"/>
        <v>North America</v>
      </c>
      <c r="J1668" t="str">
        <f>IF(ISNUMBER(MATCH(K1668,K$1:K1667,0)),"Double","1st See ")</f>
        <v>Double</v>
      </c>
      <c r="K1668" t="s">
        <v>15</v>
      </c>
      <c r="R1668" t="s">
        <v>84</v>
      </c>
      <c r="S1668" s="52">
        <v>101990.96564026357</v>
      </c>
      <c r="T1668" s="49" t="s">
        <v>855</v>
      </c>
      <c r="U1668" s="13" t="s">
        <v>20</v>
      </c>
      <c r="W1668" s="60" t="str">
        <f>IF(ISNUMBER(MATCH(U1668,U$1:U1667,0)),"2","1")</f>
        <v>2</v>
      </c>
    </row>
    <row r="1669" spans="2:23" x14ac:dyDescent="0.25">
      <c r="B1669" s="18">
        <v>1668</v>
      </c>
      <c r="C1669" s="17" t="str">
        <f t="shared" si="182"/>
        <v/>
      </c>
      <c r="D1669" s="17" t="str">
        <f t="shared" si="183"/>
        <v>North America</v>
      </c>
      <c r="E1669" s="17" t="str">
        <f t="shared" si="184"/>
        <v/>
      </c>
      <c r="F1669" s="17" t="str">
        <f t="shared" si="185"/>
        <v/>
      </c>
      <c r="G1669" s="17" t="str">
        <f t="shared" si="186"/>
        <v/>
      </c>
      <c r="H1669" s="17" t="str">
        <f t="shared" si="187"/>
        <v/>
      </c>
      <c r="I1669" s="35" t="str">
        <f t="shared" si="188"/>
        <v>North America</v>
      </c>
      <c r="J1669" t="str">
        <f>IF(ISNUMBER(MATCH(K1669,K$1:K1668,0)),"Double","1st See ")</f>
        <v>Double</v>
      </c>
      <c r="K1669" t="s">
        <v>15</v>
      </c>
      <c r="R1669" t="s">
        <v>84</v>
      </c>
      <c r="S1669" s="52">
        <v>122389.15876831629</v>
      </c>
      <c r="T1669" s="49" t="s">
        <v>1124</v>
      </c>
      <c r="U1669" s="13" t="s">
        <v>20</v>
      </c>
      <c r="W1669" s="60" t="str">
        <f>IF(ISNUMBER(MATCH(U1669,U$1:U1668,0)),"2","1")</f>
        <v>2</v>
      </c>
    </row>
    <row r="1670" spans="2:23" x14ac:dyDescent="0.25">
      <c r="B1670" s="18">
        <v>1669</v>
      </c>
      <c r="C1670" s="17" t="str">
        <f t="shared" si="182"/>
        <v/>
      </c>
      <c r="D1670" s="17" t="str">
        <f t="shared" si="183"/>
        <v>North America</v>
      </c>
      <c r="E1670" s="17" t="str">
        <f t="shared" si="184"/>
        <v/>
      </c>
      <c r="F1670" s="17" t="str">
        <f t="shared" si="185"/>
        <v/>
      </c>
      <c r="G1670" s="17" t="str">
        <f t="shared" si="186"/>
        <v/>
      </c>
      <c r="H1670" s="17" t="str">
        <f t="shared" si="187"/>
        <v/>
      </c>
      <c r="I1670" s="35" t="str">
        <f t="shared" si="188"/>
        <v>North America</v>
      </c>
      <c r="J1670" t="str">
        <f>IF(ISNUMBER(MATCH(K1670,K$1:K1669,0)),"Double","1st See ")</f>
        <v>Double</v>
      </c>
      <c r="K1670" t="s">
        <v>15</v>
      </c>
      <c r="R1670" t="s">
        <v>84</v>
      </c>
      <c r="S1670" s="52">
        <v>95871.50770184776</v>
      </c>
      <c r="T1670" s="49" t="s">
        <v>1141</v>
      </c>
      <c r="U1670" s="13" t="s">
        <v>20</v>
      </c>
      <c r="W1670" s="60" t="str">
        <f>IF(ISNUMBER(MATCH(U1670,U$1:U1669,0)),"2","1")</f>
        <v>2</v>
      </c>
    </row>
    <row r="1671" spans="2:23" x14ac:dyDescent="0.25">
      <c r="B1671" s="18">
        <v>1670</v>
      </c>
      <c r="C1671" s="17" t="str">
        <f t="shared" si="182"/>
        <v/>
      </c>
      <c r="D1671" s="17" t="str">
        <f t="shared" si="183"/>
        <v>North America</v>
      </c>
      <c r="E1671" s="17" t="str">
        <f t="shared" si="184"/>
        <v/>
      </c>
      <c r="F1671" s="17" t="str">
        <f t="shared" si="185"/>
        <v/>
      </c>
      <c r="G1671" s="17" t="str">
        <f t="shared" si="186"/>
        <v/>
      </c>
      <c r="H1671" s="17" t="str">
        <f t="shared" si="187"/>
        <v/>
      </c>
      <c r="I1671" s="35" t="str">
        <f t="shared" si="188"/>
        <v>North America</v>
      </c>
      <c r="J1671" t="str">
        <f>IF(ISNUMBER(MATCH(K1671,K$1:K1670,0)),"Double","1st See ")</f>
        <v>Double</v>
      </c>
      <c r="K1671" t="s">
        <v>15</v>
      </c>
      <c r="R1671" t="s">
        <v>84</v>
      </c>
      <c r="S1671" s="52">
        <v>173384.64158844808</v>
      </c>
      <c r="T1671" s="49" t="s">
        <v>1142</v>
      </c>
      <c r="U1671" s="13" t="s">
        <v>356</v>
      </c>
      <c r="W1671" s="60" t="str">
        <f>IF(ISNUMBER(MATCH(U1671,U$1:U1670,0)),"2","1")</f>
        <v>2</v>
      </c>
    </row>
    <row r="1672" spans="2:23" x14ac:dyDescent="0.25">
      <c r="B1672" s="18">
        <v>1671</v>
      </c>
      <c r="C1672" s="17" t="str">
        <f t="shared" si="182"/>
        <v/>
      </c>
      <c r="D1672" s="17" t="str">
        <f t="shared" si="183"/>
        <v/>
      </c>
      <c r="E1672" s="17" t="str">
        <f t="shared" si="184"/>
        <v/>
      </c>
      <c r="F1672" s="17" t="str">
        <f t="shared" si="185"/>
        <v/>
      </c>
      <c r="G1672" s="17" t="str">
        <f t="shared" si="186"/>
        <v/>
      </c>
      <c r="H1672" s="17" t="str">
        <f t="shared" si="187"/>
        <v>Oceania</v>
      </c>
      <c r="I1672" s="35" t="str">
        <f t="shared" si="188"/>
        <v>Oceania</v>
      </c>
      <c r="J1672" t="str">
        <f>IF(ISNUMBER(MATCH(K1672,K$1:K1671,0)),"Double","1st See ")</f>
        <v>Double</v>
      </c>
      <c r="K1672" t="s">
        <v>84</v>
      </c>
      <c r="R1672" t="s">
        <v>84</v>
      </c>
      <c r="S1672" s="52">
        <v>71393.675948184507</v>
      </c>
      <c r="T1672" s="49" t="s">
        <v>139</v>
      </c>
      <c r="U1672" s="13" t="s">
        <v>4001</v>
      </c>
      <c r="W1672" s="60" t="str">
        <f>IF(ISNUMBER(MATCH(U1672,U$1:U1671,0)),"2","1")</f>
        <v>2</v>
      </c>
    </row>
    <row r="1673" spans="2:23" x14ac:dyDescent="0.25">
      <c r="B1673" s="18">
        <v>1672</v>
      </c>
      <c r="C1673" s="17" t="str">
        <f t="shared" si="182"/>
        <v/>
      </c>
      <c r="D1673" s="17" t="str">
        <f t="shared" si="183"/>
        <v>North America</v>
      </c>
      <c r="E1673" s="17" t="str">
        <f t="shared" si="184"/>
        <v/>
      </c>
      <c r="F1673" s="17" t="str">
        <f t="shared" si="185"/>
        <v/>
      </c>
      <c r="G1673" s="17" t="str">
        <f t="shared" si="186"/>
        <v/>
      </c>
      <c r="H1673" s="17" t="str">
        <f t="shared" si="187"/>
        <v/>
      </c>
      <c r="I1673" s="35" t="str">
        <f t="shared" si="188"/>
        <v>North America</v>
      </c>
      <c r="J1673" t="str">
        <f>IF(ISNUMBER(MATCH(K1673,K$1:K1672,0)),"Double","1st See ")</f>
        <v>Double</v>
      </c>
      <c r="K1673" t="s">
        <v>88</v>
      </c>
      <c r="R1673" t="s">
        <v>84</v>
      </c>
      <c r="S1673" s="52">
        <v>50995.482820131787</v>
      </c>
      <c r="T1673" s="49" t="s">
        <v>1192</v>
      </c>
      <c r="U1673" s="13" t="s">
        <v>20</v>
      </c>
      <c r="W1673" s="60" t="str">
        <f>IF(ISNUMBER(MATCH(U1673,U$1:U1672,0)),"2","1")</f>
        <v>2</v>
      </c>
    </row>
    <row r="1674" spans="2:23" x14ac:dyDescent="0.25">
      <c r="B1674" s="18">
        <v>1673</v>
      </c>
      <c r="C1674" s="17" t="str">
        <f t="shared" si="182"/>
        <v/>
      </c>
      <c r="D1674" s="17" t="str">
        <f t="shared" si="183"/>
        <v/>
      </c>
      <c r="E1674" s="17" t="str">
        <f t="shared" si="184"/>
        <v/>
      </c>
      <c r="F1674" s="17" t="str">
        <f t="shared" si="185"/>
        <v/>
      </c>
      <c r="G1674" s="17" t="str">
        <f t="shared" si="186"/>
        <v>Asia</v>
      </c>
      <c r="H1674" s="17" t="str">
        <f t="shared" si="187"/>
        <v/>
      </c>
      <c r="I1674" s="35" t="str">
        <f t="shared" si="188"/>
        <v>Asia</v>
      </c>
      <c r="J1674" t="str">
        <f>IF(ISNUMBER(MATCH(K1674,K$1:K1673,0)),"Double","1st See ")</f>
        <v>Double</v>
      </c>
      <c r="K1674" t="s">
        <v>8</v>
      </c>
      <c r="R1674" t="s">
        <v>84</v>
      </c>
      <c r="S1674" s="52">
        <v>152986.44846039536</v>
      </c>
      <c r="T1674" s="49" t="s">
        <v>20</v>
      </c>
      <c r="U1674" s="13" t="s">
        <v>20</v>
      </c>
      <c r="W1674" s="60" t="str">
        <f>IF(ISNUMBER(MATCH(U1674,U$1:U1673,0)),"2","1")</f>
        <v>2</v>
      </c>
    </row>
    <row r="1675" spans="2:23" x14ac:dyDescent="0.25">
      <c r="B1675" s="18">
        <v>1674</v>
      </c>
      <c r="C1675" s="17" t="str">
        <f t="shared" si="182"/>
        <v/>
      </c>
      <c r="D1675" s="17" t="str">
        <f t="shared" si="183"/>
        <v/>
      </c>
      <c r="E1675" s="17" t="str">
        <f t="shared" si="184"/>
        <v/>
      </c>
      <c r="F1675" s="17" t="str">
        <f t="shared" si="185"/>
        <v/>
      </c>
      <c r="G1675" s="17" t="str">
        <f t="shared" si="186"/>
        <v>Asia</v>
      </c>
      <c r="H1675" s="17" t="str">
        <f t="shared" si="187"/>
        <v/>
      </c>
      <c r="I1675" s="35" t="str">
        <f t="shared" si="188"/>
        <v>Asia</v>
      </c>
      <c r="J1675" t="str">
        <f>IF(ISNUMBER(MATCH(K1675,K$1:K1674,0)),"Double","1st See ")</f>
        <v>Double</v>
      </c>
      <c r="K1675" t="s">
        <v>8</v>
      </c>
      <c r="R1675" t="s">
        <v>84</v>
      </c>
      <c r="S1675" s="52">
        <v>81592.772512210868</v>
      </c>
      <c r="T1675" s="49" t="s">
        <v>1405</v>
      </c>
      <c r="U1675" s="13" t="s">
        <v>310</v>
      </c>
      <c r="W1675" s="60" t="str">
        <f>IF(ISNUMBER(MATCH(U1675,U$1:U1674,0)),"2","1")</f>
        <v>2</v>
      </c>
    </row>
    <row r="1676" spans="2:23" x14ac:dyDescent="0.25">
      <c r="B1676" s="18">
        <v>1675</v>
      </c>
      <c r="C1676" s="17" t="str">
        <f t="shared" si="182"/>
        <v/>
      </c>
      <c r="D1676" s="17" t="str">
        <f t="shared" si="183"/>
        <v/>
      </c>
      <c r="E1676" s="17" t="str">
        <f t="shared" si="184"/>
        <v/>
      </c>
      <c r="F1676" s="17" t="str">
        <f t="shared" si="185"/>
        <v/>
      </c>
      <c r="G1676" s="17" t="str">
        <f t="shared" si="186"/>
        <v>Asia</v>
      </c>
      <c r="H1676" s="17" t="str">
        <f t="shared" si="187"/>
        <v/>
      </c>
      <c r="I1676" s="35" t="str">
        <f t="shared" si="188"/>
        <v>Asia</v>
      </c>
      <c r="J1676" t="str">
        <f>IF(ISNUMBER(MATCH(K1676,K$1:K1675,0)),"Double","1st See ")</f>
        <v>Double</v>
      </c>
      <c r="K1676" t="s">
        <v>726</v>
      </c>
      <c r="R1676" t="s">
        <v>84</v>
      </c>
      <c r="S1676" s="52">
        <v>91791.869076237213</v>
      </c>
      <c r="T1676" s="49" t="s">
        <v>207</v>
      </c>
      <c r="U1676" s="13" t="s">
        <v>20</v>
      </c>
      <c r="W1676" s="60" t="str">
        <f>IF(ISNUMBER(MATCH(U1676,U$1:U1675,0)),"2","1")</f>
        <v>2</v>
      </c>
    </row>
    <row r="1677" spans="2:23" x14ac:dyDescent="0.25">
      <c r="B1677" s="18">
        <v>1676</v>
      </c>
      <c r="C1677" s="17" t="str">
        <f t="shared" si="182"/>
        <v/>
      </c>
      <c r="D1677" s="17" t="str">
        <f t="shared" si="183"/>
        <v/>
      </c>
      <c r="E1677" s="17" t="str">
        <f t="shared" si="184"/>
        <v/>
      </c>
      <c r="F1677" s="17" t="str">
        <f t="shared" si="185"/>
        <v/>
      </c>
      <c r="G1677" s="17" t="str">
        <f t="shared" si="186"/>
        <v>Asia</v>
      </c>
      <c r="H1677" s="17" t="str">
        <f t="shared" si="187"/>
        <v/>
      </c>
      <c r="I1677" s="35" t="str">
        <f t="shared" si="188"/>
        <v>Asia</v>
      </c>
      <c r="J1677" t="str">
        <f>IF(ISNUMBER(MATCH(K1677,K$1:K1676,0)),"Double","1st See ")</f>
        <v>Double</v>
      </c>
      <c r="K1677" t="s">
        <v>8</v>
      </c>
      <c r="R1677" t="s">
        <v>84</v>
      </c>
      <c r="S1677" s="52">
        <v>112190.06220428993</v>
      </c>
      <c r="T1677" s="49" t="s">
        <v>20</v>
      </c>
      <c r="U1677" s="13" t="s">
        <v>20</v>
      </c>
      <c r="W1677" s="60" t="str">
        <f>IF(ISNUMBER(MATCH(U1677,U$1:U1676,0)),"2","1")</f>
        <v>2</v>
      </c>
    </row>
    <row r="1678" spans="2:23" x14ac:dyDescent="0.25">
      <c r="B1678" s="18">
        <v>1677</v>
      </c>
      <c r="C1678" s="17" t="str">
        <f t="shared" si="182"/>
        <v/>
      </c>
      <c r="D1678" s="17" t="str">
        <f t="shared" si="183"/>
        <v/>
      </c>
      <c r="E1678" s="17" t="str">
        <f t="shared" si="184"/>
        <v/>
      </c>
      <c r="F1678" s="17" t="str">
        <f t="shared" si="185"/>
        <v/>
      </c>
      <c r="G1678" s="17" t="str">
        <f t="shared" si="186"/>
        <v>Asia</v>
      </c>
      <c r="H1678" s="17" t="str">
        <f t="shared" si="187"/>
        <v/>
      </c>
      <c r="I1678" s="35" t="str">
        <f t="shared" si="188"/>
        <v>Asia</v>
      </c>
      <c r="J1678" t="str">
        <f>IF(ISNUMBER(MATCH(K1678,K$1:K1677,0)),"Double","1st See ")</f>
        <v>Double</v>
      </c>
      <c r="K1678" t="s">
        <v>8</v>
      </c>
      <c r="R1678" t="s">
        <v>84</v>
      </c>
      <c r="S1678" s="52">
        <v>101990.96564026357</v>
      </c>
      <c r="T1678" s="49" t="s">
        <v>1419</v>
      </c>
      <c r="U1678" s="13" t="s">
        <v>356</v>
      </c>
      <c r="W1678" s="60" t="str">
        <f>IF(ISNUMBER(MATCH(U1678,U$1:U1677,0)),"2","1")</f>
        <v>2</v>
      </c>
    </row>
    <row r="1679" spans="2:23" x14ac:dyDescent="0.25">
      <c r="B1679" s="18">
        <v>1678</v>
      </c>
      <c r="C1679" s="17" t="str">
        <f t="shared" si="182"/>
        <v/>
      </c>
      <c r="D1679" s="17" t="str">
        <f t="shared" si="183"/>
        <v/>
      </c>
      <c r="E1679" s="17" t="str">
        <f t="shared" si="184"/>
        <v/>
      </c>
      <c r="F1679" s="17" t="str">
        <f t="shared" si="185"/>
        <v/>
      </c>
      <c r="G1679" s="17" t="str">
        <f t="shared" si="186"/>
        <v>Asia</v>
      </c>
      <c r="H1679" s="17" t="str">
        <f t="shared" si="187"/>
        <v/>
      </c>
      <c r="I1679" s="35" t="str">
        <f t="shared" si="188"/>
        <v>Asia</v>
      </c>
      <c r="J1679" t="str">
        <f>IF(ISNUMBER(MATCH(K1679,K$1:K1678,0)),"Double","1st See ")</f>
        <v>Double</v>
      </c>
      <c r="K1679" t="s">
        <v>8</v>
      </c>
      <c r="R1679" t="s">
        <v>84</v>
      </c>
      <c r="S1679" s="52">
        <v>43000</v>
      </c>
      <c r="T1679" s="49" t="s">
        <v>1421</v>
      </c>
      <c r="U1679" s="13" t="s">
        <v>52</v>
      </c>
      <c r="W1679" s="60" t="str">
        <f>IF(ISNUMBER(MATCH(U1679,U$1:U1678,0)),"2","1")</f>
        <v>2</v>
      </c>
    </row>
    <row r="1680" spans="2:23" x14ac:dyDescent="0.25">
      <c r="B1680" s="18">
        <v>1679</v>
      </c>
      <c r="C1680" s="17" t="str">
        <f t="shared" si="182"/>
        <v/>
      </c>
      <c r="D1680" s="17" t="str">
        <f t="shared" si="183"/>
        <v/>
      </c>
      <c r="E1680" s="17" t="str">
        <f t="shared" si="184"/>
        <v/>
      </c>
      <c r="F1680" s="17" t="str">
        <f t="shared" si="185"/>
        <v/>
      </c>
      <c r="G1680" s="17" t="str">
        <f t="shared" si="186"/>
        <v>Asia</v>
      </c>
      <c r="H1680" s="17" t="str">
        <f t="shared" si="187"/>
        <v/>
      </c>
      <c r="I1680" s="35" t="str">
        <f t="shared" si="188"/>
        <v>Asia</v>
      </c>
      <c r="J1680" t="str">
        <f>IF(ISNUMBER(MATCH(K1680,K$1:K1679,0)),"Double","1st See ")</f>
        <v>Double</v>
      </c>
      <c r="K1680" t="s">
        <v>8</v>
      </c>
      <c r="R1680" t="s">
        <v>84</v>
      </c>
      <c r="S1680" s="52">
        <v>48955.663507326513</v>
      </c>
      <c r="T1680" s="49" t="s">
        <v>640</v>
      </c>
      <c r="U1680" s="13" t="s">
        <v>20</v>
      </c>
      <c r="W1680" s="60" t="str">
        <f>IF(ISNUMBER(MATCH(U1680,U$1:U1679,0)),"2","1")</f>
        <v>2</v>
      </c>
    </row>
    <row r="1681" spans="2:23" x14ac:dyDescent="0.25">
      <c r="B1681" s="18">
        <v>1680</v>
      </c>
      <c r="C1681" s="17" t="str">
        <f t="shared" si="182"/>
        <v/>
      </c>
      <c r="D1681" s="17" t="str">
        <f t="shared" si="183"/>
        <v/>
      </c>
      <c r="E1681" s="17" t="str">
        <f t="shared" si="184"/>
        <v/>
      </c>
      <c r="F1681" s="17" t="str">
        <f t="shared" si="185"/>
        <v/>
      </c>
      <c r="G1681" s="17" t="str">
        <f t="shared" si="186"/>
        <v>Asia</v>
      </c>
      <c r="H1681" s="17" t="str">
        <f t="shared" si="187"/>
        <v/>
      </c>
      <c r="I1681" s="35" t="str">
        <f t="shared" si="188"/>
        <v>Asia</v>
      </c>
      <c r="J1681" t="str">
        <f>IF(ISNUMBER(MATCH(K1681,K$1:K1680,0)),"Double","1st See ")</f>
        <v>Double</v>
      </c>
      <c r="K1681" t="s">
        <v>65</v>
      </c>
      <c r="R1681" t="s">
        <v>84</v>
      </c>
      <c r="S1681" s="52">
        <v>69353.856635379227</v>
      </c>
      <c r="T1681" s="49" t="s">
        <v>1459</v>
      </c>
      <c r="U1681" s="13" t="s">
        <v>52</v>
      </c>
      <c r="W1681" s="60" t="str">
        <f>IF(ISNUMBER(MATCH(U1681,U$1:U1680,0)),"2","1")</f>
        <v>2</v>
      </c>
    </row>
    <row r="1682" spans="2:23" x14ac:dyDescent="0.25">
      <c r="B1682" s="18">
        <v>1681</v>
      </c>
      <c r="C1682" s="17" t="str">
        <f t="shared" si="182"/>
        <v>Europe</v>
      </c>
      <c r="D1682" s="17" t="str">
        <f t="shared" si="183"/>
        <v/>
      </c>
      <c r="E1682" s="17" t="str">
        <f t="shared" si="184"/>
        <v/>
      </c>
      <c r="F1682" s="17" t="str">
        <f t="shared" si="185"/>
        <v/>
      </c>
      <c r="G1682" s="17" t="str">
        <f t="shared" si="186"/>
        <v/>
      </c>
      <c r="H1682" s="17" t="str">
        <f t="shared" si="187"/>
        <v/>
      </c>
      <c r="I1682" s="35" t="str">
        <f t="shared" si="188"/>
        <v>Europe</v>
      </c>
      <c r="J1682" t="str">
        <f>IF(ISNUMBER(MATCH(K1682,K$1:K1681,0)),"Double","1st See ")</f>
        <v>Double</v>
      </c>
      <c r="K1682" t="s">
        <v>71</v>
      </c>
      <c r="R1682" t="s">
        <v>84</v>
      </c>
      <c r="S1682" s="52">
        <v>49975.573163729154</v>
      </c>
      <c r="T1682" s="49" t="s">
        <v>1461</v>
      </c>
      <c r="U1682" s="13" t="s">
        <v>488</v>
      </c>
      <c r="W1682" s="60" t="str">
        <f>IF(ISNUMBER(MATCH(U1682,U$1:U1681,0)),"2","1")</f>
        <v>2</v>
      </c>
    </row>
    <row r="1683" spans="2:23" x14ac:dyDescent="0.25">
      <c r="B1683" s="18">
        <v>1682</v>
      </c>
      <c r="C1683" s="17" t="str">
        <f t="shared" si="182"/>
        <v>Europe</v>
      </c>
      <c r="D1683" s="17" t="str">
        <f t="shared" si="183"/>
        <v/>
      </c>
      <c r="E1683" s="17" t="str">
        <f t="shared" si="184"/>
        <v/>
      </c>
      <c r="F1683" s="17" t="str">
        <f t="shared" si="185"/>
        <v/>
      </c>
      <c r="G1683" s="17" t="str">
        <f t="shared" si="186"/>
        <v/>
      </c>
      <c r="H1683" s="17" t="str">
        <f t="shared" si="187"/>
        <v/>
      </c>
      <c r="I1683" s="35" t="str">
        <f t="shared" si="188"/>
        <v>Europe</v>
      </c>
      <c r="J1683" t="str">
        <f>IF(ISNUMBER(MATCH(K1683,K$1:K1682,0)),"Double","1st See ")</f>
        <v>Double</v>
      </c>
      <c r="K1683" t="s">
        <v>71</v>
      </c>
      <c r="R1683" t="s">
        <v>84</v>
      </c>
      <c r="S1683" s="52">
        <v>152986.44846039536</v>
      </c>
      <c r="T1683" s="49" t="s">
        <v>1515</v>
      </c>
      <c r="U1683" s="13" t="s">
        <v>20</v>
      </c>
      <c r="W1683" s="60" t="str">
        <f>IF(ISNUMBER(MATCH(U1683,U$1:U1682,0)),"2","1")</f>
        <v>2</v>
      </c>
    </row>
    <row r="1684" spans="2:23" x14ac:dyDescent="0.25">
      <c r="B1684" s="18">
        <v>1683</v>
      </c>
      <c r="C1684" s="17" t="str">
        <f t="shared" si="182"/>
        <v/>
      </c>
      <c r="D1684" s="17" t="str">
        <f t="shared" si="183"/>
        <v/>
      </c>
      <c r="E1684" s="17" t="str">
        <f t="shared" si="184"/>
        <v/>
      </c>
      <c r="F1684" s="17" t="str">
        <f t="shared" si="185"/>
        <v/>
      </c>
      <c r="G1684" s="17" t="str">
        <f t="shared" si="186"/>
        <v>Asia</v>
      </c>
      <c r="H1684" s="17" t="str">
        <f t="shared" si="187"/>
        <v/>
      </c>
      <c r="I1684" s="35" t="str">
        <f t="shared" si="188"/>
        <v>Asia</v>
      </c>
      <c r="J1684" t="str">
        <f>IF(ISNUMBER(MATCH(K1684,K$1:K1683,0)),"Double","1st See ")</f>
        <v>Double</v>
      </c>
      <c r="K1684" t="s">
        <v>8</v>
      </c>
      <c r="R1684" t="s">
        <v>84</v>
      </c>
      <c r="S1684" s="52">
        <v>101990.96564026357</v>
      </c>
      <c r="T1684" s="49" t="s">
        <v>1517</v>
      </c>
      <c r="U1684" s="13" t="s">
        <v>356</v>
      </c>
      <c r="W1684" s="60" t="str">
        <f>IF(ISNUMBER(MATCH(U1684,U$1:U1683,0)),"2","1")</f>
        <v>2</v>
      </c>
    </row>
    <row r="1685" spans="2:23" x14ac:dyDescent="0.25">
      <c r="B1685" s="18">
        <v>1684</v>
      </c>
      <c r="C1685" s="17" t="str">
        <f t="shared" si="182"/>
        <v/>
      </c>
      <c r="D1685" s="17" t="str">
        <f t="shared" si="183"/>
        <v/>
      </c>
      <c r="E1685" s="17" t="str">
        <f t="shared" si="184"/>
        <v/>
      </c>
      <c r="F1685" s="17" t="str">
        <f t="shared" si="185"/>
        <v/>
      </c>
      <c r="G1685" s="17" t="str">
        <f t="shared" si="186"/>
        <v>Asia</v>
      </c>
      <c r="H1685" s="17" t="str">
        <f t="shared" si="187"/>
        <v/>
      </c>
      <c r="I1685" s="35" t="str">
        <f t="shared" si="188"/>
        <v>Asia</v>
      </c>
      <c r="J1685" t="str">
        <f>IF(ISNUMBER(MATCH(K1685,K$1:K1684,0)),"Double","1st See ")</f>
        <v>Double</v>
      </c>
      <c r="K1685" t="s">
        <v>8</v>
      </c>
      <c r="R1685" t="s">
        <v>84</v>
      </c>
      <c r="S1685" s="52">
        <v>56095.031102144967</v>
      </c>
      <c r="T1685" s="49" t="s">
        <v>1595</v>
      </c>
      <c r="U1685" s="13" t="s">
        <v>20</v>
      </c>
      <c r="W1685" s="60" t="str">
        <f>IF(ISNUMBER(MATCH(U1685,U$1:U1684,0)),"2","1")</f>
        <v>2</v>
      </c>
    </row>
    <row r="1686" spans="2:23" x14ac:dyDescent="0.25">
      <c r="B1686" s="18">
        <v>1685</v>
      </c>
      <c r="C1686" s="17" t="str">
        <f t="shared" si="182"/>
        <v>Europe</v>
      </c>
      <c r="D1686" s="17" t="str">
        <f t="shared" si="183"/>
        <v/>
      </c>
      <c r="E1686" s="17" t="str">
        <f t="shared" si="184"/>
        <v/>
      </c>
      <c r="F1686" s="17" t="str">
        <f t="shared" si="185"/>
        <v/>
      </c>
      <c r="G1686" s="17" t="str">
        <f t="shared" si="186"/>
        <v/>
      </c>
      <c r="H1686" s="17" t="str">
        <f t="shared" si="187"/>
        <v/>
      </c>
      <c r="I1686" s="35" t="str">
        <f t="shared" si="188"/>
        <v>Europe</v>
      </c>
      <c r="J1686" t="str">
        <f>IF(ISNUMBER(MATCH(K1686,K$1:K1685,0)),"Double","1st See ")</f>
        <v>Double</v>
      </c>
      <c r="K1686" t="s">
        <v>71</v>
      </c>
      <c r="R1686" t="s">
        <v>84</v>
      </c>
      <c r="S1686" s="52">
        <v>71393.675948184507</v>
      </c>
      <c r="T1686" s="49" t="s">
        <v>1287</v>
      </c>
      <c r="U1686" s="13" t="s">
        <v>310</v>
      </c>
      <c r="W1686" s="60" t="str">
        <f>IF(ISNUMBER(MATCH(U1686,U$1:U1685,0)),"2","1")</f>
        <v>2</v>
      </c>
    </row>
    <row r="1687" spans="2:23" x14ac:dyDescent="0.25">
      <c r="B1687" s="18">
        <v>1686</v>
      </c>
      <c r="C1687" s="17" t="str">
        <f t="shared" si="182"/>
        <v/>
      </c>
      <c r="D1687" s="17" t="str">
        <f t="shared" si="183"/>
        <v>North America</v>
      </c>
      <c r="E1687" s="17" t="str">
        <f t="shared" si="184"/>
        <v/>
      </c>
      <c r="F1687" s="17" t="str">
        <f t="shared" si="185"/>
        <v/>
      </c>
      <c r="G1687" s="17" t="str">
        <f t="shared" si="186"/>
        <v/>
      </c>
      <c r="H1687" s="17" t="str">
        <f t="shared" si="187"/>
        <v/>
      </c>
      <c r="I1687" s="35" t="str">
        <f t="shared" si="188"/>
        <v>North America</v>
      </c>
      <c r="J1687" t="str">
        <f>IF(ISNUMBER(MATCH(K1687,K$1:K1686,0)),"Double","1st See ")</f>
        <v>Double</v>
      </c>
      <c r="K1687" t="s">
        <v>88</v>
      </c>
      <c r="R1687" t="s">
        <v>84</v>
      </c>
      <c r="S1687" s="52">
        <v>87712.230450626681</v>
      </c>
      <c r="T1687" s="49" t="s">
        <v>214</v>
      </c>
      <c r="U1687" s="13" t="s">
        <v>20</v>
      </c>
      <c r="W1687" s="60" t="str">
        <f>IF(ISNUMBER(MATCH(U1687,U$1:U1686,0)),"2","1")</f>
        <v>2</v>
      </c>
    </row>
    <row r="1688" spans="2:23" x14ac:dyDescent="0.25">
      <c r="B1688" s="18">
        <v>1687</v>
      </c>
      <c r="C1688" s="17" t="str">
        <f t="shared" si="182"/>
        <v/>
      </c>
      <c r="D1688" s="17" t="str">
        <f t="shared" si="183"/>
        <v>North America</v>
      </c>
      <c r="E1688" s="17" t="str">
        <f t="shared" si="184"/>
        <v/>
      </c>
      <c r="F1688" s="17" t="str">
        <f t="shared" si="185"/>
        <v/>
      </c>
      <c r="G1688" s="17" t="str">
        <f t="shared" si="186"/>
        <v/>
      </c>
      <c r="H1688" s="17" t="str">
        <f t="shared" si="187"/>
        <v/>
      </c>
      <c r="I1688" s="35" t="str">
        <f t="shared" si="188"/>
        <v>North America</v>
      </c>
      <c r="J1688" t="str">
        <f>IF(ISNUMBER(MATCH(K1688,K$1:K1687,0)),"Double","1st See ")</f>
        <v>Double</v>
      </c>
      <c r="K1688" t="s">
        <v>88</v>
      </c>
      <c r="R1688" t="s">
        <v>84</v>
      </c>
      <c r="S1688" s="52">
        <v>127488.70705032947</v>
      </c>
      <c r="T1688" s="49" t="s">
        <v>1626</v>
      </c>
      <c r="U1688" s="13" t="s">
        <v>310</v>
      </c>
      <c r="W1688" s="60" t="str">
        <f>IF(ISNUMBER(MATCH(U1688,U$1:U1687,0)),"2","1")</f>
        <v>2</v>
      </c>
    </row>
    <row r="1689" spans="2:23" x14ac:dyDescent="0.25">
      <c r="B1689" s="18">
        <v>1688</v>
      </c>
      <c r="C1689" s="17" t="str">
        <f t="shared" si="182"/>
        <v/>
      </c>
      <c r="D1689" s="17" t="str">
        <f t="shared" si="183"/>
        <v/>
      </c>
      <c r="E1689" s="17" t="str">
        <f t="shared" si="184"/>
        <v/>
      </c>
      <c r="F1689" s="17" t="str">
        <f t="shared" si="185"/>
        <v/>
      </c>
      <c r="G1689" s="17" t="str">
        <f t="shared" si="186"/>
        <v>Asia</v>
      </c>
      <c r="H1689" s="17" t="str">
        <f t="shared" si="187"/>
        <v/>
      </c>
      <c r="I1689" s="35" t="str">
        <f t="shared" si="188"/>
        <v>Asia</v>
      </c>
      <c r="J1689" t="str">
        <f>IF(ISNUMBER(MATCH(K1689,K$1:K1688,0)),"Double","1st See ")</f>
        <v xml:space="preserve">1st See </v>
      </c>
      <c r="K1689" t="s">
        <v>1860</v>
      </c>
      <c r="R1689" t="s">
        <v>84</v>
      </c>
      <c r="S1689" s="52">
        <v>168285.09330643489</v>
      </c>
      <c r="T1689" s="49" t="s">
        <v>279</v>
      </c>
      <c r="U1689" s="13" t="s">
        <v>279</v>
      </c>
      <c r="W1689" s="60" t="str">
        <f>IF(ISNUMBER(MATCH(U1689,U$1:U1688,0)),"2","1")</f>
        <v>2</v>
      </c>
    </row>
    <row r="1690" spans="2:23" x14ac:dyDescent="0.25">
      <c r="B1690" s="18">
        <v>1689</v>
      </c>
      <c r="C1690" s="17" t="str">
        <f t="shared" si="182"/>
        <v>Europe</v>
      </c>
      <c r="D1690" s="17" t="str">
        <f t="shared" si="183"/>
        <v/>
      </c>
      <c r="E1690" s="17" t="str">
        <f t="shared" si="184"/>
        <v/>
      </c>
      <c r="F1690" s="17" t="str">
        <f t="shared" si="185"/>
        <v/>
      </c>
      <c r="G1690" s="17" t="str">
        <f t="shared" si="186"/>
        <v/>
      </c>
      <c r="H1690" s="17" t="str">
        <f t="shared" si="187"/>
        <v/>
      </c>
      <c r="I1690" s="35" t="str">
        <f t="shared" si="188"/>
        <v>Europe</v>
      </c>
      <c r="J1690" t="str">
        <f>IF(ISNUMBER(MATCH(K1690,K$1:K1689,0)),"Double","1st See ")</f>
        <v>Double</v>
      </c>
      <c r="K1690" t="s">
        <v>71</v>
      </c>
      <c r="R1690" t="s">
        <v>84</v>
      </c>
      <c r="S1690" s="52">
        <v>75473.31457379504</v>
      </c>
      <c r="T1690" s="49" t="s">
        <v>1650</v>
      </c>
      <c r="U1690" s="13" t="s">
        <v>20</v>
      </c>
      <c r="W1690" s="60" t="str">
        <f>IF(ISNUMBER(MATCH(U1690,U$1:U1689,0)),"2","1")</f>
        <v>2</v>
      </c>
    </row>
    <row r="1691" spans="2:23" x14ac:dyDescent="0.25">
      <c r="B1691" s="18">
        <v>1690</v>
      </c>
      <c r="C1691" s="17" t="str">
        <f t="shared" si="182"/>
        <v/>
      </c>
      <c r="D1691" s="17" t="str">
        <f t="shared" si="183"/>
        <v/>
      </c>
      <c r="E1691" s="17" t="str">
        <f t="shared" si="184"/>
        <v/>
      </c>
      <c r="F1691" s="17" t="str">
        <f t="shared" si="185"/>
        <v/>
      </c>
      <c r="G1691" s="17" t="str">
        <f t="shared" si="186"/>
        <v>Asia</v>
      </c>
      <c r="H1691" s="17" t="str">
        <f t="shared" si="187"/>
        <v/>
      </c>
      <c r="I1691" s="35" t="str">
        <f t="shared" si="188"/>
        <v>Asia</v>
      </c>
      <c r="J1691" t="str">
        <f>IF(ISNUMBER(MATCH(K1691,K$1:K1690,0)),"Double","1st See ")</f>
        <v>Double</v>
      </c>
      <c r="K1691" t="s">
        <v>8</v>
      </c>
      <c r="R1691" t="s">
        <v>84</v>
      </c>
      <c r="S1691" s="52">
        <v>86692.320794224041</v>
      </c>
      <c r="T1691" s="49" t="s">
        <v>1683</v>
      </c>
      <c r="U1691" s="13" t="s">
        <v>20</v>
      </c>
      <c r="W1691" s="60" t="str">
        <f>IF(ISNUMBER(MATCH(U1691,U$1:U1690,0)),"2","1")</f>
        <v>2</v>
      </c>
    </row>
    <row r="1692" spans="2:23" x14ac:dyDescent="0.25">
      <c r="B1692" s="18">
        <v>1691</v>
      </c>
      <c r="C1692" s="17" t="str">
        <f t="shared" si="182"/>
        <v/>
      </c>
      <c r="D1692" s="17" t="str">
        <f t="shared" si="183"/>
        <v/>
      </c>
      <c r="E1692" s="17" t="str">
        <f t="shared" si="184"/>
        <v/>
      </c>
      <c r="F1692" s="17" t="str">
        <f t="shared" si="185"/>
        <v/>
      </c>
      <c r="G1692" s="17" t="str">
        <f t="shared" si="186"/>
        <v>Asia</v>
      </c>
      <c r="H1692" s="17" t="str">
        <f t="shared" si="187"/>
        <v/>
      </c>
      <c r="I1692" s="35" t="str">
        <f t="shared" si="188"/>
        <v>Asia</v>
      </c>
      <c r="J1692" t="str">
        <f>IF(ISNUMBER(MATCH(K1692,K$1:K1691,0)),"Double","1st See ")</f>
        <v>Double</v>
      </c>
      <c r="K1692" t="s">
        <v>8</v>
      </c>
      <c r="R1692" t="s">
        <v>84</v>
      </c>
      <c r="S1692" s="52">
        <v>101990.96564026357</v>
      </c>
      <c r="T1692" s="49" t="s">
        <v>772</v>
      </c>
      <c r="U1692" s="13" t="s">
        <v>52</v>
      </c>
      <c r="W1692" s="60" t="str">
        <f>IF(ISNUMBER(MATCH(U1692,U$1:U1691,0)),"2","1")</f>
        <v>2</v>
      </c>
    </row>
    <row r="1693" spans="2:23" x14ac:dyDescent="0.25">
      <c r="B1693" s="18">
        <v>1692</v>
      </c>
      <c r="C1693" s="17" t="str">
        <f t="shared" si="182"/>
        <v/>
      </c>
      <c r="D1693" s="17" t="str">
        <f t="shared" si="183"/>
        <v/>
      </c>
      <c r="E1693" s="17" t="str">
        <f t="shared" si="184"/>
        <v/>
      </c>
      <c r="F1693" s="17" t="str">
        <f t="shared" si="185"/>
        <v/>
      </c>
      <c r="G1693" s="17" t="str">
        <f t="shared" si="186"/>
        <v>Asia</v>
      </c>
      <c r="H1693" s="17" t="str">
        <f t="shared" si="187"/>
        <v/>
      </c>
      <c r="I1693" s="35" t="str">
        <f t="shared" si="188"/>
        <v>Asia</v>
      </c>
      <c r="J1693" t="str">
        <f>IF(ISNUMBER(MATCH(K1693,K$1:K1692,0)),"Double","1st See ")</f>
        <v>Double</v>
      </c>
      <c r="K1693" t="s">
        <v>8</v>
      </c>
      <c r="R1693" t="s">
        <v>84</v>
      </c>
      <c r="S1693" s="52">
        <v>86692.320794224041</v>
      </c>
      <c r="T1693" s="49" t="s">
        <v>1735</v>
      </c>
      <c r="U1693" s="13" t="s">
        <v>20</v>
      </c>
      <c r="W1693" s="60" t="str">
        <f>IF(ISNUMBER(MATCH(U1693,U$1:U1692,0)),"2","1")</f>
        <v>2</v>
      </c>
    </row>
    <row r="1694" spans="2:23" x14ac:dyDescent="0.25">
      <c r="B1694" s="18">
        <v>1693</v>
      </c>
      <c r="C1694" s="17" t="str">
        <f t="shared" si="182"/>
        <v>Europe</v>
      </c>
      <c r="D1694" s="17" t="str">
        <f t="shared" si="183"/>
        <v/>
      </c>
      <c r="E1694" s="17" t="str">
        <f t="shared" si="184"/>
        <v/>
      </c>
      <c r="F1694" s="17" t="str">
        <f t="shared" si="185"/>
        <v/>
      </c>
      <c r="G1694" s="17" t="str">
        <f t="shared" si="186"/>
        <v/>
      </c>
      <c r="H1694" s="17" t="str">
        <f t="shared" si="187"/>
        <v/>
      </c>
      <c r="I1694" s="35" t="str">
        <f t="shared" si="188"/>
        <v>Europe</v>
      </c>
      <c r="J1694" t="str">
        <f>IF(ISNUMBER(MATCH(K1694,K$1:K1693,0)),"Double","1st See ")</f>
        <v>Double</v>
      </c>
      <c r="K1694" t="s">
        <v>71</v>
      </c>
      <c r="R1694" t="s">
        <v>84</v>
      </c>
      <c r="S1694" s="52">
        <v>122389.15876831629</v>
      </c>
      <c r="T1694" s="49" t="s">
        <v>855</v>
      </c>
      <c r="U1694" s="13" t="s">
        <v>20</v>
      </c>
      <c r="W1694" s="60" t="str">
        <f>IF(ISNUMBER(MATCH(U1694,U$1:U1693,0)),"2","1")</f>
        <v>2</v>
      </c>
    </row>
    <row r="1695" spans="2:23" x14ac:dyDescent="0.25">
      <c r="B1695" s="18">
        <v>1694</v>
      </c>
      <c r="C1695" s="17" t="str">
        <f t="shared" si="182"/>
        <v/>
      </c>
      <c r="D1695" s="17" t="str">
        <f t="shared" si="183"/>
        <v/>
      </c>
      <c r="E1695" s="17" t="str">
        <f t="shared" si="184"/>
        <v/>
      </c>
      <c r="F1695" s="17" t="str">
        <f t="shared" si="185"/>
        <v/>
      </c>
      <c r="G1695" s="17" t="str">
        <f t="shared" si="186"/>
        <v/>
      </c>
      <c r="H1695" s="17" t="str">
        <f t="shared" si="187"/>
        <v>Oceania</v>
      </c>
      <c r="I1695" s="35" t="str">
        <f t="shared" si="188"/>
        <v>Oceania</v>
      </c>
      <c r="J1695" t="str">
        <f>IF(ISNUMBER(MATCH(K1695,K$1:K1694,0)),"Double","1st See ")</f>
        <v>Double</v>
      </c>
      <c r="K1695" t="s">
        <v>84</v>
      </c>
      <c r="R1695" t="s">
        <v>84</v>
      </c>
      <c r="S1695" s="52">
        <v>85672.4111378214</v>
      </c>
      <c r="T1695" s="49" t="s">
        <v>83</v>
      </c>
      <c r="U1695" s="13" t="s">
        <v>356</v>
      </c>
      <c r="W1695" s="60" t="str">
        <f>IF(ISNUMBER(MATCH(U1695,U$1:U1694,0)),"2","1")</f>
        <v>2</v>
      </c>
    </row>
    <row r="1696" spans="2:23" x14ac:dyDescent="0.25">
      <c r="B1696" s="18">
        <v>1695</v>
      </c>
      <c r="C1696" s="17" t="str">
        <f t="shared" si="182"/>
        <v>Europe</v>
      </c>
      <c r="D1696" s="17" t="str">
        <f t="shared" si="183"/>
        <v/>
      </c>
      <c r="E1696" s="17" t="str">
        <f t="shared" si="184"/>
        <v/>
      </c>
      <c r="F1696" s="17" t="str">
        <f t="shared" si="185"/>
        <v/>
      </c>
      <c r="G1696" s="17" t="str">
        <f t="shared" si="186"/>
        <v/>
      </c>
      <c r="H1696" s="17" t="str">
        <f t="shared" si="187"/>
        <v/>
      </c>
      <c r="I1696" s="35" t="str">
        <f t="shared" si="188"/>
        <v>Europe</v>
      </c>
      <c r="J1696" t="str">
        <f>IF(ISNUMBER(MATCH(K1696,K$1:K1695,0)),"Double","1st See ")</f>
        <v>Double</v>
      </c>
      <c r="K1696" t="s">
        <v>71</v>
      </c>
      <c r="R1696" t="s">
        <v>84</v>
      </c>
      <c r="S1696" s="52">
        <v>81592.772512210868</v>
      </c>
      <c r="T1696" s="49" t="s">
        <v>1844</v>
      </c>
      <c r="U1696" s="13" t="s">
        <v>67</v>
      </c>
      <c r="W1696" s="60" t="str">
        <f>IF(ISNUMBER(MATCH(U1696,U$1:U1695,0)),"2","1")</f>
        <v>2</v>
      </c>
    </row>
    <row r="1697" spans="2:23" x14ac:dyDescent="0.25">
      <c r="B1697" s="18">
        <v>1696</v>
      </c>
      <c r="C1697" s="17" t="str">
        <f t="shared" si="182"/>
        <v/>
      </c>
      <c r="D1697" s="17" t="str">
        <f t="shared" si="183"/>
        <v>North America</v>
      </c>
      <c r="E1697" s="17" t="str">
        <f t="shared" si="184"/>
        <v/>
      </c>
      <c r="F1697" s="17" t="str">
        <f t="shared" si="185"/>
        <v/>
      </c>
      <c r="G1697" s="17" t="str">
        <f t="shared" si="186"/>
        <v/>
      </c>
      <c r="H1697" s="17" t="str">
        <f t="shared" si="187"/>
        <v/>
      </c>
      <c r="I1697" s="35" t="str">
        <f t="shared" si="188"/>
        <v>North America</v>
      </c>
      <c r="J1697" t="str">
        <f>IF(ISNUMBER(MATCH(K1697,K$1:K1696,0)),"Double","1st See ")</f>
        <v>Double</v>
      </c>
      <c r="K1697" t="s">
        <v>15</v>
      </c>
      <c r="R1697" t="s">
        <v>84</v>
      </c>
      <c r="S1697" s="52">
        <v>61194.579384158147</v>
      </c>
      <c r="T1697" s="49" t="s">
        <v>42</v>
      </c>
      <c r="U1697" s="13" t="s">
        <v>20</v>
      </c>
      <c r="W1697" s="60" t="str">
        <f>IF(ISNUMBER(MATCH(U1697,U$1:U1696,0)),"2","1")</f>
        <v>2</v>
      </c>
    </row>
    <row r="1698" spans="2:23" x14ac:dyDescent="0.25">
      <c r="B1698" s="18">
        <v>1697</v>
      </c>
      <c r="C1698" s="17" t="str">
        <f t="shared" si="182"/>
        <v/>
      </c>
      <c r="D1698" s="17" t="str">
        <f t="shared" si="183"/>
        <v>North America</v>
      </c>
      <c r="E1698" s="17" t="str">
        <f t="shared" si="184"/>
        <v/>
      </c>
      <c r="F1698" s="17" t="str">
        <f t="shared" si="185"/>
        <v/>
      </c>
      <c r="G1698" s="17" t="str">
        <f t="shared" si="186"/>
        <v/>
      </c>
      <c r="H1698" s="17" t="str">
        <f t="shared" si="187"/>
        <v/>
      </c>
      <c r="I1698" s="35" t="str">
        <f t="shared" si="188"/>
        <v>North America</v>
      </c>
      <c r="J1698" t="str">
        <f>IF(ISNUMBER(MATCH(K1698,K$1:K1697,0)),"Double","1st See ")</f>
        <v>Double</v>
      </c>
      <c r="K1698" t="s">
        <v>15</v>
      </c>
      <c r="R1698" t="s">
        <v>84</v>
      </c>
      <c r="S1698" s="52">
        <v>159105.90639881117</v>
      </c>
      <c r="T1698" s="49" t="s">
        <v>1914</v>
      </c>
      <c r="U1698" s="13" t="s">
        <v>279</v>
      </c>
      <c r="W1698" s="60" t="str">
        <f>IF(ISNUMBER(MATCH(U1698,U$1:U1697,0)),"2","1")</f>
        <v>2</v>
      </c>
    </row>
    <row r="1699" spans="2:23" x14ac:dyDescent="0.25">
      <c r="B1699" s="18">
        <v>1698</v>
      </c>
      <c r="C1699" s="17" t="str">
        <f t="shared" si="182"/>
        <v/>
      </c>
      <c r="D1699" s="17" t="str">
        <f t="shared" si="183"/>
        <v>North America</v>
      </c>
      <c r="E1699" s="17" t="str">
        <f t="shared" si="184"/>
        <v/>
      </c>
      <c r="F1699" s="17" t="str">
        <f t="shared" si="185"/>
        <v/>
      </c>
      <c r="G1699" s="17" t="str">
        <f t="shared" si="186"/>
        <v/>
      </c>
      <c r="H1699" s="17" t="str">
        <f t="shared" si="187"/>
        <v/>
      </c>
      <c r="I1699" s="35" t="str">
        <f t="shared" si="188"/>
        <v>North America</v>
      </c>
      <c r="J1699" t="str">
        <f>IF(ISNUMBER(MATCH(K1699,K$1:K1698,0)),"Double","1st See ")</f>
        <v>Double</v>
      </c>
      <c r="K1699" t="s">
        <v>15</v>
      </c>
      <c r="R1699" t="s">
        <v>84</v>
      </c>
      <c r="S1699" s="52">
        <v>147886.90017838217</v>
      </c>
      <c r="T1699" s="49" t="s">
        <v>944</v>
      </c>
      <c r="U1699" s="13" t="s">
        <v>488</v>
      </c>
      <c r="W1699" s="60" t="str">
        <f>IF(ISNUMBER(MATCH(U1699,U$1:U1698,0)),"2","1")</f>
        <v>2</v>
      </c>
    </row>
    <row r="1700" spans="2:23" x14ac:dyDescent="0.25">
      <c r="B1700" s="18">
        <v>1699</v>
      </c>
      <c r="C1700" s="17" t="str">
        <f t="shared" si="182"/>
        <v/>
      </c>
      <c r="D1700" s="17" t="str">
        <f t="shared" si="183"/>
        <v>North America</v>
      </c>
      <c r="E1700" s="17" t="str">
        <f t="shared" si="184"/>
        <v/>
      </c>
      <c r="F1700" s="17" t="str">
        <f t="shared" si="185"/>
        <v/>
      </c>
      <c r="G1700" s="17" t="str">
        <f t="shared" si="186"/>
        <v/>
      </c>
      <c r="H1700" s="17" t="str">
        <f t="shared" si="187"/>
        <v/>
      </c>
      <c r="I1700" s="35" t="str">
        <f t="shared" si="188"/>
        <v>North America</v>
      </c>
      <c r="J1700" t="str">
        <f>IF(ISNUMBER(MATCH(K1700,K$1:K1699,0)),"Double","1st See ")</f>
        <v>Double</v>
      </c>
      <c r="K1700" t="s">
        <v>15</v>
      </c>
      <c r="R1700" t="s">
        <v>84</v>
      </c>
      <c r="S1700" s="52">
        <v>64254.308353366054</v>
      </c>
      <c r="T1700" s="49" t="s">
        <v>1976</v>
      </c>
      <c r="U1700" s="13" t="s">
        <v>310</v>
      </c>
      <c r="W1700" s="60" t="str">
        <f>IF(ISNUMBER(MATCH(U1700,U$1:U1699,0)),"2","1")</f>
        <v>2</v>
      </c>
    </row>
    <row r="1701" spans="2:23" x14ac:dyDescent="0.25">
      <c r="B1701" s="18">
        <v>1700</v>
      </c>
      <c r="C1701" s="17" t="str">
        <f t="shared" si="182"/>
        <v/>
      </c>
      <c r="D1701" s="17" t="str">
        <f t="shared" si="183"/>
        <v>North America</v>
      </c>
      <c r="E1701" s="17" t="str">
        <f t="shared" si="184"/>
        <v/>
      </c>
      <c r="F1701" s="17" t="str">
        <f t="shared" si="185"/>
        <v/>
      </c>
      <c r="G1701" s="17" t="str">
        <f t="shared" si="186"/>
        <v/>
      </c>
      <c r="H1701" s="17" t="str">
        <f t="shared" si="187"/>
        <v/>
      </c>
      <c r="I1701" s="35" t="str">
        <f t="shared" si="188"/>
        <v>North America</v>
      </c>
      <c r="J1701" t="str">
        <f>IF(ISNUMBER(MATCH(K1701,K$1:K1700,0)),"Double","1st See ")</f>
        <v>Double</v>
      </c>
      <c r="K1701" t="s">
        <v>15</v>
      </c>
      <c r="R1701" t="s">
        <v>84</v>
      </c>
      <c r="S1701" s="52">
        <v>77819.106783521114</v>
      </c>
      <c r="T1701" s="49" t="s">
        <v>386</v>
      </c>
      <c r="U1701" s="13" t="s">
        <v>20</v>
      </c>
      <c r="W1701" s="60" t="str">
        <f>IF(ISNUMBER(MATCH(U1701,U$1:U1700,0)),"2","1")</f>
        <v>2</v>
      </c>
    </row>
    <row r="1702" spans="2:23" x14ac:dyDescent="0.25">
      <c r="B1702" s="18">
        <v>1701</v>
      </c>
      <c r="C1702" s="17" t="str">
        <f t="shared" si="182"/>
        <v/>
      </c>
      <c r="D1702" s="17" t="str">
        <f t="shared" si="183"/>
        <v/>
      </c>
      <c r="E1702" s="17" t="str">
        <f t="shared" si="184"/>
        <v/>
      </c>
      <c r="F1702" s="17" t="str">
        <f t="shared" si="185"/>
        <v/>
      </c>
      <c r="G1702" s="17" t="str">
        <f t="shared" si="186"/>
        <v>Asia</v>
      </c>
      <c r="H1702" s="17" t="str">
        <f t="shared" si="187"/>
        <v/>
      </c>
      <c r="I1702" s="35" t="str">
        <f t="shared" si="188"/>
        <v>Asia</v>
      </c>
      <c r="J1702" t="str">
        <f>IF(ISNUMBER(MATCH(K1702,K$1:K1701,0)),"Double","1st See ")</f>
        <v>Double</v>
      </c>
      <c r="K1702" t="s">
        <v>8</v>
      </c>
      <c r="R1702" t="s">
        <v>84</v>
      </c>
      <c r="S1702" s="52">
        <v>122389.15876831629</v>
      </c>
      <c r="T1702" s="49" t="s">
        <v>52</v>
      </c>
      <c r="U1702" s="13" t="s">
        <v>52</v>
      </c>
      <c r="W1702" s="60" t="str">
        <f>IF(ISNUMBER(MATCH(U1702,U$1:U1701,0)),"2","1")</f>
        <v>2</v>
      </c>
    </row>
    <row r="1703" spans="2:23" x14ac:dyDescent="0.25">
      <c r="B1703" s="18">
        <v>1702</v>
      </c>
      <c r="C1703" s="17" t="str">
        <f t="shared" si="182"/>
        <v/>
      </c>
      <c r="D1703" s="17" t="str">
        <f t="shared" si="183"/>
        <v>North America</v>
      </c>
      <c r="E1703" s="17" t="str">
        <f t="shared" si="184"/>
        <v/>
      </c>
      <c r="F1703" s="17" t="str">
        <f t="shared" si="185"/>
        <v/>
      </c>
      <c r="G1703" s="17" t="str">
        <f t="shared" si="186"/>
        <v/>
      </c>
      <c r="H1703" s="17" t="str">
        <f t="shared" si="187"/>
        <v/>
      </c>
      <c r="I1703" s="35" t="str">
        <f t="shared" si="188"/>
        <v>North America</v>
      </c>
      <c r="J1703" t="str">
        <f>IF(ISNUMBER(MATCH(K1703,K$1:K1702,0)),"Double","1st See ")</f>
        <v>Double</v>
      </c>
      <c r="K1703" t="s">
        <v>15</v>
      </c>
      <c r="R1703" t="s">
        <v>84</v>
      </c>
      <c r="S1703" s="52">
        <v>75473.31457379504</v>
      </c>
      <c r="T1703" s="49" t="s">
        <v>1241</v>
      </c>
      <c r="U1703" s="13" t="s">
        <v>20</v>
      </c>
      <c r="W1703" s="60" t="str">
        <f>IF(ISNUMBER(MATCH(U1703,U$1:U1702,0)),"2","1")</f>
        <v>2</v>
      </c>
    </row>
    <row r="1704" spans="2:23" x14ac:dyDescent="0.25">
      <c r="B1704" s="18">
        <v>1703</v>
      </c>
      <c r="C1704" s="17" t="str">
        <f t="shared" si="182"/>
        <v/>
      </c>
      <c r="D1704" s="17" t="str">
        <f t="shared" si="183"/>
        <v>North America</v>
      </c>
      <c r="E1704" s="17" t="str">
        <f t="shared" si="184"/>
        <v/>
      </c>
      <c r="F1704" s="17" t="str">
        <f t="shared" si="185"/>
        <v/>
      </c>
      <c r="G1704" s="17" t="str">
        <f t="shared" si="186"/>
        <v/>
      </c>
      <c r="H1704" s="17" t="str">
        <f t="shared" si="187"/>
        <v/>
      </c>
      <c r="I1704" s="35" t="str">
        <f t="shared" si="188"/>
        <v>North America</v>
      </c>
      <c r="J1704" t="str">
        <f>IF(ISNUMBER(MATCH(K1704,K$1:K1703,0)),"Double","1st See ")</f>
        <v>Double</v>
      </c>
      <c r="K1704" t="s">
        <v>15</v>
      </c>
      <c r="R1704" t="s">
        <v>672</v>
      </c>
      <c r="S1704" s="52">
        <v>120000</v>
      </c>
      <c r="T1704" s="49" t="s">
        <v>635</v>
      </c>
      <c r="U1704" s="13" t="s">
        <v>52</v>
      </c>
      <c r="V1704" s="53">
        <f>AVERAGE(S1704:S1718)</f>
        <v>70287.554967112796</v>
      </c>
      <c r="W1704" s="60" t="str">
        <f>IF(ISNUMBER(MATCH(U1704,U$1:U1703,0)),"2","1")</f>
        <v>2</v>
      </c>
    </row>
    <row r="1705" spans="2:23" x14ac:dyDescent="0.25">
      <c r="B1705" s="18">
        <v>1704</v>
      </c>
      <c r="C1705" s="17" t="str">
        <f t="shared" si="182"/>
        <v/>
      </c>
      <c r="D1705" s="17" t="str">
        <f t="shared" si="183"/>
        <v>North America</v>
      </c>
      <c r="E1705" s="17" t="str">
        <f t="shared" si="184"/>
        <v/>
      </c>
      <c r="F1705" s="17" t="str">
        <f t="shared" si="185"/>
        <v/>
      </c>
      <c r="G1705" s="17" t="str">
        <f t="shared" si="186"/>
        <v/>
      </c>
      <c r="H1705" s="17" t="str">
        <f t="shared" si="187"/>
        <v/>
      </c>
      <c r="I1705" s="35" t="str">
        <f t="shared" si="188"/>
        <v>North America</v>
      </c>
      <c r="J1705" t="str">
        <f>IF(ISNUMBER(MATCH(K1705,K$1:K1704,0)),"Double","1st See ")</f>
        <v>Double</v>
      </c>
      <c r="K1705" t="s">
        <v>15</v>
      </c>
      <c r="R1705" t="s">
        <v>672</v>
      </c>
      <c r="S1705" s="52">
        <v>63807.047488395103</v>
      </c>
      <c r="T1705" s="49" t="s">
        <v>671</v>
      </c>
      <c r="U1705" s="13" t="s">
        <v>20</v>
      </c>
      <c r="W1705" s="60" t="str">
        <f>IF(ISNUMBER(MATCH(U1705,U$1:U1704,0)),"2","1")</f>
        <v>2</v>
      </c>
    </row>
    <row r="1706" spans="2:23" x14ac:dyDescent="0.25">
      <c r="B1706" s="18">
        <v>1705</v>
      </c>
      <c r="C1706" s="17" t="str">
        <f t="shared" si="182"/>
        <v/>
      </c>
      <c r="D1706" s="17" t="str">
        <f t="shared" si="183"/>
        <v>North America</v>
      </c>
      <c r="E1706" s="17" t="str">
        <f t="shared" si="184"/>
        <v/>
      </c>
      <c r="F1706" s="17" t="str">
        <f t="shared" si="185"/>
        <v/>
      </c>
      <c r="G1706" s="17" t="str">
        <f t="shared" si="186"/>
        <v/>
      </c>
      <c r="H1706" s="17" t="str">
        <f t="shared" si="187"/>
        <v/>
      </c>
      <c r="I1706" s="35" t="str">
        <f t="shared" si="188"/>
        <v>North America</v>
      </c>
      <c r="J1706" t="str">
        <f>IF(ISNUMBER(MATCH(K1706,K$1:K1705,0)),"Double","1st See ")</f>
        <v>Double</v>
      </c>
      <c r="K1706" t="s">
        <v>15</v>
      </c>
      <c r="R1706" t="s">
        <v>672</v>
      </c>
      <c r="S1706" s="52">
        <v>67794.987956419791</v>
      </c>
      <c r="T1706" s="49" t="s">
        <v>826</v>
      </c>
      <c r="U1706" s="13" t="s">
        <v>52</v>
      </c>
      <c r="W1706" s="60" t="str">
        <f>IF(ISNUMBER(MATCH(U1706,U$1:U1705,0)),"2","1")</f>
        <v>2</v>
      </c>
    </row>
    <row r="1707" spans="2:23" x14ac:dyDescent="0.25">
      <c r="B1707" s="18">
        <v>1706</v>
      </c>
      <c r="C1707" s="17" t="str">
        <f t="shared" si="182"/>
        <v/>
      </c>
      <c r="D1707" s="17" t="str">
        <f t="shared" si="183"/>
        <v/>
      </c>
      <c r="E1707" s="17" t="str">
        <f t="shared" si="184"/>
        <v>South America</v>
      </c>
      <c r="F1707" s="17" t="str">
        <f t="shared" si="185"/>
        <v/>
      </c>
      <c r="G1707" s="17" t="str">
        <f t="shared" si="186"/>
        <v/>
      </c>
      <c r="H1707" s="17" t="str">
        <f t="shared" si="187"/>
        <v/>
      </c>
      <c r="I1707" s="35" t="str">
        <f t="shared" si="188"/>
        <v>South America</v>
      </c>
      <c r="J1707" t="str">
        <f>IF(ISNUMBER(MATCH(K1707,K$1:K1706,0)),"Double","1st See ")</f>
        <v>Double</v>
      </c>
      <c r="K1707" t="s">
        <v>143</v>
      </c>
      <c r="R1707" t="s">
        <v>672</v>
      </c>
      <c r="S1707" s="52">
        <v>40000</v>
      </c>
      <c r="T1707" s="49" t="s">
        <v>256</v>
      </c>
      <c r="U1707" s="13" t="s">
        <v>20</v>
      </c>
      <c r="W1707" s="60" t="str">
        <f>IF(ISNUMBER(MATCH(U1707,U$1:U1706,0)),"2","1")</f>
        <v>2</v>
      </c>
    </row>
    <row r="1708" spans="2:23" x14ac:dyDescent="0.25">
      <c r="B1708" s="18">
        <v>1707</v>
      </c>
      <c r="C1708" s="17" t="str">
        <f t="shared" si="182"/>
        <v/>
      </c>
      <c r="D1708" s="17" t="str">
        <f t="shared" si="183"/>
        <v>North America</v>
      </c>
      <c r="E1708" s="17" t="str">
        <f t="shared" si="184"/>
        <v/>
      </c>
      <c r="F1708" s="17" t="str">
        <f t="shared" si="185"/>
        <v/>
      </c>
      <c r="G1708" s="17" t="str">
        <f t="shared" si="186"/>
        <v/>
      </c>
      <c r="H1708" s="17" t="str">
        <f t="shared" si="187"/>
        <v/>
      </c>
      <c r="I1708" s="35" t="str">
        <f t="shared" si="188"/>
        <v>North America</v>
      </c>
      <c r="J1708" t="str">
        <f>IF(ISNUMBER(MATCH(K1708,K$1:K1707,0)),"Double","1st See ")</f>
        <v>Double</v>
      </c>
      <c r="K1708" t="s">
        <v>15</v>
      </c>
      <c r="R1708" t="s">
        <v>672</v>
      </c>
      <c r="S1708" s="52">
        <v>59819.107020370408</v>
      </c>
      <c r="T1708" s="49" t="s">
        <v>392</v>
      </c>
      <c r="U1708" s="13" t="s">
        <v>20</v>
      </c>
      <c r="W1708" s="60" t="str">
        <f>IF(ISNUMBER(MATCH(U1708,U$1:U1707,0)),"2","1")</f>
        <v>2</v>
      </c>
    </row>
    <row r="1709" spans="2:23" x14ac:dyDescent="0.25">
      <c r="B1709" s="18">
        <v>1708</v>
      </c>
      <c r="C1709" s="17" t="str">
        <f t="shared" si="182"/>
        <v/>
      </c>
      <c r="D1709" s="17" t="str">
        <f t="shared" si="183"/>
        <v/>
      </c>
      <c r="E1709" s="17" t="str">
        <f t="shared" si="184"/>
        <v/>
      </c>
      <c r="F1709" s="17" t="str">
        <f t="shared" si="185"/>
        <v/>
      </c>
      <c r="G1709" s="17" t="str">
        <f t="shared" si="186"/>
        <v>Asia</v>
      </c>
      <c r="H1709" s="17" t="str">
        <f t="shared" si="187"/>
        <v/>
      </c>
      <c r="I1709" s="35" t="str">
        <f t="shared" si="188"/>
        <v>Asia</v>
      </c>
      <c r="J1709" t="str">
        <f>IF(ISNUMBER(MATCH(K1709,K$1:K1708,0)),"Double","1st See ")</f>
        <v>Double</v>
      </c>
      <c r="K1709" t="s">
        <v>8</v>
      </c>
      <c r="R1709" t="s">
        <v>672</v>
      </c>
      <c r="S1709" s="52">
        <v>75770.868892469181</v>
      </c>
      <c r="T1709" s="49" t="s">
        <v>808</v>
      </c>
      <c r="U1709" s="13" t="s">
        <v>310</v>
      </c>
      <c r="W1709" s="60" t="str">
        <f>IF(ISNUMBER(MATCH(U1709,U$1:U1708,0)),"2","1")</f>
        <v>2</v>
      </c>
    </row>
    <row r="1710" spans="2:23" x14ac:dyDescent="0.25">
      <c r="B1710" s="18">
        <v>1709</v>
      </c>
      <c r="C1710" s="17" t="str">
        <f t="shared" si="182"/>
        <v/>
      </c>
      <c r="D1710" s="17" t="str">
        <f t="shared" si="183"/>
        <v/>
      </c>
      <c r="E1710" s="17" t="str">
        <f t="shared" si="184"/>
        <v/>
      </c>
      <c r="F1710" s="17" t="str">
        <f t="shared" si="185"/>
        <v/>
      </c>
      <c r="G1710" s="17" t="str">
        <f t="shared" si="186"/>
        <v>Asia</v>
      </c>
      <c r="H1710" s="17" t="str">
        <f t="shared" si="187"/>
        <v/>
      </c>
      <c r="I1710" s="35" t="str">
        <f t="shared" si="188"/>
        <v>Asia</v>
      </c>
      <c r="J1710" t="str">
        <f>IF(ISNUMBER(MATCH(K1710,K$1:K1709,0)),"Double","1st See ")</f>
        <v>Double</v>
      </c>
      <c r="K1710" t="s">
        <v>8</v>
      </c>
      <c r="R1710" t="s">
        <v>672</v>
      </c>
      <c r="S1710" s="52">
        <v>143565.85684888897</v>
      </c>
      <c r="T1710" s="49" t="s">
        <v>448</v>
      </c>
      <c r="U1710" s="13" t="s">
        <v>52</v>
      </c>
      <c r="W1710" s="60" t="str">
        <f>IF(ISNUMBER(MATCH(U1710,U$1:U1709,0)),"2","1")</f>
        <v>2</v>
      </c>
    </row>
    <row r="1711" spans="2:23" x14ac:dyDescent="0.25">
      <c r="B1711" s="18">
        <v>1710</v>
      </c>
      <c r="C1711" s="17" t="str">
        <f t="shared" si="182"/>
        <v/>
      </c>
      <c r="D1711" s="17" t="str">
        <f t="shared" si="183"/>
        <v>North America</v>
      </c>
      <c r="E1711" s="17" t="str">
        <f t="shared" si="184"/>
        <v/>
      </c>
      <c r="F1711" s="17" t="str">
        <f t="shared" si="185"/>
        <v/>
      </c>
      <c r="G1711" s="17" t="str">
        <f t="shared" si="186"/>
        <v/>
      </c>
      <c r="H1711" s="17" t="str">
        <f t="shared" si="187"/>
        <v/>
      </c>
      <c r="I1711" s="35" t="str">
        <f t="shared" si="188"/>
        <v>North America</v>
      </c>
      <c r="J1711" t="str">
        <f>IF(ISNUMBER(MATCH(K1711,K$1:K1710,0)),"Double","1st See ")</f>
        <v>Double</v>
      </c>
      <c r="K1711" t="s">
        <v>15</v>
      </c>
      <c r="R1711" t="s">
        <v>672</v>
      </c>
      <c r="S1711" s="52">
        <v>43867.345148271634</v>
      </c>
      <c r="T1711" s="49" t="s">
        <v>14</v>
      </c>
      <c r="U1711" s="13" t="s">
        <v>20</v>
      </c>
      <c r="W1711" s="60" t="str">
        <f>IF(ISNUMBER(MATCH(U1711,U$1:U1710,0)),"2","1")</f>
        <v>2</v>
      </c>
    </row>
    <row r="1712" spans="2:23" x14ac:dyDescent="0.25">
      <c r="B1712" s="18">
        <v>1711</v>
      </c>
      <c r="C1712" s="17" t="str">
        <f t="shared" si="182"/>
        <v/>
      </c>
      <c r="D1712" s="17" t="str">
        <f t="shared" si="183"/>
        <v>North America</v>
      </c>
      <c r="E1712" s="17" t="str">
        <f t="shared" si="184"/>
        <v/>
      </c>
      <c r="F1712" s="17" t="str">
        <f t="shared" si="185"/>
        <v/>
      </c>
      <c r="G1712" s="17" t="str">
        <f t="shared" si="186"/>
        <v/>
      </c>
      <c r="H1712" s="17" t="str">
        <f t="shared" si="187"/>
        <v/>
      </c>
      <c r="I1712" s="35" t="str">
        <f t="shared" si="188"/>
        <v>North America</v>
      </c>
      <c r="J1712" t="str">
        <f>IF(ISNUMBER(MATCH(K1712,K$1:K1711,0)),"Double","1st See ")</f>
        <v>Double</v>
      </c>
      <c r="K1712" t="s">
        <v>15</v>
      </c>
      <c r="R1712" t="s">
        <v>672</v>
      </c>
      <c r="S1712" s="52">
        <v>72000</v>
      </c>
      <c r="T1712" s="49" t="s">
        <v>1401</v>
      </c>
      <c r="U1712" s="13" t="s">
        <v>356</v>
      </c>
      <c r="W1712" s="60" t="str">
        <f>IF(ISNUMBER(MATCH(U1712,U$1:U1711,0)),"2","1")</f>
        <v>2</v>
      </c>
    </row>
    <row r="1713" spans="2:23" x14ac:dyDescent="0.25">
      <c r="B1713" s="18">
        <v>1712</v>
      </c>
      <c r="C1713" s="17" t="str">
        <f t="shared" si="182"/>
        <v/>
      </c>
      <c r="D1713" s="17" t="str">
        <f t="shared" si="183"/>
        <v/>
      </c>
      <c r="E1713" s="17" t="str">
        <f t="shared" si="184"/>
        <v/>
      </c>
      <c r="F1713" s="17" t="str">
        <f t="shared" si="185"/>
        <v/>
      </c>
      <c r="G1713" s="17" t="str">
        <f t="shared" si="186"/>
        <v>Asia</v>
      </c>
      <c r="H1713" s="17" t="str">
        <f t="shared" si="187"/>
        <v/>
      </c>
      <c r="I1713" s="35" t="str">
        <f t="shared" si="188"/>
        <v>Asia</v>
      </c>
      <c r="J1713" t="str">
        <f>IF(ISNUMBER(MATCH(K1713,K$1:K1712,0)),"Double","1st See ")</f>
        <v>Double</v>
      </c>
      <c r="K1713" t="s">
        <v>8</v>
      </c>
      <c r="R1713" t="s">
        <v>672</v>
      </c>
      <c r="S1713" s="52">
        <v>63807.047488395103</v>
      </c>
      <c r="T1713" s="49" t="s">
        <v>932</v>
      </c>
      <c r="U1713" s="13" t="s">
        <v>310</v>
      </c>
      <c r="W1713" s="60" t="str">
        <f>IF(ISNUMBER(MATCH(U1713,U$1:U1712,0)),"2","1")</f>
        <v>2</v>
      </c>
    </row>
    <row r="1714" spans="2:23" x14ac:dyDescent="0.25">
      <c r="B1714" s="18">
        <v>1713</v>
      </c>
      <c r="C1714" s="17" t="str">
        <f t="shared" si="182"/>
        <v/>
      </c>
      <c r="D1714" s="17" t="str">
        <f t="shared" si="183"/>
        <v/>
      </c>
      <c r="E1714" s="17" t="str">
        <f t="shared" si="184"/>
        <v/>
      </c>
      <c r="F1714" s="17" t="str">
        <f t="shared" si="185"/>
        <v/>
      </c>
      <c r="G1714" s="17" t="str">
        <f t="shared" si="186"/>
        <v>Asia</v>
      </c>
      <c r="H1714" s="17" t="str">
        <f t="shared" si="187"/>
        <v/>
      </c>
      <c r="I1714" s="35" t="str">
        <f t="shared" si="188"/>
        <v>Asia</v>
      </c>
      <c r="J1714" t="str">
        <f>IF(ISNUMBER(MATCH(K1714,K$1:K1713,0)),"Double","1st See ")</f>
        <v>Double</v>
      </c>
      <c r="K1714" t="s">
        <v>8</v>
      </c>
      <c r="R1714" t="s">
        <v>672</v>
      </c>
      <c r="S1714" s="52">
        <v>39879.404680246938</v>
      </c>
      <c r="T1714" s="49" t="s">
        <v>1608</v>
      </c>
      <c r="U1714" s="13" t="s">
        <v>279</v>
      </c>
      <c r="W1714" s="60" t="str">
        <f>IF(ISNUMBER(MATCH(U1714,U$1:U1713,0)),"2","1")</f>
        <v>2</v>
      </c>
    </row>
    <row r="1715" spans="2:23" x14ac:dyDescent="0.25">
      <c r="B1715" s="18">
        <v>1714</v>
      </c>
      <c r="C1715" s="17" t="str">
        <f t="shared" si="182"/>
        <v/>
      </c>
      <c r="D1715" s="17" t="str">
        <f t="shared" si="183"/>
        <v/>
      </c>
      <c r="E1715" s="17" t="str">
        <f t="shared" si="184"/>
        <v/>
      </c>
      <c r="F1715" s="17" t="str">
        <f t="shared" si="185"/>
        <v/>
      </c>
      <c r="G1715" s="17" t="str">
        <f t="shared" si="186"/>
        <v>Asia</v>
      </c>
      <c r="H1715" s="17" t="str">
        <f t="shared" si="187"/>
        <v/>
      </c>
      <c r="I1715" s="35" t="str">
        <f t="shared" si="188"/>
        <v>Asia</v>
      </c>
      <c r="J1715" t="str">
        <f>IF(ISNUMBER(MATCH(K1715,K$1:K1714,0)),"Double","1st See ")</f>
        <v>Double</v>
      </c>
      <c r="K1715" t="s">
        <v>8</v>
      </c>
      <c r="R1715" t="s">
        <v>672</v>
      </c>
      <c r="S1715" s="52">
        <v>59819.107020370408</v>
      </c>
      <c r="T1715" s="49" t="s">
        <v>1778</v>
      </c>
      <c r="U1715" s="13" t="s">
        <v>20</v>
      </c>
      <c r="W1715" s="60" t="str">
        <f>IF(ISNUMBER(MATCH(U1715,U$1:U1714,0)),"2","1")</f>
        <v>2</v>
      </c>
    </row>
    <row r="1716" spans="2:23" x14ac:dyDescent="0.25">
      <c r="B1716" s="18">
        <v>1715</v>
      </c>
      <c r="C1716" s="17" t="str">
        <f t="shared" si="182"/>
        <v/>
      </c>
      <c r="D1716" s="17" t="str">
        <f t="shared" si="183"/>
        <v/>
      </c>
      <c r="E1716" s="17" t="str">
        <f t="shared" si="184"/>
        <v/>
      </c>
      <c r="F1716" s="17" t="str">
        <f t="shared" si="185"/>
        <v/>
      </c>
      <c r="G1716" s="17" t="str">
        <f t="shared" si="186"/>
        <v>Asia</v>
      </c>
      <c r="H1716" s="17" t="str">
        <f t="shared" si="187"/>
        <v/>
      </c>
      <c r="I1716" s="35" t="str">
        <f t="shared" si="188"/>
        <v>Asia</v>
      </c>
      <c r="J1716" t="str">
        <f>IF(ISNUMBER(MATCH(K1716,K$1:K1715,0)),"Double","1st See ")</f>
        <v>Double</v>
      </c>
      <c r="K1716" t="s">
        <v>8</v>
      </c>
      <c r="R1716" t="s">
        <v>672</v>
      </c>
      <c r="S1716" s="52">
        <v>87734.690296543267</v>
      </c>
      <c r="T1716" s="49" t="s">
        <v>1822</v>
      </c>
      <c r="U1716" s="13" t="s">
        <v>52</v>
      </c>
      <c r="W1716" s="60" t="str">
        <f>IF(ISNUMBER(MATCH(U1716,U$1:U1715,0)),"2","1")</f>
        <v>2</v>
      </c>
    </row>
    <row r="1717" spans="2:23" x14ac:dyDescent="0.25">
      <c r="B1717" s="18">
        <v>1716</v>
      </c>
      <c r="C1717" s="17" t="str">
        <f t="shared" si="182"/>
        <v/>
      </c>
      <c r="D1717" s="17" t="str">
        <f t="shared" si="183"/>
        <v/>
      </c>
      <c r="E1717" s="17" t="str">
        <f t="shared" si="184"/>
        <v/>
      </c>
      <c r="F1717" s="17" t="str">
        <f t="shared" si="185"/>
        <v/>
      </c>
      <c r="G1717" s="17" t="str">
        <f t="shared" si="186"/>
        <v>Asia</v>
      </c>
      <c r="H1717" s="17" t="str">
        <f t="shared" si="187"/>
        <v/>
      </c>
      <c r="I1717" s="35" t="str">
        <f t="shared" si="188"/>
        <v>Asia</v>
      </c>
      <c r="J1717" t="str">
        <f>IF(ISNUMBER(MATCH(K1717,K$1:K1716,0)),"Double","1st See ")</f>
        <v>Double</v>
      </c>
      <c r="K1717" t="s">
        <v>8</v>
      </c>
      <c r="R1717" t="s">
        <v>672</v>
      </c>
      <c r="S1717" s="52">
        <v>56628.754645950656</v>
      </c>
      <c r="T1717" s="49" t="s">
        <v>207</v>
      </c>
      <c r="U1717" s="13" t="s">
        <v>20</v>
      </c>
      <c r="W1717" s="60" t="str">
        <f>IF(ISNUMBER(MATCH(U1717,U$1:U1716,0)),"2","1")</f>
        <v>2</v>
      </c>
    </row>
    <row r="1718" spans="2:23" x14ac:dyDescent="0.25">
      <c r="B1718" s="18">
        <v>1717</v>
      </c>
      <c r="C1718" s="17" t="str">
        <f t="shared" si="182"/>
        <v>Europe</v>
      </c>
      <c r="D1718" s="17" t="str">
        <f t="shared" si="183"/>
        <v/>
      </c>
      <c r="E1718" s="17" t="str">
        <f t="shared" si="184"/>
        <v/>
      </c>
      <c r="F1718" s="17" t="str">
        <f t="shared" si="185"/>
        <v/>
      </c>
      <c r="G1718" s="17" t="str">
        <f t="shared" si="186"/>
        <v/>
      </c>
      <c r="H1718" s="17" t="str">
        <f t="shared" si="187"/>
        <v/>
      </c>
      <c r="I1718" s="35" t="str">
        <f t="shared" si="188"/>
        <v>Europe</v>
      </c>
      <c r="J1718" t="str">
        <f>IF(ISNUMBER(MATCH(K1718,K$1:K1717,0)),"Double","1st See ")</f>
        <v>Double</v>
      </c>
      <c r="K1718" t="s">
        <v>71</v>
      </c>
      <c r="R1718" t="s">
        <v>672</v>
      </c>
      <c r="S1718" s="52">
        <v>59819.107020370408</v>
      </c>
      <c r="T1718" s="49" t="s">
        <v>557</v>
      </c>
      <c r="U1718" s="13" t="s">
        <v>310</v>
      </c>
      <c r="W1718" s="60" t="str">
        <f>IF(ISNUMBER(MATCH(U1718,U$1:U1717,0)),"2","1")</f>
        <v>2</v>
      </c>
    </row>
    <row r="1719" spans="2:23" x14ac:dyDescent="0.25">
      <c r="B1719" s="18">
        <v>1718</v>
      </c>
      <c r="C1719" s="17" t="str">
        <f t="shared" si="182"/>
        <v/>
      </c>
      <c r="D1719" s="17" t="str">
        <f t="shared" si="183"/>
        <v>North America</v>
      </c>
      <c r="E1719" s="17" t="str">
        <f t="shared" si="184"/>
        <v/>
      </c>
      <c r="F1719" s="17" t="str">
        <f t="shared" si="185"/>
        <v/>
      </c>
      <c r="G1719" s="17" t="str">
        <f t="shared" si="186"/>
        <v/>
      </c>
      <c r="H1719" s="17" t="str">
        <f t="shared" si="187"/>
        <v/>
      </c>
      <c r="I1719" s="35" t="str">
        <f t="shared" si="188"/>
        <v>North America</v>
      </c>
      <c r="J1719" t="str">
        <f>IF(ISNUMBER(MATCH(K1719,K$1:K1718,0)),"Double","1st See ")</f>
        <v>Double</v>
      </c>
      <c r="K1719" t="s">
        <v>15</v>
      </c>
      <c r="R1719" t="s">
        <v>992</v>
      </c>
      <c r="S1719" s="52">
        <v>5000</v>
      </c>
      <c r="T1719" s="49" t="s">
        <v>991</v>
      </c>
      <c r="U1719" s="13" t="s">
        <v>356</v>
      </c>
      <c r="V1719" s="53">
        <f>S1719</f>
        <v>5000</v>
      </c>
      <c r="W1719" s="60" t="str">
        <f>IF(ISNUMBER(MATCH(U1719,U$1:U1718,0)),"2","1")</f>
        <v>2</v>
      </c>
    </row>
    <row r="1720" spans="2:23" x14ac:dyDescent="0.25">
      <c r="B1720" s="18">
        <v>1719</v>
      </c>
      <c r="C1720" s="17" t="str">
        <f t="shared" si="182"/>
        <v/>
      </c>
      <c r="D1720" s="17" t="str">
        <f t="shared" si="183"/>
        <v>North America</v>
      </c>
      <c r="E1720" s="17" t="str">
        <f t="shared" si="184"/>
        <v/>
      </c>
      <c r="F1720" s="17" t="str">
        <f t="shared" si="185"/>
        <v/>
      </c>
      <c r="G1720" s="17" t="str">
        <f t="shared" si="186"/>
        <v/>
      </c>
      <c r="H1720" s="17" t="str">
        <f t="shared" si="187"/>
        <v/>
      </c>
      <c r="I1720" s="35" t="str">
        <f t="shared" si="188"/>
        <v>North America</v>
      </c>
      <c r="J1720" t="str">
        <f>IF(ISNUMBER(MATCH(K1720,K$1:K1719,0)),"Double","1st See ")</f>
        <v>Double</v>
      </c>
      <c r="K1720" t="s">
        <v>15</v>
      </c>
    </row>
    <row r="1721" spans="2:23" x14ac:dyDescent="0.25">
      <c r="B1721" s="18">
        <v>1720</v>
      </c>
      <c r="C1721" s="17" t="str">
        <f t="shared" si="182"/>
        <v>Europe</v>
      </c>
      <c r="D1721" s="17" t="str">
        <f t="shared" si="183"/>
        <v/>
      </c>
      <c r="E1721" s="17" t="str">
        <f t="shared" si="184"/>
        <v/>
      </c>
      <c r="F1721" s="17" t="str">
        <f t="shared" si="185"/>
        <v/>
      </c>
      <c r="G1721" s="17" t="str">
        <f t="shared" si="186"/>
        <v/>
      </c>
      <c r="H1721" s="17" t="str">
        <f t="shared" si="187"/>
        <v/>
      </c>
      <c r="I1721" s="35" t="str">
        <f t="shared" si="188"/>
        <v>Europe</v>
      </c>
      <c r="J1721" t="str">
        <f>IF(ISNUMBER(MATCH(K1721,K$1:K1720,0)),"Double","1st See ")</f>
        <v>Double</v>
      </c>
      <c r="K1721" t="s">
        <v>46</v>
      </c>
    </row>
    <row r="1722" spans="2:23" x14ac:dyDescent="0.25">
      <c r="B1722" s="18">
        <v>1721</v>
      </c>
      <c r="C1722" s="17" t="str">
        <f t="shared" si="182"/>
        <v/>
      </c>
      <c r="D1722" s="17" t="str">
        <f t="shared" si="183"/>
        <v>North America</v>
      </c>
      <c r="E1722" s="17" t="str">
        <f t="shared" si="184"/>
        <v/>
      </c>
      <c r="F1722" s="17" t="str">
        <f t="shared" si="185"/>
        <v/>
      </c>
      <c r="G1722" s="17" t="str">
        <f t="shared" si="186"/>
        <v/>
      </c>
      <c r="H1722" s="17" t="str">
        <f t="shared" si="187"/>
        <v/>
      </c>
      <c r="I1722" s="35" t="str">
        <f t="shared" si="188"/>
        <v>North America</v>
      </c>
      <c r="J1722" t="str">
        <f>IF(ISNUMBER(MATCH(K1722,K$1:K1721,0)),"Double","1st See ")</f>
        <v>Double</v>
      </c>
      <c r="K1722" t="s">
        <v>15</v>
      </c>
    </row>
    <row r="1723" spans="2:23" x14ac:dyDescent="0.25">
      <c r="B1723" s="18">
        <v>1722</v>
      </c>
      <c r="C1723" s="17" t="str">
        <f t="shared" si="182"/>
        <v/>
      </c>
      <c r="D1723" s="17" t="str">
        <f t="shared" si="183"/>
        <v>North America</v>
      </c>
      <c r="E1723" s="17" t="str">
        <f t="shared" si="184"/>
        <v/>
      </c>
      <c r="F1723" s="17" t="str">
        <f t="shared" si="185"/>
        <v/>
      </c>
      <c r="G1723" s="17" t="str">
        <f t="shared" si="186"/>
        <v/>
      </c>
      <c r="H1723" s="17" t="str">
        <f t="shared" si="187"/>
        <v/>
      </c>
      <c r="I1723" s="35" t="str">
        <f t="shared" si="188"/>
        <v>North America</v>
      </c>
      <c r="J1723" t="str">
        <f>IF(ISNUMBER(MATCH(K1723,K$1:K1722,0)),"Double","1st See ")</f>
        <v>Double</v>
      </c>
      <c r="K1723" t="s">
        <v>15</v>
      </c>
    </row>
    <row r="1724" spans="2:23" x14ac:dyDescent="0.25">
      <c r="B1724" s="18">
        <v>1723</v>
      </c>
      <c r="C1724" s="17" t="str">
        <f t="shared" si="182"/>
        <v/>
      </c>
      <c r="D1724" s="17" t="str">
        <f t="shared" si="183"/>
        <v>North America</v>
      </c>
      <c r="E1724" s="17" t="str">
        <f t="shared" si="184"/>
        <v/>
      </c>
      <c r="F1724" s="17" t="str">
        <f t="shared" si="185"/>
        <v/>
      </c>
      <c r="G1724" s="17" t="str">
        <f t="shared" si="186"/>
        <v/>
      </c>
      <c r="H1724" s="17" t="str">
        <f t="shared" si="187"/>
        <v/>
      </c>
      <c r="I1724" s="35" t="str">
        <f t="shared" si="188"/>
        <v>North America</v>
      </c>
      <c r="J1724" t="str">
        <f>IF(ISNUMBER(MATCH(K1724,K$1:K1723,0)),"Double","1st See ")</f>
        <v>Double</v>
      </c>
      <c r="K1724" t="s">
        <v>15</v>
      </c>
    </row>
    <row r="1725" spans="2:23" x14ac:dyDescent="0.25">
      <c r="B1725" s="18">
        <v>1724</v>
      </c>
      <c r="C1725" s="17" t="str">
        <f t="shared" si="182"/>
        <v/>
      </c>
      <c r="D1725" s="17" t="str">
        <f t="shared" si="183"/>
        <v>North America</v>
      </c>
      <c r="E1725" s="17" t="str">
        <f t="shared" si="184"/>
        <v/>
      </c>
      <c r="F1725" s="17" t="str">
        <f t="shared" si="185"/>
        <v/>
      </c>
      <c r="G1725" s="17" t="str">
        <f t="shared" si="186"/>
        <v/>
      </c>
      <c r="H1725" s="17" t="str">
        <f t="shared" si="187"/>
        <v/>
      </c>
      <c r="I1725" s="35" t="str">
        <f t="shared" si="188"/>
        <v>North America</v>
      </c>
      <c r="J1725" t="str">
        <f>IF(ISNUMBER(MATCH(K1725,K$1:K1724,0)),"Double","1st See ")</f>
        <v>Double</v>
      </c>
      <c r="K1725" t="s">
        <v>15</v>
      </c>
    </row>
    <row r="1726" spans="2:23" x14ac:dyDescent="0.25">
      <c r="B1726" s="18">
        <v>1725</v>
      </c>
      <c r="C1726" s="17" t="str">
        <f t="shared" si="182"/>
        <v/>
      </c>
      <c r="D1726" s="17" t="str">
        <f t="shared" si="183"/>
        <v>North America</v>
      </c>
      <c r="E1726" s="17" t="str">
        <f t="shared" si="184"/>
        <v/>
      </c>
      <c r="F1726" s="17" t="str">
        <f t="shared" si="185"/>
        <v/>
      </c>
      <c r="G1726" s="17" t="str">
        <f t="shared" si="186"/>
        <v/>
      </c>
      <c r="H1726" s="17" t="str">
        <f t="shared" si="187"/>
        <v/>
      </c>
      <c r="I1726" s="35" t="str">
        <f t="shared" si="188"/>
        <v>North America</v>
      </c>
      <c r="J1726" t="str">
        <f>IF(ISNUMBER(MATCH(K1726,K$1:K1725,0)),"Double","1st See ")</f>
        <v>Double</v>
      </c>
      <c r="K1726" t="s">
        <v>15</v>
      </c>
    </row>
    <row r="1727" spans="2:23" x14ac:dyDescent="0.25">
      <c r="B1727" s="18">
        <v>1726</v>
      </c>
      <c r="C1727" s="17" t="str">
        <f t="shared" si="182"/>
        <v/>
      </c>
      <c r="D1727" s="17" t="str">
        <f t="shared" si="183"/>
        <v>North America</v>
      </c>
      <c r="E1727" s="17" t="str">
        <f t="shared" si="184"/>
        <v/>
      </c>
      <c r="F1727" s="17" t="str">
        <f t="shared" si="185"/>
        <v/>
      </c>
      <c r="G1727" s="17" t="str">
        <f t="shared" si="186"/>
        <v/>
      </c>
      <c r="H1727" s="17" t="str">
        <f t="shared" si="187"/>
        <v/>
      </c>
      <c r="I1727" s="35" t="str">
        <f t="shared" si="188"/>
        <v>North America</v>
      </c>
      <c r="J1727" t="str">
        <f>IF(ISNUMBER(MATCH(K1727,K$1:K1726,0)),"Double","1st See ")</f>
        <v>Double</v>
      </c>
      <c r="K1727" t="s">
        <v>15</v>
      </c>
    </row>
    <row r="1728" spans="2:23" x14ac:dyDescent="0.25">
      <c r="B1728" s="18">
        <v>1727</v>
      </c>
      <c r="C1728" s="17" t="str">
        <f t="shared" si="182"/>
        <v/>
      </c>
      <c r="D1728" s="17" t="str">
        <f t="shared" si="183"/>
        <v/>
      </c>
      <c r="E1728" s="17" t="str">
        <f t="shared" si="184"/>
        <v/>
      </c>
      <c r="F1728" s="17" t="str">
        <f t="shared" si="185"/>
        <v/>
      </c>
      <c r="G1728" s="17" t="str">
        <f t="shared" si="186"/>
        <v>Asia</v>
      </c>
      <c r="H1728" s="17" t="str">
        <f t="shared" si="187"/>
        <v/>
      </c>
      <c r="I1728" s="35" t="str">
        <f t="shared" si="188"/>
        <v>Asia</v>
      </c>
      <c r="J1728" t="str">
        <f>IF(ISNUMBER(MATCH(K1728,K$1:K1727,0)),"Double","1st See ")</f>
        <v>Double</v>
      </c>
      <c r="K1728" t="s">
        <v>8</v>
      </c>
    </row>
    <row r="1729" spans="2:11" x14ac:dyDescent="0.25">
      <c r="B1729" s="18">
        <v>1728</v>
      </c>
      <c r="C1729" s="17" t="str">
        <f t="shared" si="182"/>
        <v/>
      </c>
      <c r="D1729" s="17" t="str">
        <f t="shared" si="183"/>
        <v/>
      </c>
      <c r="E1729" s="17" t="str">
        <f t="shared" si="184"/>
        <v/>
      </c>
      <c r="F1729" s="17" t="str">
        <f t="shared" si="185"/>
        <v/>
      </c>
      <c r="G1729" s="17" t="str">
        <f t="shared" si="186"/>
        <v>Asia</v>
      </c>
      <c r="H1729" s="17" t="str">
        <f t="shared" si="187"/>
        <v/>
      </c>
      <c r="I1729" s="35" t="str">
        <f t="shared" si="188"/>
        <v>Asia</v>
      </c>
      <c r="J1729" t="str">
        <f>IF(ISNUMBER(MATCH(K1729,K$1:K1728,0)),"Double","1st See ")</f>
        <v>Double</v>
      </c>
      <c r="K1729" t="s">
        <v>179</v>
      </c>
    </row>
    <row r="1730" spans="2:11" x14ac:dyDescent="0.25">
      <c r="B1730" s="18">
        <v>1729</v>
      </c>
      <c r="C1730" s="17" t="str">
        <f t="shared" ref="C1730:C1793" si="189">IF(ISNUMBER(MATCH($K1730,L$2:L$65,0)),"Europe","")</f>
        <v/>
      </c>
      <c r="D1730" s="17" t="str">
        <f t="shared" ref="D1730:D1793" si="190">IF(ISNUMBER(MATCH($K1730,M$2:M$65,0)),"North America","")</f>
        <v/>
      </c>
      <c r="E1730" s="17" t="str">
        <f t="shared" ref="E1730:E1793" si="191">IF(ISNUMBER(MATCH($K1730,N$2:N$65,0)),"South America","")</f>
        <v/>
      </c>
      <c r="F1730" s="17" t="str">
        <f t="shared" ref="F1730:F1793" si="192">IF(ISNUMBER(MATCH($K1730,O$2:O$63,0)),"Africa","")</f>
        <v/>
      </c>
      <c r="G1730" s="17" t="str">
        <f t="shared" ref="G1730:G1793" si="193">IF(ISNUMBER(MATCH($K1730,P$2:P$65,0)),"Asia","")</f>
        <v>Asia</v>
      </c>
      <c r="H1730" s="17" t="str">
        <f t="shared" ref="H1730:H1793" si="194">IF(ISNUMBER(MATCH($K1730,Q$2:Q$65,0)),"Oceania","")</f>
        <v/>
      </c>
      <c r="I1730" s="35" t="str">
        <f t="shared" si="188"/>
        <v>Asia</v>
      </c>
      <c r="J1730" t="str">
        <f>IF(ISNUMBER(MATCH(K1730,K$1:K1729,0)),"Double","1st See ")</f>
        <v>Double</v>
      </c>
      <c r="K1730" t="s">
        <v>8</v>
      </c>
    </row>
    <row r="1731" spans="2:11" x14ac:dyDescent="0.25">
      <c r="B1731" s="18">
        <v>1730</v>
      </c>
      <c r="C1731" s="17" t="str">
        <f t="shared" si="189"/>
        <v>Europe</v>
      </c>
      <c r="D1731" s="17" t="str">
        <f t="shared" si="190"/>
        <v/>
      </c>
      <c r="E1731" s="17" t="str">
        <f t="shared" si="191"/>
        <v/>
      </c>
      <c r="F1731" s="17" t="str">
        <f t="shared" si="192"/>
        <v/>
      </c>
      <c r="G1731" s="17" t="str">
        <f t="shared" si="193"/>
        <v/>
      </c>
      <c r="H1731" s="17" t="str">
        <f t="shared" si="194"/>
        <v/>
      </c>
      <c r="I1731" s="35" t="str">
        <f t="shared" ref="I1731:I1794" si="195">CONCATENATE(C1731,D1731,E1731,F1731,G1731,H1731)</f>
        <v>Europe</v>
      </c>
      <c r="J1731" t="str">
        <f>IF(ISNUMBER(MATCH(K1731,K$1:K1730,0)),"Double","1st See ")</f>
        <v>Double</v>
      </c>
      <c r="K1731" t="s">
        <v>30</v>
      </c>
    </row>
    <row r="1732" spans="2:11" x14ac:dyDescent="0.25">
      <c r="B1732" s="18">
        <v>1731</v>
      </c>
      <c r="C1732" s="17" t="str">
        <f t="shared" si="189"/>
        <v/>
      </c>
      <c r="D1732" s="17" t="str">
        <f t="shared" si="190"/>
        <v>North America</v>
      </c>
      <c r="E1732" s="17" t="str">
        <f t="shared" si="191"/>
        <v/>
      </c>
      <c r="F1732" s="17" t="str">
        <f t="shared" si="192"/>
        <v/>
      </c>
      <c r="G1732" s="17" t="str">
        <f t="shared" si="193"/>
        <v/>
      </c>
      <c r="H1732" s="17" t="str">
        <f t="shared" si="194"/>
        <v/>
      </c>
      <c r="I1732" s="35" t="str">
        <f t="shared" si="195"/>
        <v>North America</v>
      </c>
      <c r="J1732" t="str">
        <f>IF(ISNUMBER(MATCH(K1732,K$1:K1731,0)),"Double","1st See ")</f>
        <v>Double</v>
      </c>
      <c r="K1732" t="s">
        <v>15</v>
      </c>
    </row>
    <row r="1733" spans="2:11" x14ac:dyDescent="0.25">
      <c r="B1733" s="18">
        <v>1732</v>
      </c>
      <c r="C1733" s="17" t="str">
        <f t="shared" si="189"/>
        <v/>
      </c>
      <c r="D1733" s="17" t="str">
        <f t="shared" si="190"/>
        <v/>
      </c>
      <c r="E1733" s="17" t="str">
        <f t="shared" si="191"/>
        <v>South America</v>
      </c>
      <c r="F1733" s="17" t="str">
        <f t="shared" si="192"/>
        <v/>
      </c>
      <c r="G1733" s="17" t="str">
        <f t="shared" si="193"/>
        <v/>
      </c>
      <c r="H1733" s="17" t="str">
        <f t="shared" si="194"/>
        <v/>
      </c>
      <c r="I1733" s="35" t="str">
        <f t="shared" si="195"/>
        <v>South America</v>
      </c>
      <c r="J1733" t="str">
        <f>IF(ISNUMBER(MATCH(K1733,K$1:K1732,0)),"Double","1st See ")</f>
        <v>Double</v>
      </c>
      <c r="K1733" t="s">
        <v>143</v>
      </c>
    </row>
    <row r="1734" spans="2:11" x14ac:dyDescent="0.25">
      <c r="B1734" s="18">
        <v>1733</v>
      </c>
      <c r="C1734" s="17" t="str">
        <f t="shared" si="189"/>
        <v/>
      </c>
      <c r="D1734" s="17" t="str">
        <f t="shared" si="190"/>
        <v/>
      </c>
      <c r="E1734" s="17" t="str">
        <f t="shared" si="191"/>
        <v/>
      </c>
      <c r="F1734" s="17" t="str">
        <f t="shared" si="192"/>
        <v/>
      </c>
      <c r="G1734" s="17" t="str">
        <f t="shared" si="193"/>
        <v>Asia</v>
      </c>
      <c r="H1734" s="17" t="str">
        <f t="shared" si="194"/>
        <v/>
      </c>
      <c r="I1734" s="35" t="str">
        <f t="shared" si="195"/>
        <v>Asia</v>
      </c>
      <c r="J1734" t="str">
        <f>IF(ISNUMBER(MATCH(K1734,K$1:K1733,0)),"Double","1st See ")</f>
        <v>Double</v>
      </c>
      <c r="K1734" t="s">
        <v>8</v>
      </c>
    </row>
    <row r="1735" spans="2:11" x14ac:dyDescent="0.25">
      <c r="B1735" s="18">
        <v>1734</v>
      </c>
      <c r="C1735" s="17" t="str">
        <f t="shared" si="189"/>
        <v/>
      </c>
      <c r="D1735" s="17" t="str">
        <f t="shared" si="190"/>
        <v>North America</v>
      </c>
      <c r="E1735" s="17" t="str">
        <f t="shared" si="191"/>
        <v/>
      </c>
      <c r="F1735" s="17" t="str">
        <f t="shared" si="192"/>
        <v/>
      </c>
      <c r="G1735" s="17" t="str">
        <f t="shared" si="193"/>
        <v/>
      </c>
      <c r="H1735" s="17" t="str">
        <f t="shared" si="194"/>
        <v/>
      </c>
      <c r="I1735" s="35" t="str">
        <f t="shared" si="195"/>
        <v>North America</v>
      </c>
      <c r="J1735" t="str">
        <f>IF(ISNUMBER(MATCH(K1735,K$1:K1734,0)),"Double","1st See ")</f>
        <v>Double</v>
      </c>
      <c r="K1735" t="s">
        <v>15</v>
      </c>
    </row>
    <row r="1736" spans="2:11" x14ac:dyDescent="0.25">
      <c r="B1736" s="18">
        <v>1735</v>
      </c>
      <c r="C1736" s="17" t="str">
        <f t="shared" si="189"/>
        <v/>
      </c>
      <c r="D1736" s="17" t="str">
        <f t="shared" si="190"/>
        <v/>
      </c>
      <c r="E1736" s="17" t="str">
        <f t="shared" si="191"/>
        <v/>
      </c>
      <c r="F1736" s="17" t="str">
        <f t="shared" si="192"/>
        <v/>
      </c>
      <c r="G1736" s="17" t="str">
        <f t="shared" si="193"/>
        <v>Asia</v>
      </c>
      <c r="H1736" s="17" t="str">
        <f t="shared" si="194"/>
        <v/>
      </c>
      <c r="I1736" s="35" t="str">
        <f t="shared" si="195"/>
        <v>Asia</v>
      </c>
      <c r="J1736" t="str">
        <f>IF(ISNUMBER(MATCH(K1736,K$1:K1735,0)),"Double","1st See ")</f>
        <v>Double</v>
      </c>
      <c r="K1736" t="s">
        <v>8</v>
      </c>
    </row>
    <row r="1737" spans="2:11" x14ac:dyDescent="0.25">
      <c r="B1737" s="18">
        <v>1736</v>
      </c>
      <c r="C1737" s="17" t="str">
        <f t="shared" si="189"/>
        <v/>
      </c>
      <c r="D1737" s="17" t="str">
        <f t="shared" si="190"/>
        <v/>
      </c>
      <c r="E1737" s="17" t="str">
        <f t="shared" si="191"/>
        <v/>
      </c>
      <c r="F1737" s="17" t="str">
        <f t="shared" si="192"/>
        <v/>
      </c>
      <c r="G1737" s="17" t="str">
        <f t="shared" si="193"/>
        <v>Asia</v>
      </c>
      <c r="H1737" s="17" t="str">
        <f t="shared" si="194"/>
        <v/>
      </c>
      <c r="I1737" s="35" t="str">
        <f t="shared" si="195"/>
        <v>Asia</v>
      </c>
      <c r="J1737" t="str">
        <f>IF(ISNUMBER(MATCH(K1737,K$1:K1736,0)),"Double","1st See ")</f>
        <v>Double</v>
      </c>
      <c r="K1737" t="s">
        <v>8</v>
      </c>
    </row>
    <row r="1738" spans="2:11" x14ac:dyDescent="0.25">
      <c r="B1738" s="18">
        <v>1737</v>
      </c>
      <c r="C1738" s="17" t="str">
        <f t="shared" si="189"/>
        <v/>
      </c>
      <c r="D1738" s="17" t="str">
        <f t="shared" si="190"/>
        <v/>
      </c>
      <c r="E1738" s="17" t="str">
        <f t="shared" si="191"/>
        <v/>
      </c>
      <c r="F1738" s="17" t="str">
        <f t="shared" si="192"/>
        <v/>
      </c>
      <c r="G1738" s="17" t="str">
        <f t="shared" si="193"/>
        <v>Asia</v>
      </c>
      <c r="H1738" s="17" t="str">
        <f t="shared" si="194"/>
        <v/>
      </c>
      <c r="I1738" s="35" t="str">
        <f t="shared" si="195"/>
        <v>Asia</v>
      </c>
      <c r="J1738" t="str">
        <f>IF(ISNUMBER(MATCH(K1738,K$1:K1737,0)),"Double","1st See ")</f>
        <v>Double</v>
      </c>
      <c r="K1738" t="s">
        <v>1131</v>
      </c>
    </row>
    <row r="1739" spans="2:11" x14ac:dyDescent="0.25">
      <c r="B1739" s="18">
        <v>1738</v>
      </c>
      <c r="C1739" s="17" t="str">
        <f t="shared" si="189"/>
        <v>Europe</v>
      </c>
      <c r="D1739" s="17" t="str">
        <f t="shared" si="190"/>
        <v/>
      </c>
      <c r="E1739" s="17" t="str">
        <f t="shared" si="191"/>
        <v/>
      </c>
      <c r="F1739" s="17" t="str">
        <f t="shared" si="192"/>
        <v/>
      </c>
      <c r="G1739" s="17" t="str">
        <f t="shared" si="193"/>
        <v/>
      </c>
      <c r="H1739" s="17" t="str">
        <f t="shared" si="194"/>
        <v/>
      </c>
      <c r="I1739" s="35" t="str">
        <f t="shared" si="195"/>
        <v>Europe</v>
      </c>
      <c r="J1739" t="str">
        <f>IF(ISNUMBER(MATCH(K1739,K$1:K1738,0)),"Double","1st See ")</f>
        <v>Double</v>
      </c>
      <c r="K1739" t="s">
        <v>935</v>
      </c>
    </row>
    <row r="1740" spans="2:11" x14ac:dyDescent="0.25">
      <c r="B1740" s="18">
        <v>1739</v>
      </c>
      <c r="C1740" s="17" t="str">
        <f t="shared" si="189"/>
        <v>Europe</v>
      </c>
      <c r="D1740" s="17" t="str">
        <f t="shared" si="190"/>
        <v/>
      </c>
      <c r="E1740" s="17" t="str">
        <f t="shared" si="191"/>
        <v/>
      </c>
      <c r="F1740" s="17" t="str">
        <f t="shared" si="192"/>
        <v/>
      </c>
      <c r="G1740" s="17" t="str">
        <f t="shared" si="193"/>
        <v/>
      </c>
      <c r="H1740" s="17" t="str">
        <f t="shared" si="194"/>
        <v/>
      </c>
      <c r="I1740" s="35" t="str">
        <f t="shared" si="195"/>
        <v>Europe</v>
      </c>
      <c r="J1740" t="str">
        <f>IF(ISNUMBER(MATCH(K1740,K$1:K1739,0)),"Double","1st See ")</f>
        <v>Double</v>
      </c>
      <c r="K1740" t="s">
        <v>71</v>
      </c>
    </row>
    <row r="1741" spans="2:11" x14ac:dyDescent="0.25">
      <c r="B1741" s="18">
        <v>1740</v>
      </c>
      <c r="C1741" s="17" t="str">
        <f t="shared" si="189"/>
        <v>Europe</v>
      </c>
      <c r="D1741" s="17" t="str">
        <f t="shared" si="190"/>
        <v/>
      </c>
      <c r="E1741" s="17" t="str">
        <f t="shared" si="191"/>
        <v/>
      </c>
      <c r="F1741" s="17" t="str">
        <f t="shared" si="192"/>
        <v/>
      </c>
      <c r="G1741" s="17" t="str">
        <f t="shared" si="193"/>
        <v/>
      </c>
      <c r="H1741" s="17" t="str">
        <f t="shared" si="194"/>
        <v/>
      </c>
      <c r="I1741" s="35" t="str">
        <f t="shared" si="195"/>
        <v>Europe</v>
      </c>
      <c r="J1741" t="str">
        <f>IF(ISNUMBER(MATCH(K1741,K$1:K1740,0)),"Double","1st See ")</f>
        <v>Double</v>
      </c>
      <c r="K1741" t="s">
        <v>71</v>
      </c>
    </row>
    <row r="1742" spans="2:11" x14ac:dyDescent="0.25">
      <c r="B1742" s="18">
        <v>1741</v>
      </c>
      <c r="C1742" s="17" t="str">
        <f t="shared" si="189"/>
        <v/>
      </c>
      <c r="D1742" s="17" t="str">
        <f t="shared" si="190"/>
        <v/>
      </c>
      <c r="E1742" s="17" t="str">
        <f t="shared" si="191"/>
        <v/>
      </c>
      <c r="F1742" s="17" t="str">
        <f t="shared" si="192"/>
        <v/>
      </c>
      <c r="G1742" s="17" t="str">
        <f t="shared" si="193"/>
        <v>Asia</v>
      </c>
      <c r="H1742" s="17" t="str">
        <f t="shared" si="194"/>
        <v/>
      </c>
      <c r="I1742" s="35" t="str">
        <f t="shared" si="195"/>
        <v>Asia</v>
      </c>
      <c r="J1742" t="str">
        <f>IF(ISNUMBER(MATCH(K1742,K$1:K1741,0)),"Double","1st See ")</f>
        <v>Double</v>
      </c>
      <c r="K1742" t="s">
        <v>8</v>
      </c>
    </row>
    <row r="1743" spans="2:11" x14ac:dyDescent="0.25">
      <c r="B1743" s="18">
        <v>1742</v>
      </c>
      <c r="C1743" s="17" t="str">
        <f t="shared" si="189"/>
        <v>Europe</v>
      </c>
      <c r="D1743" s="17" t="str">
        <f t="shared" si="190"/>
        <v/>
      </c>
      <c r="E1743" s="17" t="str">
        <f t="shared" si="191"/>
        <v/>
      </c>
      <c r="F1743" s="17" t="str">
        <f t="shared" si="192"/>
        <v/>
      </c>
      <c r="G1743" s="17" t="str">
        <f t="shared" si="193"/>
        <v/>
      </c>
      <c r="H1743" s="17" t="str">
        <f t="shared" si="194"/>
        <v/>
      </c>
      <c r="I1743" s="35" t="str">
        <f t="shared" si="195"/>
        <v>Europe</v>
      </c>
      <c r="J1743" t="str">
        <f>IF(ISNUMBER(MATCH(K1743,K$1:K1742,0)),"Double","1st See ")</f>
        <v>Double</v>
      </c>
      <c r="K1743" t="s">
        <v>71</v>
      </c>
    </row>
    <row r="1744" spans="2:11" x14ac:dyDescent="0.25">
      <c r="B1744" s="18">
        <v>1743</v>
      </c>
      <c r="C1744" s="17" t="str">
        <f t="shared" si="189"/>
        <v>Europe</v>
      </c>
      <c r="D1744" s="17" t="str">
        <f t="shared" si="190"/>
        <v/>
      </c>
      <c r="E1744" s="17" t="str">
        <f t="shared" si="191"/>
        <v/>
      </c>
      <c r="F1744" s="17" t="str">
        <f t="shared" si="192"/>
        <v/>
      </c>
      <c r="G1744" s="17" t="str">
        <f t="shared" si="193"/>
        <v/>
      </c>
      <c r="H1744" s="17" t="str">
        <f t="shared" si="194"/>
        <v/>
      </c>
      <c r="I1744" s="35" t="str">
        <f t="shared" si="195"/>
        <v>Europe</v>
      </c>
      <c r="J1744" t="str">
        <f>IF(ISNUMBER(MATCH(K1744,K$1:K1743,0)),"Double","1st See ")</f>
        <v>Double</v>
      </c>
      <c r="K1744" t="s">
        <v>71</v>
      </c>
    </row>
    <row r="1745" spans="2:11" x14ac:dyDescent="0.25">
      <c r="B1745" s="18">
        <v>1744</v>
      </c>
      <c r="C1745" s="17" t="str">
        <f t="shared" si="189"/>
        <v/>
      </c>
      <c r="D1745" s="17" t="str">
        <f t="shared" si="190"/>
        <v>North America</v>
      </c>
      <c r="E1745" s="17" t="str">
        <f t="shared" si="191"/>
        <v/>
      </c>
      <c r="F1745" s="17" t="str">
        <f t="shared" si="192"/>
        <v/>
      </c>
      <c r="G1745" s="17" t="str">
        <f t="shared" si="193"/>
        <v/>
      </c>
      <c r="H1745" s="17" t="str">
        <f t="shared" si="194"/>
        <v/>
      </c>
      <c r="I1745" s="35" t="str">
        <f t="shared" si="195"/>
        <v>North America</v>
      </c>
      <c r="J1745" t="str">
        <f>IF(ISNUMBER(MATCH(K1745,K$1:K1744,0)),"Double","1st See ")</f>
        <v>Double</v>
      </c>
      <c r="K1745" t="s">
        <v>15</v>
      </c>
    </row>
    <row r="1746" spans="2:11" x14ac:dyDescent="0.25">
      <c r="B1746" s="18">
        <v>1745</v>
      </c>
      <c r="C1746" s="17" t="str">
        <f t="shared" si="189"/>
        <v>Europe</v>
      </c>
      <c r="D1746" s="17" t="str">
        <f t="shared" si="190"/>
        <v/>
      </c>
      <c r="E1746" s="17" t="str">
        <f t="shared" si="191"/>
        <v/>
      </c>
      <c r="F1746" s="17" t="str">
        <f t="shared" si="192"/>
        <v/>
      </c>
      <c r="G1746" s="17" t="str">
        <f t="shared" si="193"/>
        <v/>
      </c>
      <c r="H1746" s="17" t="str">
        <f t="shared" si="194"/>
        <v/>
      </c>
      <c r="I1746" s="35" t="str">
        <f t="shared" si="195"/>
        <v>Europe</v>
      </c>
      <c r="J1746" t="str">
        <f>IF(ISNUMBER(MATCH(K1746,K$1:K1745,0)),"Double","1st See ")</f>
        <v>Double</v>
      </c>
      <c r="K1746" t="s">
        <v>71</v>
      </c>
    </row>
    <row r="1747" spans="2:11" x14ac:dyDescent="0.25">
      <c r="B1747" s="18">
        <v>1746</v>
      </c>
      <c r="C1747" s="17" t="str">
        <f t="shared" si="189"/>
        <v/>
      </c>
      <c r="D1747" s="17" t="str">
        <f t="shared" si="190"/>
        <v/>
      </c>
      <c r="E1747" s="17" t="str">
        <f t="shared" si="191"/>
        <v/>
      </c>
      <c r="F1747" s="17" t="str">
        <f t="shared" si="192"/>
        <v/>
      </c>
      <c r="G1747" s="17" t="str">
        <f t="shared" si="193"/>
        <v>Asia</v>
      </c>
      <c r="H1747" s="17" t="str">
        <f t="shared" si="194"/>
        <v/>
      </c>
      <c r="I1747" s="35" t="str">
        <f t="shared" si="195"/>
        <v>Asia</v>
      </c>
      <c r="J1747" t="str">
        <f>IF(ISNUMBER(MATCH(K1747,K$1:K1746,0)),"Double","1st See ")</f>
        <v>Double</v>
      </c>
      <c r="K1747" t="s">
        <v>8</v>
      </c>
    </row>
    <row r="1748" spans="2:11" x14ac:dyDescent="0.25">
      <c r="B1748" s="18">
        <v>1747</v>
      </c>
      <c r="C1748" s="17" t="str">
        <f t="shared" si="189"/>
        <v/>
      </c>
      <c r="D1748" s="17" t="str">
        <f t="shared" si="190"/>
        <v/>
      </c>
      <c r="E1748" s="17" t="str">
        <f t="shared" si="191"/>
        <v/>
      </c>
      <c r="F1748" s="17" t="str">
        <f t="shared" si="192"/>
        <v/>
      </c>
      <c r="G1748" s="17" t="str">
        <f t="shared" si="193"/>
        <v>Asia</v>
      </c>
      <c r="H1748" s="17" t="str">
        <f t="shared" si="194"/>
        <v/>
      </c>
      <c r="I1748" s="35" t="str">
        <f t="shared" si="195"/>
        <v>Asia</v>
      </c>
      <c r="J1748" t="str">
        <f>IF(ISNUMBER(MATCH(K1748,K$1:K1747,0)),"Double","1st See ")</f>
        <v>Double</v>
      </c>
      <c r="K1748" t="s">
        <v>8</v>
      </c>
    </row>
    <row r="1749" spans="2:11" x14ac:dyDescent="0.25">
      <c r="B1749" s="18">
        <v>1748</v>
      </c>
      <c r="C1749" s="17" t="str">
        <f t="shared" si="189"/>
        <v/>
      </c>
      <c r="D1749" s="17" t="str">
        <f t="shared" si="190"/>
        <v/>
      </c>
      <c r="E1749" s="17" t="str">
        <f t="shared" si="191"/>
        <v/>
      </c>
      <c r="F1749" s="17" t="str">
        <f t="shared" si="192"/>
        <v/>
      </c>
      <c r="G1749" s="17" t="str">
        <f t="shared" si="193"/>
        <v>Asia</v>
      </c>
      <c r="H1749" s="17" t="str">
        <f t="shared" si="194"/>
        <v/>
      </c>
      <c r="I1749" s="35" t="str">
        <f t="shared" si="195"/>
        <v>Asia</v>
      </c>
      <c r="J1749" t="str">
        <f>IF(ISNUMBER(MATCH(K1749,K$1:K1748,0)),"Double","1st See ")</f>
        <v>Double</v>
      </c>
      <c r="K1749" t="s">
        <v>425</v>
      </c>
    </row>
    <row r="1750" spans="2:11" x14ac:dyDescent="0.25">
      <c r="B1750" s="18">
        <v>1749</v>
      </c>
      <c r="C1750" s="17" t="str">
        <f t="shared" si="189"/>
        <v/>
      </c>
      <c r="D1750" s="17" t="str">
        <f t="shared" si="190"/>
        <v/>
      </c>
      <c r="E1750" s="17" t="str">
        <f t="shared" si="191"/>
        <v/>
      </c>
      <c r="F1750" s="17" t="str">
        <f t="shared" si="192"/>
        <v/>
      </c>
      <c r="G1750" s="17" t="str">
        <f t="shared" si="193"/>
        <v>Asia</v>
      </c>
      <c r="H1750" s="17" t="str">
        <f t="shared" si="194"/>
        <v/>
      </c>
      <c r="I1750" s="35" t="str">
        <f t="shared" si="195"/>
        <v>Asia</v>
      </c>
      <c r="J1750" t="str">
        <f>IF(ISNUMBER(MATCH(K1750,K$1:K1749,0)),"Double","1st See ")</f>
        <v>Double</v>
      </c>
      <c r="K1750" t="s">
        <v>8</v>
      </c>
    </row>
    <row r="1751" spans="2:11" x14ac:dyDescent="0.25">
      <c r="B1751" s="18">
        <v>1750</v>
      </c>
      <c r="C1751" s="17" t="str">
        <f t="shared" si="189"/>
        <v/>
      </c>
      <c r="D1751" s="17" t="str">
        <f t="shared" si="190"/>
        <v>North America</v>
      </c>
      <c r="E1751" s="17" t="str">
        <f t="shared" si="191"/>
        <v/>
      </c>
      <c r="F1751" s="17" t="str">
        <f t="shared" si="192"/>
        <v/>
      </c>
      <c r="G1751" s="17" t="str">
        <f t="shared" si="193"/>
        <v/>
      </c>
      <c r="H1751" s="17" t="str">
        <f t="shared" si="194"/>
        <v/>
      </c>
      <c r="I1751" s="35" t="str">
        <f t="shared" si="195"/>
        <v>North America</v>
      </c>
      <c r="J1751" t="str">
        <f>IF(ISNUMBER(MATCH(K1751,K$1:K1750,0)),"Double","1st See ")</f>
        <v>Double</v>
      </c>
      <c r="K1751" t="s">
        <v>15</v>
      </c>
    </row>
    <row r="1752" spans="2:11" x14ac:dyDescent="0.25">
      <c r="B1752" s="18">
        <v>1751</v>
      </c>
      <c r="C1752" s="17" t="str">
        <f t="shared" si="189"/>
        <v/>
      </c>
      <c r="D1752" s="17" t="str">
        <f t="shared" si="190"/>
        <v/>
      </c>
      <c r="E1752" s="17" t="str">
        <f t="shared" si="191"/>
        <v/>
      </c>
      <c r="F1752" s="17" t="str">
        <f t="shared" si="192"/>
        <v/>
      </c>
      <c r="G1752" s="17" t="str">
        <f t="shared" si="193"/>
        <v>Asia</v>
      </c>
      <c r="H1752" s="17" t="str">
        <f t="shared" si="194"/>
        <v/>
      </c>
      <c r="I1752" s="35" t="str">
        <f t="shared" si="195"/>
        <v>Asia</v>
      </c>
      <c r="J1752" t="str">
        <f>IF(ISNUMBER(MATCH(K1752,K$1:K1751,0)),"Double","1st See ")</f>
        <v>Double</v>
      </c>
      <c r="K1752" t="s">
        <v>8</v>
      </c>
    </row>
    <row r="1753" spans="2:11" x14ac:dyDescent="0.25">
      <c r="B1753" s="18">
        <v>1752</v>
      </c>
      <c r="C1753" s="17" t="str">
        <f t="shared" si="189"/>
        <v/>
      </c>
      <c r="D1753" s="17" t="str">
        <f t="shared" si="190"/>
        <v>North America</v>
      </c>
      <c r="E1753" s="17" t="str">
        <f t="shared" si="191"/>
        <v/>
      </c>
      <c r="F1753" s="17" t="str">
        <f t="shared" si="192"/>
        <v/>
      </c>
      <c r="G1753" s="17" t="str">
        <f t="shared" si="193"/>
        <v/>
      </c>
      <c r="H1753" s="17" t="str">
        <f t="shared" si="194"/>
        <v/>
      </c>
      <c r="I1753" s="35" t="str">
        <f t="shared" si="195"/>
        <v>North America</v>
      </c>
      <c r="J1753" t="str">
        <f>IF(ISNUMBER(MATCH(K1753,K$1:K1752,0)),"Double","1st See ")</f>
        <v>Double</v>
      </c>
      <c r="K1753" t="s">
        <v>15</v>
      </c>
    </row>
    <row r="1754" spans="2:11" x14ac:dyDescent="0.25">
      <c r="B1754" s="18">
        <v>1753</v>
      </c>
      <c r="C1754" s="17" t="str">
        <f t="shared" si="189"/>
        <v/>
      </c>
      <c r="D1754" s="17" t="str">
        <f t="shared" si="190"/>
        <v/>
      </c>
      <c r="E1754" s="17" t="str">
        <f t="shared" si="191"/>
        <v/>
      </c>
      <c r="F1754" s="17" t="str">
        <f t="shared" si="192"/>
        <v/>
      </c>
      <c r="G1754" s="17" t="str">
        <f t="shared" si="193"/>
        <v>Asia</v>
      </c>
      <c r="H1754" s="17" t="str">
        <f t="shared" si="194"/>
        <v/>
      </c>
      <c r="I1754" s="35" t="str">
        <f t="shared" si="195"/>
        <v>Asia</v>
      </c>
      <c r="J1754" t="str">
        <f>IF(ISNUMBER(MATCH(K1754,K$1:K1753,0)),"Double","1st See ")</f>
        <v>Double</v>
      </c>
      <c r="K1754" t="s">
        <v>171</v>
      </c>
    </row>
    <row r="1755" spans="2:11" x14ac:dyDescent="0.25">
      <c r="B1755" s="18">
        <v>1754</v>
      </c>
      <c r="C1755" s="17" t="str">
        <f t="shared" si="189"/>
        <v/>
      </c>
      <c r="D1755" s="17" t="str">
        <f t="shared" si="190"/>
        <v/>
      </c>
      <c r="E1755" s="17" t="str">
        <f t="shared" si="191"/>
        <v/>
      </c>
      <c r="F1755" s="17" t="str">
        <f t="shared" si="192"/>
        <v/>
      </c>
      <c r="G1755" s="17" t="str">
        <f t="shared" si="193"/>
        <v>Asia</v>
      </c>
      <c r="H1755" s="17" t="str">
        <f t="shared" si="194"/>
        <v/>
      </c>
      <c r="I1755" s="35" t="str">
        <f t="shared" si="195"/>
        <v>Asia</v>
      </c>
      <c r="J1755" t="str">
        <f>IF(ISNUMBER(MATCH(K1755,K$1:K1754,0)),"Double","1st See ")</f>
        <v>Double</v>
      </c>
      <c r="K1755" t="s">
        <v>171</v>
      </c>
    </row>
    <row r="1756" spans="2:11" x14ac:dyDescent="0.25">
      <c r="B1756" s="18">
        <v>1755</v>
      </c>
      <c r="C1756" s="17" t="str">
        <f t="shared" si="189"/>
        <v/>
      </c>
      <c r="D1756" s="17" t="str">
        <f t="shared" si="190"/>
        <v>North America</v>
      </c>
      <c r="E1756" s="17" t="str">
        <f t="shared" si="191"/>
        <v/>
      </c>
      <c r="F1756" s="17" t="str">
        <f t="shared" si="192"/>
        <v/>
      </c>
      <c r="G1756" s="17" t="str">
        <f t="shared" si="193"/>
        <v/>
      </c>
      <c r="H1756" s="17" t="str">
        <f t="shared" si="194"/>
        <v/>
      </c>
      <c r="I1756" s="35" t="str">
        <f t="shared" si="195"/>
        <v>North America</v>
      </c>
      <c r="J1756" t="str">
        <f>IF(ISNUMBER(MATCH(K1756,K$1:K1755,0)),"Double","1st See ")</f>
        <v>Double</v>
      </c>
      <c r="K1756" t="s">
        <v>15</v>
      </c>
    </row>
    <row r="1757" spans="2:11" x14ac:dyDescent="0.25">
      <c r="B1757" s="18">
        <v>1756</v>
      </c>
      <c r="C1757" s="17" t="str">
        <f t="shared" si="189"/>
        <v/>
      </c>
      <c r="D1757" s="17" t="str">
        <f t="shared" si="190"/>
        <v>North America</v>
      </c>
      <c r="E1757" s="17" t="str">
        <f t="shared" si="191"/>
        <v/>
      </c>
      <c r="F1757" s="17" t="str">
        <f t="shared" si="192"/>
        <v/>
      </c>
      <c r="G1757" s="17" t="str">
        <f t="shared" si="193"/>
        <v/>
      </c>
      <c r="H1757" s="17" t="str">
        <f t="shared" si="194"/>
        <v/>
      </c>
      <c r="I1757" s="35" t="str">
        <f t="shared" si="195"/>
        <v>North America</v>
      </c>
      <c r="J1757" t="str">
        <f>IF(ISNUMBER(MATCH(K1757,K$1:K1756,0)),"Double","1st See ")</f>
        <v>Double</v>
      </c>
      <c r="K1757" t="s">
        <v>88</v>
      </c>
    </row>
    <row r="1758" spans="2:11" x14ac:dyDescent="0.25">
      <c r="B1758" s="18">
        <v>1757</v>
      </c>
      <c r="C1758" s="17" t="str">
        <f t="shared" si="189"/>
        <v/>
      </c>
      <c r="D1758" s="17" t="str">
        <f t="shared" si="190"/>
        <v/>
      </c>
      <c r="E1758" s="17" t="str">
        <f t="shared" si="191"/>
        <v/>
      </c>
      <c r="F1758" s="17" t="str">
        <f t="shared" si="192"/>
        <v/>
      </c>
      <c r="G1758" s="17" t="str">
        <f t="shared" si="193"/>
        <v>Asia</v>
      </c>
      <c r="H1758" s="17" t="str">
        <f t="shared" si="194"/>
        <v/>
      </c>
      <c r="I1758" s="35" t="str">
        <f t="shared" si="195"/>
        <v>Asia</v>
      </c>
      <c r="J1758" t="str">
        <f>IF(ISNUMBER(MATCH(K1758,K$1:K1757,0)),"Double","1st See ")</f>
        <v>Double</v>
      </c>
      <c r="K1758" t="s">
        <v>8</v>
      </c>
    </row>
    <row r="1759" spans="2:11" x14ac:dyDescent="0.25">
      <c r="B1759" s="18">
        <v>1758</v>
      </c>
      <c r="C1759" s="17" t="str">
        <f t="shared" si="189"/>
        <v/>
      </c>
      <c r="D1759" s="17" t="str">
        <f t="shared" si="190"/>
        <v>North America</v>
      </c>
      <c r="E1759" s="17" t="str">
        <f t="shared" si="191"/>
        <v/>
      </c>
      <c r="F1759" s="17" t="str">
        <f t="shared" si="192"/>
        <v/>
      </c>
      <c r="G1759" s="17" t="str">
        <f t="shared" si="193"/>
        <v/>
      </c>
      <c r="H1759" s="17" t="str">
        <f t="shared" si="194"/>
        <v/>
      </c>
      <c r="I1759" s="35" t="str">
        <f t="shared" si="195"/>
        <v>North America</v>
      </c>
      <c r="J1759" t="str">
        <f>IF(ISNUMBER(MATCH(K1759,K$1:K1758,0)),"Double","1st See ")</f>
        <v>Double</v>
      </c>
      <c r="K1759" t="s">
        <v>15</v>
      </c>
    </row>
    <row r="1760" spans="2:11" x14ac:dyDescent="0.25">
      <c r="B1760" s="18">
        <v>1759</v>
      </c>
      <c r="C1760" s="17" t="str">
        <f t="shared" si="189"/>
        <v/>
      </c>
      <c r="D1760" s="17" t="str">
        <f t="shared" si="190"/>
        <v>North America</v>
      </c>
      <c r="E1760" s="17" t="str">
        <f t="shared" si="191"/>
        <v/>
      </c>
      <c r="F1760" s="17" t="str">
        <f t="shared" si="192"/>
        <v/>
      </c>
      <c r="G1760" s="17" t="str">
        <f t="shared" si="193"/>
        <v/>
      </c>
      <c r="H1760" s="17" t="str">
        <f t="shared" si="194"/>
        <v/>
      </c>
      <c r="I1760" s="35" t="str">
        <f t="shared" si="195"/>
        <v>North America</v>
      </c>
      <c r="J1760" t="str">
        <f>IF(ISNUMBER(MATCH(K1760,K$1:K1759,0)),"Double","1st See ")</f>
        <v>Double</v>
      </c>
      <c r="K1760" t="s">
        <v>15</v>
      </c>
    </row>
    <row r="1761" spans="2:11" x14ac:dyDescent="0.25">
      <c r="B1761" s="18">
        <v>1760</v>
      </c>
      <c r="C1761" s="17" t="str">
        <f t="shared" si="189"/>
        <v/>
      </c>
      <c r="D1761" s="17" t="str">
        <f t="shared" si="190"/>
        <v>North America</v>
      </c>
      <c r="E1761" s="17" t="str">
        <f t="shared" si="191"/>
        <v/>
      </c>
      <c r="F1761" s="17" t="str">
        <f t="shared" si="192"/>
        <v/>
      </c>
      <c r="G1761" s="17" t="str">
        <f t="shared" si="193"/>
        <v/>
      </c>
      <c r="H1761" s="17" t="str">
        <f t="shared" si="194"/>
        <v/>
      </c>
      <c r="I1761" s="35" t="str">
        <f t="shared" si="195"/>
        <v>North America</v>
      </c>
      <c r="J1761" t="str">
        <f>IF(ISNUMBER(MATCH(K1761,K$1:K1760,0)),"Double","1st See ")</f>
        <v>Double</v>
      </c>
      <c r="K1761" t="s">
        <v>15</v>
      </c>
    </row>
    <row r="1762" spans="2:11" x14ac:dyDescent="0.25">
      <c r="B1762" s="18">
        <v>1761</v>
      </c>
      <c r="C1762" s="17" t="str">
        <f t="shared" si="189"/>
        <v/>
      </c>
      <c r="D1762" s="17" t="str">
        <f t="shared" si="190"/>
        <v>North America</v>
      </c>
      <c r="E1762" s="17" t="str">
        <f t="shared" si="191"/>
        <v/>
      </c>
      <c r="F1762" s="17" t="str">
        <f t="shared" si="192"/>
        <v/>
      </c>
      <c r="G1762" s="17" t="str">
        <f t="shared" si="193"/>
        <v/>
      </c>
      <c r="H1762" s="17" t="str">
        <f t="shared" si="194"/>
        <v/>
      </c>
      <c r="I1762" s="35" t="str">
        <f t="shared" si="195"/>
        <v>North America</v>
      </c>
      <c r="J1762" t="str">
        <f>IF(ISNUMBER(MATCH(K1762,K$1:K1761,0)),"Double","1st See ")</f>
        <v>Double</v>
      </c>
      <c r="K1762" t="s">
        <v>88</v>
      </c>
    </row>
    <row r="1763" spans="2:11" x14ac:dyDescent="0.25">
      <c r="B1763" s="18">
        <v>1762</v>
      </c>
      <c r="C1763" s="17" t="str">
        <f t="shared" si="189"/>
        <v/>
      </c>
      <c r="D1763" s="17" t="str">
        <f t="shared" si="190"/>
        <v>North America</v>
      </c>
      <c r="E1763" s="17" t="str">
        <f t="shared" si="191"/>
        <v/>
      </c>
      <c r="F1763" s="17" t="str">
        <f t="shared" si="192"/>
        <v/>
      </c>
      <c r="G1763" s="17" t="str">
        <f t="shared" si="193"/>
        <v/>
      </c>
      <c r="H1763" s="17" t="str">
        <f t="shared" si="194"/>
        <v/>
      </c>
      <c r="I1763" s="35" t="str">
        <f t="shared" si="195"/>
        <v>North America</v>
      </c>
      <c r="J1763" t="str">
        <f>IF(ISNUMBER(MATCH(K1763,K$1:K1762,0)),"Double","1st See ")</f>
        <v>Double</v>
      </c>
      <c r="K1763" t="s">
        <v>15</v>
      </c>
    </row>
    <row r="1764" spans="2:11" x14ac:dyDescent="0.25">
      <c r="B1764" s="18">
        <v>1763</v>
      </c>
      <c r="C1764" s="17" t="str">
        <f t="shared" si="189"/>
        <v/>
      </c>
      <c r="D1764" s="17" t="str">
        <f t="shared" si="190"/>
        <v>North America</v>
      </c>
      <c r="E1764" s="17" t="str">
        <f t="shared" si="191"/>
        <v/>
      </c>
      <c r="F1764" s="17" t="str">
        <f t="shared" si="192"/>
        <v/>
      </c>
      <c r="G1764" s="17" t="str">
        <f t="shared" si="193"/>
        <v/>
      </c>
      <c r="H1764" s="17" t="str">
        <f t="shared" si="194"/>
        <v/>
      </c>
      <c r="I1764" s="35" t="str">
        <f t="shared" si="195"/>
        <v>North America</v>
      </c>
      <c r="J1764" t="str">
        <f>IF(ISNUMBER(MATCH(K1764,K$1:K1763,0)),"Double","1st See ")</f>
        <v>Double</v>
      </c>
      <c r="K1764" t="s">
        <v>15</v>
      </c>
    </row>
    <row r="1765" spans="2:11" x14ac:dyDescent="0.25">
      <c r="B1765" s="18">
        <v>1764</v>
      </c>
      <c r="C1765" s="17" t="str">
        <f t="shared" si="189"/>
        <v/>
      </c>
      <c r="D1765" s="17" t="str">
        <f t="shared" si="190"/>
        <v>North America</v>
      </c>
      <c r="E1765" s="17" t="str">
        <f t="shared" si="191"/>
        <v/>
      </c>
      <c r="F1765" s="17" t="str">
        <f t="shared" si="192"/>
        <v/>
      </c>
      <c r="G1765" s="17" t="str">
        <f t="shared" si="193"/>
        <v/>
      </c>
      <c r="H1765" s="17" t="str">
        <f t="shared" si="194"/>
        <v/>
      </c>
      <c r="I1765" s="35" t="str">
        <f t="shared" si="195"/>
        <v>North America</v>
      </c>
      <c r="J1765" t="str">
        <f>IF(ISNUMBER(MATCH(K1765,K$1:K1764,0)),"Double","1st See ")</f>
        <v>Double</v>
      </c>
      <c r="K1765" t="s">
        <v>15</v>
      </c>
    </row>
    <row r="1766" spans="2:11" x14ac:dyDescent="0.25">
      <c r="B1766" s="18">
        <v>1765</v>
      </c>
      <c r="C1766" s="17" t="str">
        <f t="shared" si="189"/>
        <v/>
      </c>
      <c r="D1766" s="17" t="str">
        <f t="shared" si="190"/>
        <v>North America</v>
      </c>
      <c r="E1766" s="17" t="str">
        <f t="shared" si="191"/>
        <v/>
      </c>
      <c r="F1766" s="17" t="str">
        <f t="shared" si="192"/>
        <v/>
      </c>
      <c r="G1766" s="17" t="str">
        <f t="shared" si="193"/>
        <v/>
      </c>
      <c r="H1766" s="17" t="str">
        <f t="shared" si="194"/>
        <v/>
      </c>
      <c r="I1766" s="35" t="str">
        <f t="shared" si="195"/>
        <v>North America</v>
      </c>
      <c r="J1766" t="str">
        <f>IF(ISNUMBER(MATCH(K1766,K$1:K1765,0)),"Double","1st See ")</f>
        <v>Double</v>
      </c>
      <c r="K1766" t="s">
        <v>15</v>
      </c>
    </row>
    <row r="1767" spans="2:11" x14ac:dyDescent="0.25">
      <c r="B1767" s="18">
        <v>1766</v>
      </c>
      <c r="C1767" s="17" t="str">
        <f t="shared" si="189"/>
        <v/>
      </c>
      <c r="D1767" s="17" t="str">
        <f t="shared" si="190"/>
        <v/>
      </c>
      <c r="E1767" s="17" t="str">
        <f t="shared" si="191"/>
        <v/>
      </c>
      <c r="F1767" s="17" t="str">
        <f t="shared" si="192"/>
        <v/>
      </c>
      <c r="G1767" s="17" t="str">
        <f t="shared" si="193"/>
        <v/>
      </c>
      <c r="H1767" s="17" t="str">
        <f t="shared" si="194"/>
        <v>Oceania</v>
      </c>
      <c r="I1767" s="35" t="str">
        <f t="shared" si="195"/>
        <v>Oceania</v>
      </c>
      <c r="J1767" t="str">
        <f>IF(ISNUMBER(MATCH(K1767,K$1:K1766,0)),"Double","1st See ")</f>
        <v>Double</v>
      </c>
      <c r="K1767" t="s">
        <v>84</v>
      </c>
    </row>
    <row r="1768" spans="2:11" x14ac:dyDescent="0.25">
      <c r="B1768" s="18">
        <v>1767</v>
      </c>
      <c r="C1768" s="17" t="str">
        <f t="shared" si="189"/>
        <v/>
      </c>
      <c r="D1768" s="17" t="str">
        <f t="shared" si="190"/>
        <v/>
      </c>
      <c r="E1768" s="17" t="str">
        <f t="shared" si="191"/>
        <v/>
      </c>
      <c r="F1768" s="17" t="str">
        <f t="shared" si="192"/>
        <v/>
      </c>
      <c r="G1768" s="17" t="str">
        <f t="shared" si="193"/>
        <v>Asia</v>
      </c>
      <c r="H1768" s="17" t="str">
        <f t="shared" si="194"/>
        <v/>
      </c>
      <c r="I1768" s="35" t="str">
        <f t="shared" si="195"/>
        <v>Asia</v>
      </c>
      <c r="J1768" t="str">
        <f>IF(ISNUMBER(MATCH(K1768,K$1:K1767,0)),"Double","1st See ")</f>
        <v>Double</v>
      </c>
      <c r="K1768" t="s">
        <v>8</v>
      </c>
    </row>
    <row r="1769" spans="2:11" x14ac:dyDescent="0.25">
      <c r="B1769" s="18">
        <v>1768</v>
      </c>
      <c r="C1769" s="17" t="str">
        <f t="shared" si="189"/>
        <v/>
      </c>
      <c r="D1769" s="17" t="str">
        <f t="shared" si="190"/>
        <v/>
      </c>
      <c r="E1769" s="17" t="str">
        <f t="shared" si="191"/>
        <v/>
      </c>
      <c r="F1769" s="17" t="str">
        <f t="shared" si="192"/>
        <v/>
      </c>
      <c r="G1769" s="17" t="str">
        <f t="shared" si="193"/>
        <v>Asia</v>
      </c>
      <c r="H1769" s="17" t="str">
        <f t="shared" si="194"/>
        <v/>
      </c>
      <c r="I1769" s="35" t="str">
        <f t="shared" si="195"/>
        <v>Asia</v>
      </c>
      <c r="J1769" t="str">
        <f>IF(ISNUMBER(MATCH(K1769,K$1:K1768,0)),"Double","1st See ")</f>
        <v>Double</v>
      </c>
      <c r="K1769" t="s">
        <v>8</v>
      </c>
    </row>
    <row r="1770" spans="2:11" x14ac:dyDescent="0.25">
      <c r="B1770" s="18">
        <v>1769</v>
      </c>
      <c r="C1770" s="17" t="str">
        <f t="shared" si="189"/>
        <v>Europe</v>
      </c>
      <c r="D1770" s="17" t="str">
        <f t="shared" si="190"/>
        <v/>
      </c>
      <c r="E1770" s="17" t="str">
        <f t="shared" si="191"/>
        <v/>
      </c>
      <c r="F1770" s="17" t="str">
        <f t="shared" si="192"/>
        <v/>
      </c>
      <c r="G1770" s="17" t="str">
        <f t="shared" si="193"/>
        <v/>
      </c>
      <c r="H1770" s="17" t="str">
        <f t="shared" si="194"/>
        <v/>
      </c>
      <c r="I1770" s="35" t="str">
        <f t="shared" si="195"/>
        <v>Europe</v>
      </c>
      <c r="J1770" t="str">
        <f>IF(ISNUMBER(MATCH(K1770,K$1:K1769,0)),"Double","1st See ")</f>
        <v>Double</v>
      </c>
      <c r="K1770" t="s">
        <v>71</v>
      </c>
    </row>
    <row r="1771" spans="2:11" x14ac:dyDescent="0.25">
      <c r="B1771" s="18">
        <v>1770</v>
      </c>
      <c r="C1771" s="17" t="str">
        <f t="shared" si="189"/>
        <v>Europe</v>
      </c>
      <c r="D1771" s="17" t="str">
        <f t="shared" si="190"/>
        <v/>
      </c>
      <c r="E1771" s="17" t="str">
        <f t="shared" si="191"/>
        <v/>
      </c>
      <c r="F1771" s="17" t="str">
        <f t="shared" si="192"/>
        <v/>
      </c>
      <c r="G1771" s="17" t="str">
        <f t="shared" si="193"/>
        <v/>
      </c>
      <c r="H1771" s="17" t="str">
        <f t="shared" si="194"/>
        <v/>
      </c>
      <c r="I1771" s="35" t="str">
        <f t="shared" si="195"/>
        <v>Europe</v>
      </c>
      <c r="J1771" t="str">
        <f>IF(ISNUMBER(MATCH(K1771,K$1:K1770,0)),"Double","1st See ")</f>
        <v>Double</v>
      </c>
      <c r="K1771" t="s">
        <v>71</v>
      </c>
    </row>
    <row r="1772" spans="2:11" x14ac:dyDescent="0.25">
      <c r="B1772" s="18">
        <v>1771</v>
      </c>
      <c r="C1772" s="17" t="str">
        <f t="shared" si="189"/>
        <v/>
      </c>
      <c r="D1772" s="17" t="str">
        <f t="shared" si="190"/>
        <v/>
      </c>
      <c r="E1772" s="17" t="str">
        <f t="shared" si="191"/>
        <v/>
      </c>
      <c r="F1772" s="17" t="str">
        <f t="shared" si="192"/>
        <v/>
      </c>
      <c r="G1772" s="17" t="str">
        <f t="shared" si="193"/>
        <v>Asia</v>
      </c>
      <c r="H1772" s="17" t="str">
        <f t="shared" si="194"/>
        <v/>
      </c>
      <c r="I1772" s="35" t="str">
        <f t="shared" si="195"/>
        <v>Asia</v>
      </c>
      <c r="J1772" t="str">
        <f>IF(ISNUMBER(MATCH(K1772,K$1:K1771,0)),"Double","1st See ")</f>
        <v>Double</v>
      </c>
      <c r="K1772" t="s">
        <v>17</v>
      </c>
    </row>
    <row r="1773" spans="2:11" x14ac:dyDescent="0.25">
      <c r="B1773" s="18">
        <v>1772</v>
      </c>
      <c r="C1773" s="17" t="str">
        <f t="shared" si="189"/>
        <v/>
      </c>
      <c r="D1773" s="17" t="str">
        <f t="shared" si="190"/>
        <v/>
      </c>
      <c r="E1773" s="17" t="str">
        <f t="shared" si="191"/>
        <v/>
      </c>
      <c r="F1773" s="17" t="str">
        <f t="shared" si="192"/>
        <v/>
      </c>
      <c r="G1773" s="17" t="str">
        <f t="shared" si="193"/>
        <v/>
      </c>
      <c r="H1773" s="17" t="str">
        <f t="shared" si="194"/>
        <v>Oceania</v>
      </c>
      <c r="I1773" s="35" t="str">
        <f t="shared" si="195"/>
        <v>Oceania</v>
      </c>
      <c r="J1773" t="str">
        <f>IF(ISNUMBER(MATCH(K1773,K$1:K1772,0)),"Double","1st See ")</f>
        <v>Double</v>
      </c>
      <c r="K1773" t="s">
        <v>84</v>
      </c>
    </row>
    <row r="1774" spans="2:11" x14ac:dyDescent="0.25">
      <c r="B1774" s="18">
        <v>1773</v>
      </c>
      <c r="C1774" s="17" t="str">
        <f t="shared" si="189"/>
        <v/>
      </c>
      <c r="D1774" s="17" t="str">
        <f t="shared" si="190"/>
        <v/>
      </c>
      <c r="E1774" s="17" t="str">
        <f t="shared" si="191"/>
        <v/>
      </c>
      <c r="F1774" s="17" t="str">
        <f t="shared" si="192"/>
        <v/>
      </c>
      <c r="G1774" s="17" t="str">
        <f t="shared" si="193"/>
        <v>Asia</v>
      </c>
      <c r="H1774" s="17" t="str">
        <f t="shared" si="194"/>
        <v/>
      </c>
      <c r="I1774" s="35" t="str">
        <f t="shared" si="195"/>
        <v>Asia</v>
      </c>
      <c r="J1774" t="str">
        <f>IF(ISNUMBER(MATCH(K1774,K$1:K1773,0)),"Double","1st See ")</f>
        <v>Double</v>
      </c>
      <c r="K1774" t="s">
        <v>8</v>
      </c>
    </row>
    <row r="1775" spans="2:11" x14ac:dyDescent="0.25">
      <c r="B1775" s="18">
        <v>1774</v>
      </c>
      <c r="C1775" s="17" t="str">
        <f t="shared" si="189"/>
        <v/>
      </c>
      <c r="D1775" s="17" t="str">
        <f t="shared" si="190"/>
        <v/>
      </c>
      <c r="E1775" s="17" t="str">
        <f t="shared" si="191"/>
        <v/>
      </c>
      <c r="F1775" s="17" t="str">
        <f t="shared" si="192"/>
        <v/>
      </c>
      <c r="G1775" s="17" t="str">
        <f t="shared" si="193"/>
        <v>Asia</v>
      </c>
      <c r="H1775" s="17" t="str">
        <f t="shared" si="194"/>
        <v/>
      </c>
      <c r="I1775" s="35" t="str">
        <f t="shared" si="195"/>
        <v>Asia</v>
      </c>
      <c r="J1775" t="str">
        <f>IF(ISNUMBER(MATCH(K1775,K$1:K1774,0)),"Double","1st See ")</f>
        <v>Double</v>
      </c>
      <c r="K1775" t="s">
        <v>8</v>
      </c>
    </row>
    <row r="1776" spans="2:11" x14ac:dyDescent="0.25">
      <c r="B1776" s="18">
        <v>1775</v>
      </c>
      <c r="C1776" s="17" t="str">
        <f t="shared" si="189"/>
        <v/>
      </c>
      <c r="D1776" s="17" t="str">
        <f t="shared" si="190"/>
        <v/>
      </c>
      <c r="E1776" s="17" t="str">
        <f t="shared" si="191"/>
        <v/>
      </c>
      <c r="F1776" s="17" t="str">
        <f t="shared" si="192"/>
        <v/>
      </c>
      <c r="G1776" s="17" t="str">
        <f t="shared" si="193"/>
        <v>Asia</v>
      </c>
      <c r="H1776" s="17" t="str">
        <f t="shared" si="194"/>
        <v/>
      </c>
      <c r="I1776" s="35" t="str">
        <f t="shared" si="195"/>
        <v>Asia</v>
      </c>
      <c r="J1776" t="str">
        <f>IF(ISNUMBER(MATCH(K1776,K$1:K1775,0)),"Double","1st See ")</f>
        <v>Double</v>
      </c>
      <c r="K1776" t="s">
        <v>8</v>
      </c>
    </row>
    <row r="1777" spans="2:11" x14ac:dyDescent="0.25">
      <c r="B1777" s="18">
        <v>1776</v>
      </c>
      <c r="C1777" s="17" t="str">
        <f t="shared" si="189"/>
        <v/>
      </c>
      <c r="D1777" s="17" t="str">
        <f t="shared" si="190"/>
        <v>North America</v>
      </c>
      <c r="E1777" s="17" t="str">
        <f t="shared" si="191"/>
        <v/>
      </c>
      <c r="F1777" s="17" t="str">
        <f t="shared" si="192"/>
        <v/>
      </c>
      <c r="G1777" s="17" t="str">
        <f t="shared" si="193"/>
        <v/>
      </c>
      <c r="H1777" s="17" t="str">
        <f t="shared" si="194"/>
        <v/>
      </c>
      <c r="I1777" s="35" t="str">
        <f t="shared" si="195"/>
        <v>North America</v>
      </c>
      <c r="J1777" t="str">
        <f>IF(ISNUMBER(MATCH(K1777,K$1:K1776,0)),"Double","1st See ")</f>
        <v>Double</v>
      </c>
      <c r="K1777" t="s">
        <v>15</v>
      </c>
    </row>
    <row r="1778" spans="2:11" x14ac:dyDescent="0.25">
      <c r="B1778" s="18">
        <v>1777</v>
      </c>
      <c r="C1778" s="17" t="str">
        <f t="shared" si="189"/>
        <v>Europe</v>
      </c>
      <c r="D1778" s="17" t="str">
        <f t="shared" si="190"/>
        <v/>
      </c>
      <c r="E1778" s="17" t="str">
        <f t="shared" si="191"/>
        <v/>
      </c>
      <c r="F1778" s="17" t="str">
        <f t="shared" si="192"/>
        <v/>
      </c>
      <c r="G1778" s="17" t="str">
        <f t="shared" si="193"/>
        <v/>
      </c>
      <c r="H1778" s="17" t="str">
        <f t="shared" si="194"/>
        <v/>
      </c>
      <c r="I1778" s="35" t="str">
        <f t="shared" si="195"/>
        <v>Europe</v>
      </c>
      <c r="J1778" t="str">
        <f>IF(ISNUMBER(MATCH(K1778,K$1:K1777,0)),"Double","1st See ")</f>
        <v>Double</v>
      </c>
      <c r="K1778" t="s">
        <v>628</v>
      </c>
    </row>
    <row r="1779" spans="2:11" x14ac:dyDescent="0.25">
      <c r="B1779" s="18">
        <v>1778</v>
      </c>
      <c r="C1779" s="17" t="str">
        <f t="shared" si="189"/>
        <v/>
      </c>
      <c r="D1779" s="17" t="str">
        <f t="shared" si="190"/>
        <v>North America</v>
      </c>
      <c r="E1779" s="17" t="str">
        <f t="shared" si="191"/>
        <v/>
      </c>
      <c r="F1779" s="17" t="str">
        <f t="shared" si="192"/>
        <v/>
      </c>
      <c r="G1779" s="17" t="str">
        <f t="shared" si="193"/>
        <v/>
      </c>
      <c r="H1779" s="17" t="str">
        <f t="shared" si="194"/>
        <v/>
      </c>
      <c r="I1779" s="35" t="str">
        <f t="shared" si="195"/>
        <v>North America</v>
      </c>
      <c r="J1779" t="str">
        <f>IF(ISNUMBER(MATCH(K1779,K$1:K1778,0)),"Double","1st See ")</f>
        <v>Double</v>
      </c>
      <c r="K1779" t="s">
        <v>88</v>
      </c>
    </row>
    <row r="1780" spans="2:11" x14ac:dyDescent="0.25">
      <c r="B1780" s="18">
        <v>1779</v>
      </c>
      <c r="C1780" s="17" t="str">
        <f t="shared" si="189"/>
        <v/>
      </c>
      <c r="D1780" s="17" t="str">
        <f t="shared" si="190"/>
        <v>North America</v>
      </c>
      <c r="E1780" s="17" t="str">
        <f t="shared" si="191"/>
        <v/>
      </c>
      <c r="F1780" s="17" t="str">
        <f t="shared" si="192"/>
        <v/>
      </c>
      <c r="G1780" s="17" t="str">
        <f t="shared" si="193"/>
        <v/>
      </c>
      <c r="H1780" s="17" t="str">
        <f t="shared" si="194"/>
        <v/>
      </c>
      <c r="I1780" s="35" t="str">
        <f t="shared" si="195"/>
        <v>North America</v>
      </c>
      <c r="J1780" t="str">
        <f>IF(ISNUMBER(MATCH(K1780,K$1:K1779,0)),"Double","1st See ")</f>
        <v>Double</v>
      </c>
      <c r="K1780" t="s">
        <v>15</v>
      </c>
    </row>
    <row r="1781" spans="2:11" x14ac:dyDescent="0.25">
      <c r="B1781" s="18">
        <v>1780</v>
      </c>
      <c r="C1781" s="17" t="str">
        <f t="shared" si="189"/>
        <v/>
      </c>
      <c r="D1781" s="17" t="str">
        <f t="shared" si="190"/>
        <v>North America</v>
      </c>
      <c r="E1781" s="17" t="str">
        <f t="shared" si="191"/>
        <v/>
      </c>
      <c r="F1781" s="17" t="str">
        <f t="shared" si="192"/>
        <v/>
      </c>
      <c r="G1781" s="17" t="str">
        <f t="shared" si="193"/>
        <v/>
      </c>
      <c r="H1781" s="17" t="str">
        <f t="shared" si="194"/>
        <v/>
      </c>
      <c r="I1781" s="35" t="str">
        <f t="shared" si="195"/>
        <v>North America</v>
      </c>
      <c r="J1781" t="str">
        <f>IF(ISNUMBER(MATCH(K1781,K$1:K1780,0)),"Double","1st See ")</f>
        <v>Double</v>
      </c>
      <c r="K1781" t="s">
        <v>15</v>
      </c>
    </row>
    <row r="1782" spans="2:11" x14ac:dyDescent="0.25">
      <c r="B1782" s="18">
        <v>1781</v>
      </c>
      <c r="C1782" s="17" t="str">
        <f t="shared" si="189"/>
        <v/>
      </c>
      <c r="D1782" s="17" t="str">
        <f t="shared" si="190"/>
        <v>North America</v>
      </c>
      <c r="E1782" s="17" t="str">
        <f t="shared" si="191"/>
        <v/>
      </c>
      <c r="F1782" s="17" t="str">
        <f t="shared" si="192"/>
        <v/>
      </c>
      <c r="G1782" s="17" t="str">
        <f t="shared" si="193"/>
        <v/>
      </c>
      <c r="H1782" s="17" t="str">
        <f t="shared" si="194"/>
        <v/>
      </c>
      <c r="I1782" s="35" t="str">
        <f t="shared" si="195"/>
        <v>North America</v>
      </c>
      <c r="J1782" t="str">
        <f>IF(ISNUMBER(MATCH(K1782,K$1:K1781,0)),"Double","1st See ")</f>
        <v>Double</v>
      </c>
      <c r="K1782" t="s">
        <v>15</v>
      </c>
    </row>
    <row r="1783" spans="2:11" x14ac:dyDescent="0.25">
      <c r="B1783" s="18">
        <v>1782</v>
      </c>
      <c r="C1783" s="17" t="str">
        <f t="shared" si="189"/>
        <v/>
      </c>
      <c r="D1783" s="17" t="str">
        <f t="shared" si="190"/>
        <v>North America</v>
      </c>
      <c r="E1783" s="17" t="str">
        <f t="shared" si="191"/>
        <v/>
      </c>
      <c r="F1783" s="17" t="str">
        <f t="shared" si="192"/>
        <v/>
      </c>
      <c r="G1783" s="17" t="str">
        <f t="shared" si="193"/>
        <v/>
      </c>
      <c r="H1783" s="17" t="str">
        <f t="shared" si="194"/>
        <v/>
      </c>
      <c r="I1783" s="35" t="str">
        <f t="shared" si="195"/>
        <v>North America</v>
      </c>
      <c r="J1783" t="str">
        <f>IF(ISNUMBER(MATCH(K1783,K$1:K1782,0)),"Double","1st See ")</f>
        <v>Double</v>
      </c>
      <c r="K1783" t="s">
        <v>15</v>
      </c>
    </row>
    <row r="1784" spans="2:11" x14ac:dyDescent="0.25">
      <c r="B1784" s="18">
        <v>1783</v>
      </c>
      <c r="C1784" s="17" t="str">
        <f t="shared" si="189"/>
        <v/>
      </c>
      <c r="D1784" s="17" t="str">
        <f t="shared" si="190"/>
        <v>North America</v>
      </c>
      <c r="E1784" s="17" t="str">
        <f t="shared" si="191"/>
        <v/>
      </c>
      <c r="F1784" s="17" t="str">
        <f t="shared" si="192"/>
        <v/>
      </c>
      <c r="G1784" s="17" t="str">
        <f t="shared" si="193"/>
        <v/>
      </c>
      <c r="H1784" s="17" t="str">
        <f t="shared" si="194"/>
        <v/>
      </c>
      <c r="I1784" s="35" t="str">
        <f t="shared" si="195"/>
        <v>North America</v>
      </c>
      <c r="J1784" t="str">
        <f>IF(ISNUMBER(MATCH(K1784,K$1:K1783,0)),"Double","1st See ")</f>
        <v>Double</v>
      </c>
      <c r="K1784" t="s">
        <v>15</v>
      </c>
    </row>
    <row r="1785" spans="2:11" x14ac:dyDescent="0.25">
      <c r="B1785" s="18">
        <v>1784</v>
      </c>
      <c r="C1785" s="17" t="str">
        <f t="shared" si="189"/>
        <v>Europe</v>
      </c>
      <c r="D1785" s="17" t="str">
        <f t="shared" si="190"/>
        <v/>
      </c>
      <c r="E1785" s="17" t="str">
        <f t="shared" si="191"/>
        <v/>
      </c>
      <c r="F1785" s="17" t="str">
        <f t="shared" si="192"/>
        <v/>
      </c>
      <c r="G1785" s="17" t="str">
        <f t="shared" si="193"/>
        <v/>
      </c>
      <c r="H1785" s="17" t="str">
        <f t="shared" si="194"/>
        <v/>
      </c>
      <c r="I1785" s="35" t="str">
        <f t="shared" si="195"/>
        <v>Europe</v>
      </c>
      <c r="J1785" t="str">
        <f>IF(ISNUMBER(MATCH(K1785,K$1:K1784,0)),"Double","1st See ")</f>
        <v>Double</v>
      </c>
      <c r="K1785" t="s">
        <v>1351</v>
      </c>
    </row>
    <row r="1786" spans="2:11" x14ac:dyDescent="0.25">
      <c r="B1786" s="18">
        <v>1785</v>
      </c>
      <c r="C1786" s="17" t="str">
        <f t="shared" si="189"/>
        <v/>
      </c>
      <c r="D1786" s="17" t="str">
        <f t="shared" si="190"/>
        <v>North America</v>
      </c>
      <c r="E1786" s="17" t="str">
        <f t="shared" si="191"/>
        <v/>
      </c>
      <c r="F1786" s="17" t="str">
        <f t="shared" si="192"/>
        <v/>
      </c>
      <c r="G1786" s="17" t="str">
        <f t="shared" si="193"/>
        <v/>
      </c>
      <c r="H1786" s="17" t="str">
        <f t="shared" si="194"/>
        <v/>
      </c>
      <c r="I1786" s="35" t="str">
        <f t="shared" si="195"/>
        <v>North America</v>
      </c>
      <c r="J1786" t="str">
        <f>IF(ISNUMBER(MATCH(K1786,K$1:K1785,0)),"Double","1st See ")</f>
        <v>Double</v>
      </c>
      <c r="K1786" t="s">
        <v>15</v>
      </c>
    </row>
    <row r="1787" spans="2:11" x14ac:dyDescent="0.25">
      <c r="B1787" s="18">
        <v>1786</v>
      </c>
      <c r="C1787" s="17" t="str">
        <f t="shared" si="189"/>
        <v/>
      </c>
      <c r="D1787" s="17" t="str">
        <f t="shared" si="190"/>
        <v/>
      </c>
      <c r="E1787" s="17" t="str">
        <f t="shared" si="191"/>
        <v/>
      </c>
      <c r="F1787" s="17" t="str">
        <f t="shared" si="192"/>
        <v/>
      </c>
      <c r="G1787" s="17" t="str">
        <f t="shared" si="193"/>
        <v>Asia</v>
      </c>
      <c r="H1787" s="17" t="str">
        <f t="shared" si="194"/>
        <v/>
      </c>
      <c r="I1787" s="35" t="str">
        <f t="shared" si="195"/>
        <v>Asia</v>
      </c>
      <c r="J1787" t="str">
        <f>IF(ISNUMBER(MATCH(K1787,K$1:K1786,0)),"Double","1st See ")</f>
        <v xml:space="preserve">1st See </v>
      </c>
      <c r="K1787" t="s">
        <v>1933</v>
      </c>
    </row>
    <row r="1788" spans="2:11" x14ac:dyDescent="0.25">
      <c r="B1788" s="18">
        <v>1787</v>
      </c>
      <c r="C1788" s="17" t="str">
        <f t="shared" si="189"/>
        <v/>
      </c>
      <c r="D1788" s="17" t="str">
        <f t="shared" si="190"/>
        <v/>
      </c>
      <c r="E1788" s="17" t="str">
        <f t="shared" si="191"/>
        <v/>
      </c>
      <c r="F1788" s="17" t="str">
        <f t="shared" si="192"/>
        <v/>
      </c>
      <c r="G1788" s="17" t="str">
        <f t="shared" si="193"/>
        <v>Asia</v>
      </c>
      <c r="H1788" s="17" t="str">
        <f t="shared" si="194"/>
        <v/>
      </c>
      <c r="I1788" s="35" t="str">
        <f t="shared" si="195"/>
        <v>Asia</v>
      </c>
      <c r="J1788" t="str">
        <f>IF(ISNUMBER(MATCH(K1788,K$1:K1787,0)),"Double","1st See ")</f>
        <v>Double</v>
      </c>
      <c r="K1788" t="s">
        <v>8</v>
      </c>
    </row>
    <row r="1789" spans="2:11" x14ac:dyDescent="0.25">
      <c r="B1789" s="18">
        <v>1788</v>
      </c>
      <c r="C1789" s="17" t="str">
        <f t="shared" si="189"/>
        <v/>
      </c>
      <c r="D1789" s="17" t="str">
        <f t="shared" si="190"/>
        <v/>
      </c>
      <c r="E1789" s="17" t="str">
        <f t="shared" si="191"/>
        <v/>
      </c>
      <c r="F1789" s="17" t="str">
        <f t="shared" si="192"/>
        <v/>
      </c>
      <c r="G1789" s="17" t="str">
        <f t="shared" si="193"/>
        <v>Asia</v>
      </c>
      <c r="H1789" s="17" t="str">
        <f t="shared" si="194"/>
        <v/>
      </c>
      <c r="I1789" s="35" t="str">
        <f t="shared" si="195"/>
        <v>Asia</v>
      </c>
      <c r="J1789" t="str">
        <f>IF(ISNUMBER(MATCH(K1789,K$1:K1788,0)),"Double","1st See ")</f>
        <v>Double</v>
      </c>
      <c r="K1789" t="s">
        <v>8</v>
      </c>
    </row>
    <row r="1790" spans="2:11" x14ac:dyDescent="0.25">
      <c r="B1790" s="18">
        <v>1789</v>
      </c>
      <c r="C1790" s="17" t="str">
        <f t="shared" si="189"/>
        <v/>
      </c>
      <c r="D1790" s="17" t="str">
        <f t="shared" si="190"/>
        <v/>
      </c>
      <c r="E1790" s="17" t="str">
        <f t="shared" si="191"/>
        <v/>
      </c>
      <c r="F1790" s="17" t="str">
        <f t="shared" si="192"/>
        <v/>
      </c>
      <c r="G1790" s="17" t="str">
        <f t="shared" si="193"/>
        <v>Asia</v>
      </c>
      <c r="H1790" s="17" t="str">
        <f t="shared" si="194"/>
        <v/>
      </c>
      <c r="I1790" s="35" t="str">
        <f t="shared" si="195"/>
        <v>Asia</v>
      </c>
      <c r="J1790" t="str">
        <f>IF(ISNUMBER(MATCH(K1790,K$1:K1789,0)),"Double","1st See ")</f>
        <v>Double</v>
      </c>
      <c r="K1790" t="s">
        <v>8</v>
      </c>
    </row>
    <row r="1791" spans="2:11" x14ac:dyDescent="0.25">
      <c r="B1791" s="18">
        <v>1790</v>
      </c>
      <c r="C1791" s="17" t="str">
        <f t="shared" si="189"/>
        <v>Europe</v>
      </c>
      <c r="D1791" s="17" t="str">
        <f t="shared" si="190"/>
        <v/>
      </c>
      <c r="E1791" s="17" t="str">
        <f t="shared" si="191"/>
        <v/>
      </c>
      <c r="F1791" s="17" t="str">
        <f t="shared" si="192"/>
        <v/>
      </c>
      <c r="G1791" s="17" t="str">
        <f t="shared" si="193"/>
        <v/>
      </c>
      <c r="H1791" s="17" t="str">
        <f t="shared" si="194"/>
        <v/>
      </c>
      <c r="I1791" s="35" t="str">
        <f t="shared" si="195"/>
        <v>Europe</v>
      </c>
      <c r="J1791" t="str">
        <f>IF(ISNUMBER(MATCH(K1791,K$1:K1790,0)),"Double","1st See ")</f>
        <v>Double</v>
      </c>
      <c r="K1791" t="s">
        <v>71</v>
      </c>
    </row>
    <row r="1792" spans="2:11" x14ac:dyDescent="0.25">
      <c r="B1792" s="18">
        <v>1791</v>
      </c>
      <c r="C1792" s="17" t="str">
        <f t="shared" si="189"/>
        <v/>
      </c>
      <c r="D1792" s="17" t="str">
        <f t="shared" si="190"/>
        <v/>
      </c>
      <c r="E1792" s="17" t="str">
        <f t="shared" si="191"/>
        <v/>
      </c>
      <c r="F1792" s="17" t="str">
        <f t="shared" si="192"/>
        <v/>
      </c>
      <c r="G1792" s="17" t="str">
        <f t="shared" si="193"/>
        <v>Asia</v>
      </c>
      <c r="H1792" s="17" t="str">
        <f t="shared" si="194"/>
        <v/>
      </c>
      <c r="I1792" s="35" t="str">
        <f t="shared" si="195"/>
        <v>Asia</v>
      </c>
      <c r="J1792" t="str">
        <f>IF(ISNUMBER(MATCH(K1792,K$1:K1791,0)),"Double","1st See ")</f>
        <v>Double</v>
      </c>
      <c r="K1792" t="s">
        <v>8</v>
      </c>
    </row>
    <row r="1793" spans="2:11" x14ac:dyDescent="0.25">
      <c r="B1793" s="18">
        <v>1792</v>
      </c>
      <c r="C1793" s="17" t="str">
        <f t="shared" si="189"/>
        <v/>
      </c>
      <c r="D1793" s="17" t="str">
        <f t="shared" si="190"/>
        <v/>
      </c>
      <c r="E1793" s="17" t="str">
        <f t="shared" si="191"/>
        <v/>
      </c>
      <c r="F1793" s="17" t="str">
        <f t="shared" si="192"/>
        <v/>
      </c>
      <c r="G1793" s="17" t="str">
        <f t="shared" si="193"/>
        <v>Asia</v>
      </c>
      <c r="H1793" s="17" t="str">
        <f t="shared" si="194"/>
        <v/>
      </c>
      <c r="I1793" s="35" t="str">
        <f t="shared" si="195"/>
        <v>Asia</v>
      </c>
      <c r="J1793" t="str">
        <f>IF(ISNUMBER(MATCH(K1793,K$1:K1792,0)),"Double","1st See ")</f>
        <v>Double</v>
      </c>
      <c r="K1793" t="s">
        <v>8</v>
      </c>
    </row>
    <row r="1794" spans="2:11" x14ac:dyDescent="0.25">
      <c r="B1794" s="18">
        <v>1793</v>
      </c>
      <c r="C1794" s="17" t="str">
        <f t="shared" ref="C1794:C1857" si="196">IF(ISNUMBER(MATCH($K1794,L$2:L$65,0)),"Europe","")</f>
        <v>Europe</v>
      </c>
      <c r="D1794" s="17" t="str">
        <f t="shared" ref="D1794:D1857" si="197">IF(ISNUMBER(MATCH($K1794,M$2:M$65,0)),"North America","")</f>
        <v/>
      </c>
      <c r="E1794" s="17" t="str">
        <f t="shared" ref="E1794:E1857" si="198">IF(ISNUMBER(MATCH($K1794,N$2:N$65,0)),"South America","")</f>
        <v/>
      </c>
      <c r="F1794" s="17" t="str">
        <f t="shared" ref="F1794:F1857" si="199">IF(ISNUMBER(MATCH($K1794,O$2:O$63,0)),"Africa","")</f>
        <v/>
      </c>
      <c r="G1794" s="17" t="str">
        <f t="shared" ref="G1794:G1857" si="200">IF(ISNUMBER(MATCH($K1794,P$2:P$65,0)),"Asia","")</f>
        <v/>
      </c>
      <c r="H1794" s="17" t="str">
        <f t="shared" ref="H1794:H1857" si="201">IF(ISNUMBER(MATCH($K1794,Q$2:Q$65,0)),"Oceania","")</f>
        <v/>
      </c>
      <c r="I1794" s="35" t="str">
        <f t="shared" si="195"/>
        <v>Europe</v>
      </c>
      <c r="J1794" t="str">
        <f>IF(ISNUMBER(MATCH(K1794,K$1:K1793,0)),"Double","1st See ")</f>
        <v>Double</v>
      </c>
      <c r="K1794" t="s">
        <v>71</v>
      </c>
    </row>
    <row r="1795" spans="2:11" x14ac:dyDescent="0.25">
      <c r="B1795" s="18">
        <v>1794</v>
      </c>
      <c r="C1795" s="17" t="str">
        <f t="shared" si="196"/>
        <v/>
      </c>
      <c r="D1795" s="17" t="str">
        <f t="shared" si="197"/>
        <v>North America</v>
      </c>
      <c r="E1795" s="17" t="str">
        <f t="shared" si="198"/>
        <v/>
      </c>
      <c r="F1795" s="17" t="str">
        <f t="shared" si="199"/>
        <v/>
      </c>
      <c r="G1795" s="17" t="str">
        <f t="shared" si="200"/>
        <v/>
      </c>
      <c r="H1795" s="17" t="str">
        <f t="shared" si="201"/>
        <v/>
      </c>
      <c r="I1795" s="35" t="str">
        <f t="shared" ref="I1795:I1858" si="202">CONCATENATE(C1795,D1795,E1795,F1795,G1795,H1795)</f>
        <v>North America</v>
      </c>
      <c r="J1795" t="str">
        <f>IF(ISNUMBER(MATCH(K1795,K$1:K1794,0)),"Double","1st See ")</f>
        <v>Double</v>
      </c>
      <c r="K1795" t="s">
        <v>15</v>
      </c>
    </row>
    <row r="1796" spans="2:11" x14ac:dyDescent="0.25">
      <c r="B1796" s="18">
        <v>1795</v>
      </c>
      <c r="C1796" s="17" t="str">
        <f t="shared" si="196"/>
        <v/>
      </c>
      <c r="D1796" s="17" t="str">
        <f t="shared" si="197"/>
        <v>North America</v>
      </c>
      <c r="E1796" s="17" t="str">
        <f t="shared" si="198"/>
        <v/>
      </c>
      <c r="F1796" s="17" t="str">
        <f t="shared" si="199"/>
        <v/>
      </c>
      <c r="G1796" s="17" t="str">
        <f t="shared" si="200"/>
        <v/>
      </c>
      <c r="H1796" s="17" t="str">
        <f t="shared" si="201"/>
        <v/>
      </c>
      <c r="I1796" s="35" t="str">
        <f t="shared" si="202"/>
        <v>North America</v>
      </c>
      <c r="J1796" t="str">
        <f>IF(ISNUMBER(MATCH(K1796,K$1:K1795,0)),"Double","1st See ")</f>
        <v>Double</v>
      </c>
      <c r="K1796" t="s">
        <v>15</v>
      </c>
    </row>
    <row r="1797" spans="2:11" x14ac:dyDescent="0.25">
      <c r="B1797" s="18">
        <v>1796</v>
      </c>
      <c r="C1797" s="17" t="str">
        <f t="shared" si="196"/>
        <v/>
      </c>
      <c r="D1797" s="17" t="str">
        <f t="shared" si="197"/>
        <v>North America</v>
      </c>
      <c r="E1797" s="17" t="str">
        <f t="shared" si="198"/>
        <v/>
      </c>
      <c r="F1797" s="17" t="str">
        <f t="shared" si="199"/>
        <v/>
      </c>
      <c r="G1797" s="17" t="str">
        <f t="shared" si="200"/>
        <v/>
      </c>
      <c r="H1797" s="17" t="str">
        <f t="shared" si="201"/>
        <v/>
      </c>
      <c r="I1797" s="35" t="str">
        <f t="shared" si="202"/>
        <v>North America</v>
      </c>
      <c r="J1797" t="str">
        <f>IF(ISNUMBER(MATCH(K1797,K$1:K1796,0)),"Double","1st See ")</f>
        <v>Double</v>
      </c>
      <c r="K1797" t="s">
        <v>15</v>
      </c>
    </row>
    <row r="1798" spans="2:11" x14ac:dyDescent="0.25">
      <c r="B1798" s="18">
        <v>1797</v>
      </c>
      <c r="C1798" s="17" t="str">
        <f t="shared" si="196"/>
        <v/>
      </c>
      <c r="D1798" s="17" t="str">
        <f t="shared" si="197"/>
        <v>North America</v>
      </c>
      <c r="E1798" s="17" t="str">
        <f t="shared" si="198"/>
        <v/>
      </c>
      <c r="F1798" s="17" t="str">
        <f t="shared" si="199"/>
        <v/>
      </c>
      <c r="G1798" s="17" t="str">
        <f t="shared" si="200"/>
        <v/>
      </c>
      <c r="H1798" s="17" t="str">
        <f t="shared" si="201"/>
        <v/>
      </c>
      <c r="I1798" s="35" t="str">
        <f t="shared" si="202"/>
        <v>North America</v>
      </c>
      <c r="J1798" t="str">
        <f>IF(ISNUMBER(MATCH(K1798,K$1:K1797,0)),"Double","1st See ")</f>
        <v>Double</v>
      </c>
      <c r="K1798" t="s">
        <v>15</v>
      </c>
    </row>
    <row r="1799" spans="2:11" x14ac:dyDescent="0.25">
      <c r="B1799" s="18">
        <v>1798</v>
      </c>
      <c r="C1799" s="17" t="str">
        <f t="shared" si="196"/>
        <v/>
      </c>
      <c r="D1799" s="17" t="str">
        <f t="shared" si="197"/>
        <v>North America</v>
      </c>
      <c r="E1799" s="17" t="str">
        <f t="shared" si="198"/>
        <v/>
      </c>
      <c r="F1799" s="17" t="str">
        <f t="shared" si="199"/>
        <v/>
      </c>
      <c r="G1799" s="17" t="str">
        <f t="shared" si="200"/>
        <v/>
      </c>
      <c r="H1799" s="17" t="str">
        <f t="shared" si="201"/>
        <v/>
      </c>
      <c r="I1799" s="35" t="str">
        <f t="shared" si="202"/>
        <v>North America</v>
      </c>
      <c r="J1799" t="str">
        <f>IF(ISNUMBER(MATCH(K1799,K$1:K1798,0)),"Double","1st See ")</f>
        <v>Double</v>
      </c>
      <c r="K1799" t="s">
        <v>15</v>
      </c>
    </row>
    <row r="1800" spans="2:11" x14ac:dyDescent="0.25">
      <c r="B1800" s="18">
        <v>1799</v>
      </c>
      <c r="C1800" s="17" t="str">
        <f t="shared" si="196"/>
        <v/>
      </c>
      <c r="D1800" s="17" t="str">
        <f t="shared" si="197"/>
        <v/>
      </c>
      <c r="E1800" s="17" t="str">
        <f t="shared" si="198"/>
        <v/>
      </c>
      <c r="F1800" s="17" t="str">
        <f t="shared" si="199"/>
        <v/>
      </c>
      <c r="G1800" s="17" t="str">
        <f t="shared" si="200"/>
        <v>Asia</v>
      </c>
      <c r="H1800" s="17" t="str">
        <f t="shared" si="201"/>
        <v/>
      </c>
      <c r="I1800" s="35" t="str">
        <f t="shared" si="202"/>
        <v>Asia</v>
      </c>
      <c r="J1800" t="str">
        <f>IF(ISNUMBER(MATCH(K1800,K$1:K1799,0)),"Double","1st See ")</f>
        <v>Double</v>
      </c>
      <c r="K1800" t="s">
        <v>179</v>
      </c>
    </row>
    <row r="1801" spans="2:11" x14ac:dyDescent="0.25">
      <c r="B1801" s="18">
        <v>1800</v>
      </c>
      <c r="C1801" s="17" t="str">
        <f t="shared" si="196"/>
        <v/>
      </c>
      <c r="D1801" s="17" t="str">
        <f t="shared" si="197"/>
        <v/>
      </c>
      <c r="E1801" s="17" t="str">
        <f t="shared" si="198"/>
        <v/>
      </c>
      <c r="F1801" s="17" t="str">
        <f t="shared" si="199"/>
        <v/>
      </c>
      <c r="G1801" s="17" t="str">
        <f t="shared" si="200"/>
        <v>Asia</v>
      </c>
      <c r="H1801" s="17" t="str">
        <f t="shared" si="201"/>
        <v/>
      </c>
      <c r="I1801" s="35" t="str">
        <f t="shared" si="202"/>
        <v>Asia</v>
      </c>
      <c r="J1801" t="str">
        <f>IF(ISNUMBER(MATCH(K1801,K$1:K1800,0)),"Double","1st See ")</f>
        <v>Double</v>
      </c>
      <c r="K1801" t="s">
        <v>8</v>
      </c>
    </row>
    <row r="1802" spans="2:11" x14ac:dyDescent="0.25">
      <c r="B1802" s="18">
        <v>1801</v>
      </c>
      <c r="C1802" s="17" t="str">
        <f t="shared" si="196"/>
        <v/>
      </c>
      <c r="D1802" s="17" t="str">
        <f t="shared" si="197"/>
        <v/>
      </c>
      <c r="E1802" s="17" t="str">
        <f t="shared" si="198"/>
        <v/>
      </c>
      <c r="F1802" s="17" t="str">
        <f t="shared" si="199"/>
        <v/>
      </c>
      <c r="G1802" s="17" t="str">
        <f t="shared" si="200"/>
        <v>Asia</v>
      </c>
      <c r="H1802" s="17" t="str">
        <f t="shared" si="201"/>
        <v/>
      </c>
      <c r="I1802" s="35" t="str">
        <f t="shared" si="202"/>
        <v>Asia</v>
      </c>
      <c r="J1802" t="str">
        <f>IF(ISNUMBER(MATCH(K1802,K$1:K1801,0)),"Double","1st See ")</f>
        <v>Double</v>
      </c>
      <c r="K1802" t="s">
        <v>171</v>
      </c>
    </row>
    <row r="1803" spans="2:11" x14ac:dyDescent="0.25">
      <c r="B1803" s="18">
        <v>1802</v>
      </c>
      <c r="C1803" s="17" t="str">
        <f t="shared" si="196"/>
        <v/>
      </c>
      <c r="D1803" s="17" t="str">
        <f t="shared" si="197"/>
        <v>North America</v>
      </c>
      <c r="E1803" s="17" t="str">
        <f t="shared" si="198"/>
        <v/>
      </c>
      <c r="F1803" s="17" t="str">
        <f t="shared" si="199"/>
        <v/>
      </c>
      <c r="G1803" s="17" t="str">
        <f t="shared" si="200"/>
        <v/>
      </c>
      <c r="H1803" s="17" t="str">
        <f t="shared" si="201"/>
        <v/>
      </c>
      <c r="I1803" s="35" t="str">
        <f t="shared" si="202"/>
        <v>North America</v>
      </c>
      <c r="J1803" t="str">
        <f>IF(ISNUMBER(MATCH(K1803,K$1:K1802,0)),"Double","1st See ")</f>
        <v>Double</v>
      </c>
      <c r="K1803" t="s">
        <v>15</v>
      </c>
    </row>
    <row r="1804" spans="2:11" x14ac:dyDescent="0.25">
      <c r="B1804" s="18">
        <v>1803</v>
      </c>
      <c r="C1804" s="17" t="str">
        <f t="shared" si="196"/>
        <v/>
      </c>
      <c r="D1804" s="17" t="str">
        <f t="shared" si="197"/>
        <v/>
      </c>
      <c r="E1804" s="17" t="str">
        <f t="shared" si="198"/>
        <v/>
      </c>
      <c r="F1804" s="17" t="str">
        <f t="shared" si="199"/>
        <v/>
      </c>
      <c r="G1804" s="17" t="str">
        <f t="shared" si="200"/>
        <v>Asia</v>
      </c>
      <c r="H1804" s="17" t="str">
        <f t="shared" si="201"/>
        <v/>
      </c>
      <c r="I1804" s="35" t="str">
        <f t="shared" si="202"/>
        <v>Asia</v>
      </c>
      <c r="J1804" t="str">
        <f>IF(ISNUMBER(MATCH(K1804,K$1:K1803,0)),"Double","1st See ")</f>
        <v>Double</v>
      </c>
      <c r="K1804" t="s">
        <v>65</v>
      </c>
    </row>
    <row r="1805" spans="2:11" x14ac:dyDescent="0.25">
      <c r="B1805" s="18">
        <v>1804</v>
      </c>
      <c r="C1805" s="17" t="str">
        <f t="shared" si="196"/>
        <v/>
      </c>
      <c r="D1805" s="17" t="str">
        <f t="shared" si="197"/>
        <v>North America</v>
      </c>
      <c r="E1805" s="17" t="str">
        <f t="shared" si="198"/>
        <v/>
      </c>
      <c r="F1805" s="17" t="str">
        <f t="shared" si="199"/>
        <v/>
      </c>
      <c r="G1805" s="17" t="str">
        <f t="shared" si="200"/>
        <v/>
      </c>
      <c r="H1805" s="17" t="str">
        <f t="shared" si="201"/>
        <v/>
      </c>
      <c r="I1805" s="35" t="str">
        <f t="shared" si="202"/>
        <v>North America</v>
      </c>
      <c r="J1805" t="str">
        <f>IF(ISNUMBER(MATCH(K1805,K$1:K1804,0)),"Double","1st See ")</f>
        <v>Double</v>
      </c>
      <c r="K1805" t="s">
        <v>15</v>
      </c>
    </row>
    <row r="1806" spans="2:11" x14ac:dyDescent="0.25">
      <c r="B1806" s="18">
        <v>1805</v>
      </c>
      <c r="C1806" s="17" t="str">
        <f t="shared" si="196"/>
        <v/>
      </c>
      <c r="D1806" s="17" t="str">
        <f t="shared" si="197"/>
        <v/>
      </c>
      <c r="E1806" s="17" t="str">
        <f t="shared" si="198"/>
        <v/>
      </c>
      <c r="F1806" s="17" t="str">
        <f t="shared" si="199"/>
        <v/>
      </c>
      <c r="G1806" s="17" t="str">
        <f t="shared" si="200"/>
        <v>Asia</v>
      </c>
      <c r="H1806" s="17" t="str">
        <f t="shared" si="201"/>
        <v/>
      </c>
      <c r="I1806" s="35" t="str">
        <f t="shared" si="202"/>
        <v>Asia</v>
      </c>
      <c r="J1806" t="str">
        <f>IF(ISNUMBER(MATCH(K1806,K$1:K1805,0)),"Double","1st See ")</f>
        <v>Double</v>
      </c>
      <c r="K1806" t="s">
        <v>8</v>
      </c>
    </row>
    <row r="1807" spans="2:11" x14ac:dyDescent="0.25">
      <c r="B1807" s="18">
        <v>1806</v>
      </c>
      <c r="C1807" s="17" t="str">
        <f t="shared" si="196"/>
        <v/>
      </c>
      <c r="D1807" s="17" t="str">
        <f t="shared" si="197"/>
        <v>North America</v>
      </c>
      <c r="E1807" s="17" t="str">
        <f t="shared" si="198"/>
        <v/>
      </c>
      <c r="F1807" s="17" t="str">
        <f t="shared" si="199"/>
        <v/>
      </c>
      <c r="G1807" s="17" t="str">
        <f t="shared" si="200"/>
        <v/>
      </c>
      <c r="H1807" s="17" t="str">
        <f t="shared" si="201"/>
        <v/>
      </c>
      <c r="I1807" s="35" t="str">
        <f t="shared" si="202"/>
        <v>North America</v>
      </c>
      <c r="J1807" t="str">
        <f>IF(ISNUMBER(MATCH(K1807,K$1:K1806,0)),"Double","1st See ")</f>
        <v>Double</v>
      </c>
      <c r="K1807" t="s">
        <v>15</v>
      </c>
    </row>
    <row r="1808" spans="2:11" x14ac:dyDescent="0.25">
      <c r="B1808" s="18">
        <v>1807</v>
      </c>
      <c r="C1808" s="17" t="str">
        <f t="shared" si="196"/>
        <v/>
      </c>
      <c r="D1808" s="17" t="str">
        <f t="shared" si="197"/>
        <v>North America</v>
      </c>
      <c r="E1808" s="17" t="str">
        <f t="shared" si="198"/>
        <v/>
      </c>
      <c r="F1808" s="17" t="str">
        <f t="shared" si="199"/>
        <v/>
      </c>
      <c r="G1808" s="17" t="str">
        <f t="shared" si="200"/>
        <v/>
      </c>
      <c r="H1808" s="17" t="str">
        <f t="shared" si="201"/>
        <v/>
      </c>
      <c r="I1808" s="35" t="str">
        <f t="shared" si="202"/>
        <v>North America</v>
      </c>
      <c r="J1808" t="str">
        <f>IF(ISNUMBER(MATCH(K1808,K$1:K1807,0)),"Double","1st See ")</f>
        <v>Double</v>
      </c>
      <c r="K1808" t="s">
        <v>15</v>
      </c>
    </row>
    <row r="1809" spans="2:11" x14ac:dyDescent="0.25">
      <c r="B1809" s="18">
        <v>1808</v>
      </c>
      <c r="C1809" s="17" t="str">
        <f t="shared" si="196"/>
        <v/>
      </c>
      <c r="D1809" s="17" t="str">
        <f t="shared" si="197"/>
        <v/>
      </c>
      <c r="E1809" s="17" t="str">
        <f t="shared" si="198"/>
        <v>South America</v>
      </c>
      <c r="F1809" s="17" t="str">
        <f t="shared" si="199"/>
        <v/>
      </c>
      <c r="G1809" s="17" t="str">
        <f t="shared" si="200"/>
        <v/>
      </c>
      <c r="H1809" s="17" t="str">
        <f t="shared" si="201"/>
        <v/>
      </c>
      <c r="I1809" s="35" t="str">
        <f t="shared" si="202"/>
        <v>South America</v>
      </c>
      <c r="J1809" t="str">
        <f>IF(ISNUMBER(MATCH(K1809,K$1:K1808,0)),"Double","1st See ")</f>
        <v>Double</v>
      </c>
      <c r="K1809" t="s">
        <v>143</v>
      </c>
    </row>
    <row r="1810" spans="2:11" x14ac:dyDescent="0.25">
      <c r="B1810" s="18">
        <v>1809</v>
      </c>
      <c r="C1810" s="17" t="str">
        <f t="shared" si="196"/>
        <v>Europe</v>
      </c>
      <c r="D1810" s="17" t="str">
        <f t="shared" si="197"/>
        <v/>
      </c>
      <c r="E1810" s="17" t="str">
        <f t="shared" si="198"/>
        <v/>
      </c>
      <c r="F1810" s="17" t="str">
        <f t="shared" si="199"/>
        <v/>
      </c>
      <c r="G1810" s="17" t="str">
        <f t="shared" si="200"/>
        <v/>
      </c>
      <c r="H1810" s="17" t="str">
        <f t="shared" si="201"/>
        <v/>
      </c>
      <c r="I1810" s="35" t="str">
        <f t="shared" si="202"/>
        <v>Europe</v>
      </c>
      <c r="J1810" t="str">
        <f>IF(ISNUMBER(MATCH(K1810,K$1:K1809,0)),"Double","1st See ")</f>
        <v>Double</v>
      </c>
      <c r="K1810" t="s">
        <v>71</v>
      </c>
    </row>
    <row r="1811" spans="2:11" x14ac:dyDescent="0.25">
      <c r="B1811" s="18">
        <v>1810</v>
      </c>
      <c r="C1811" s="17" t="str">
        <f t="shared" si="196"/>
        <v/>
      </c>
      <c r="D1811" s="17" t="str">
        <f t="shared" si="197"/>
        <v>North America</v>
      </c>
      <c r="E1811" s="17" t="str">
        <f t="shared" si="198"/>
        <v/>
      </c>
      <c r="F1811" s="17" t="str">
        <f t="shared" si="199"/>
        <v/>
      </c>
      <c r="G1811" s="17" t="str">
        <f t="shared" si="200"/>
        <v/>
      </c>
      <c r="H1811" s="17" t="str">
        <f t="shared" si="201"/>
        <v/>
      </c>
      <c r="I1811" s="35" t="str">
        <f t="shared" si="202"/>
        <v>North America</v>
      </c>
      <c r="J1811" t="str">
        <f>IF(ISNUMBER(MATCH(K1811,K$1:K1810,0)),"Double","1st See ")</f>
        <v>Double</v>
      </c>
      <c r="K1811" t="s">
        <v>15</v>
      </c>
    </row>
    <row r="1812" spans="2:11" x14ac:dyDescent="0.25">
      <c r="B1812" s="18">
        <v>1811</v>
      </c>
      <c r="C1812" s="17" t="str">
        <f t="shared" si="196"/>
        <v/>
      </c>
      <c r="D1812" s="17" t="str">
        <f t="shared" si="197"/>
        <v>North America</v>
      </c>
      <c r="E1812" s="17" t="str">
        <f t="shared" si="198"/>
        <v/>
      </c>
      <c r="F1812" s="17" t="str">
        <f t="shared" si="199"/>
        <v/>
      </c>
      <c r="G1812" s="17" t="str">
        <f t="shared" si="200"/>
        <v/>
      </c>
      <c r="H1812" s="17" t="str">
        <f t="shared" si="201"/>
        <v/>
      </c>
      <c r="I1812" s="35" t="str">
        <f t="shared" si="202"/>
        <v>North America</v>
      </c>
      <c r="J1812" t="str">
        <f>IF(ISNUMBER(MATCH(K1812,K$1:K1811,0)),"Double","1st See ")</f>
        <v>Double</v>
      </c>
      <c r="K1812" t="s">
        <v>15</v>
      </c>
    </row>
    <row r="1813" spans="2:11" x14ac:dyDescent="0.25">
      <c r="B1813" s="18">
        <v>1812</v>
      </c>
      <c r="C1813" s="17" t="str">
        <f t="shared" si="196"/>
        <v/>
      </c>
      <c r="D1813" s="17" t="str">
        <f t="shared" si="197"/>
        <v>North America</v>
      </c>
      <c r="E1813" s="17" t="str">
        <f t="shared" si="198"/>
        <v/>
      </c>
      <c r="F1813" s="17" t="str">
        <f t="shared" si="199"/>
        <v/>
      </c>
      <c r="G1813" s="17" t="str">
        <f t="shared" si="200"/>
        <v/>
      </c>
      <c r="H1813" s="17" t="str">
        <f t="shared" si="201"/>
        <v/>
      </c>
      <c r="I1813" s="35" t="str">
        <f t="shared" si="202"/>
        <v>North America</v>
      </c>
      <c r="J1813" t="str">
        <f>IF(ISNUMBER(MATCH(K1813,K$1:K1812,0)),"Double","1st See ")</f>
        <v>Double</v>
      </c>
      <c r="K1813" t="s">
        <v>15</v>
      </c>
    </row>
    <row r="1814" spans="2:11" x14ac:dyDescent="0.25">
      <c r="B1814" s="18">
        <v>1813</v>
      </c>
      <c r="C1814" s="17" t="str">
        <f t="shared" si="196"/>
        <v>Europe</v>
      </c>
      <c r="D1814" s="17" t="str">
        <f t="shared" si="197"/>
        <v/>
      </c>
      <c r="E1814" s="17" t="str">
        <f t="shared" si="198"/>
        <v/>
      </c>
      <c r="F1814" s="17" t="str">
        <f t="shared" si="199"/>
        <v/>
      </c>
      <c r="G1814" s="17" t="str">
        <f t="shared" si="200"/>
        <v/>
      </c>
      <c r="H1814" s="17" t="str">
        <f t="shared" si="201"/>
        <v/>
      </c>
      <c r="I1814" s="35" t="str">
        <f t="shared" si="202"/>
        <v>Europe</v>
      </c>
      <c r="J1814" t="str">
        <f>IF(ISNUMBER(MATCH(K1814,K$1:K1813,0)),"Double","1st See ")</f>
        <v xml:space="preserve">1st See </v>
      </c>
      <c r="K1814" t="s">
        <v>1951</v>
      </c>
    </row>
    <row r="1815" spans="2:11" x14ac:dyDescent="0.25">
      <c r="B1815" s="18">
        <v>1814</v>
      </c>
      <c r="C1815" s="17" t="str">
        <f t="shared" si="196"/>
        <v/>
      </c>
      <c r="D1815" s="17" t="str">
        <f t="shared" si="197"/>
        <v/>
      </c>
      <c r="E1815" s="17" t="str">
        <f t="shared" si="198"/>
        <v/>
      </c>
      <c r="F1815" s="17" t="str">
        <f t="shared" si="199"/>
        <v/>
      </c>
      <c r="G1815" s="17" t="str">
        <f t="shared" si="200"/>
        <v>Asia</v>
      </c>
      <c r="H1815" s="17" t="str">
        <f t="shared" si="201"/>
        <v/>
      </c>
      <c r="I1815" s="35" t="str">
        <f t="shared" si="202"/>
        <v>Asia</v>
      </c>
      <c r="J1815" t="str">
        <f>IF(ISNUMBER(MATCH(K1815,K$1:K1814,0)),"Double","1st See ")</f>
        <v>Double</v>
      </c>
      <c r="K1815" t="s">
        <v>8</v>
      </c>
    </row>
    <row r="1816" spans="2:11" x14ac:dyDescent="0.25">
      <c r="B1816" s="18">
        <v>1815</v>
      </c>
      <c r="C1816" s="17" t="str">
        <f t="shared" si="196"/>
        <v/>
      </c>
      <c r="D1816" s="17" t="str">
        <f t="shared" si="197"/>
        <v/>
      </c>
      <c r="E1816" s="17" t="str">
        <f t="shared" si="198"/>
        <v/>
      </c>
      <c r="F1816" s="17" t="str">
        <f t="shared" si="199"/>
        <v/>
      </c>
      <c r="G1816" s="17" t="str">
        <f t="shared" si="200"/>
        <v>Asia</v>
      </c>
      <c r="H1816" s="17" t="str">
        <f t="shared" si="201"/>
        <v/>
      </c>
      <c r="I1816" s="35" t="str">
        <f t="shared" si="202"/>
        <v>Asia</v>
      </c>
      <c r="J1816" t="str">
        <f>IF(ISNUMBER(MATCH(K1816,K$1:K1815,0)),"Double","1st See ")</f>
        <v>Double</v>
      </c>
      <c r="K1816" t="s">
        <v>8</v>
      </c>
    </row>
    <row r="1817" spans="2:11" x14ac:dyDescent="0.25">
      <c r="B1817" s="18">
        <v>1816</v>
      </c>
      <c r="C1817" s="17" t="str">
        <f t="shared" si="196"/>
        <v/>
      </c>
      <c r="D1817" s="17" t="str">
        <f t="shared" si="197"/>
        <v/>
      </c>
      <c r="E1817" s="17" t="str">
        <f t="shared" si="198"/>
        <v/>
      </c>
      <c r="F1817" s="17" t="str">
        <f t="shared" si="199"/>
        <v/>
      </c>
      <c r="G1817" s="17" t="str">
        <f t="shared" si="200"/>
        <v>Asia</v>
      </c>
      <c r="H1817" s="17" t="str">
        <f t="shared" si="201"/>
        <v/>
      </c>
      <c r="I1817" s="35" t="str">
        <f t="shared" si="202"/>
        <v>Asia</v>
      </c>
      <c r="J1817" t="str">
        <f>IF(ISNUMBER(MATCH(K1817,K$1:K1816,0)),"Double","1st See ")</f>
        <v>Double</v>
      </c>
      <c r="K1817" t="s">
        <v>8</v>
      </c>
    </row>
    <row r="1818" spans="2:11" x14ac:dyDescent="0.25">
      <c r="B1818" s="18">
        <v>1817</v>
      </c>
      <c r="C1818" s="17" t="str">
        <f t="shared" si="196"/>
        <v>Europe</v>
      </c>
      <c r="D1818" s="17" t="str">
        <f t="shared" si="197"/>
        <v/>
      </c>
      <c r="E1818" s="17" t="str">
        <f t="shared" si="198"/>
        <v/>
      </c>
      <c r="F1818" s="17" t="str">
        <f t="shared" si="199"/>
        <v/>
      </c>
      <c r="G1818" s="17" t="str">
        <f t="shared" si="200"/>
        <v/>
      </c>
      <c r="H1818" s="17" t="str">
        <f t="shared" si="201"/>
        <v/>
      </c>
      <c r="I1818" s="35" t="str">
        <f t="shared" si="202"/>
        <v>Europe</v>
      </c>
      <c r="J1818" t="str">
        <f>IF(ISNUMBER(MATCH(K1818,K$1:K1817,0)),"Double","1st See ")</f>
        <v>Double</v>
      </c>
      <c r="K1818" t="s">
        <v>71</v>
      </c>
    </row>
    <row r="1819" spans="2:11" x14ac:dyDescent="0.25">
      <c r="B1819" s="18">
        <v>1818</v>
      </c>
      <c r="C1819" s="17" t="str">
        <f t="shared" si="196"/>
        <v/>
      </c>
      <c r="D1819" s="17" t="str">
        <f t="shared" si="197"/>
        <v/>
      </c>
      <c r="E1819" s="17" t="str">
        <f t="shared" si="198"/>
        <v/>
      </c>
      <c r="F1819" s="17" t="str">
        <f t="shared" si="199"/>
        <v/>
      </c>
      <c r="G1819" s="17" t="str">
        <f t="shared" si="200"/>
        <v>Asia</v>
      </c>
      <c r="H1819" s="17" t="str">
        <f t="shared" si="201"/>
        <v/>
      </c>
      <c r="I1819" s="35" t="str">
        <f t="shared" si="202"/>
        <v>Asia</v>
      </c>
      <c r="J1819" t="str">
        <f>IF(ISNUMBER(MATCH(K1819,K$1:K1818,0)),"Double","1st See ")</f>
        <v>Double</v>
      </c>
      <c r="K1819" t="s">
        <v>8</v>
      </c>
    </row>
    <row r="1820" spans="2:11" x14ac:dyDescent="0.25">
      <c r="B1820" s="18">
        <v>1819</v>
      </c>
      <c r="C1820" s="17" t="str">
        <f t="shared" si="196"/>
        <v/>
      </c>
      <c r="D1820" s="17" t="str">
        <f t="shared" si="197"/>
        <v>North America</v>
      </c>
      <c r="E1820" s="17" t="str">
        <f t="shared" si="198"/>
        <v/>
      </c>
      <c r="F1820" s="17" t="str">
        <f t="shared" si="199"/>
        <v/>
      </c>
      <c r="G1820" s="17" t="str">
        <f t="shared" si="200"/>
        <v/>
      </c>
      <c r="H1820" s="17" t="str">
        <f t="shared" si="201"/>
        <v/>
      </c>
      <c r="I1820" s="35" t="str">
        <f t="shared" si="202"/>
        <v>North America</v>
      </c>
      <c r="J1820" t="str">
        <f>IF(ISNUMBER(MATCH(K1820,K$1:K1819,0)),"Double","1st See ")</f>
        <v>Double</v>
      </c>
      <c r="K1820" t="s">
        <v>15</v>
      </c>
    </row>
    <row r="1821" spans="2:11" x14ac:dyDescent="0.25">
      <c r="B1821" s="18">
        <v>1820</v>
      </c>
      <c r="C1821" s="17" t="str">
        <f t="shared" si="196"/>
        <v/>
      </c>
      <c r="D1821" s="17" t="str">
        <f t="shared" si="197"/>
        <v/>
      </c>
      <c r="E1821" s="17" t="str">
        <f t="shared" si="198"/>
        <v/>
      </c>
      <c r="F1821" s="17" t="str">
        <f t="shared" si="199"/>
        <v/>
      </c>
      <c r="G1821" s="17" t="str">
        <f t="shared" si="200"/>
        <v>Asia</v>
      </c>
      <c r="H1821" s="17" t="str">
        <f t="shared" si="201"/>
        <v/>
      </c>
      <c r="I1821" s="35" t="str">
        <f t="shared" si="202"/>
        <v>Asia</v>
      </c>
      <c r="J1821" t="str">
        <f>IF(ISNUMBER(MATCH(K1821,K$1:K1820,0)),"Double","1st See ")</f>
        <v>Double</v>
      </c>
      <c r="K1821" t="s">
        <v>8</v>
      </c>
    </row>
    <row r="1822" spans="2:11" x14ac:dyDescent="0.25">
      <c r="B1822" s="18">
        <v>1821</v>
      </c>
      <c r="C1822" s="17" t="str">
        <f t="shared" si="196"/>
        <v>Europe</v>
      </c>
      <c r="D1822" s="17" t="str">
        <f t="shared" si="197"/>
        <v/>
      </c>
      <c r="E1822" s="17" t="str">
        <f t="shared" si="198"/>
        <v/>
      </c>
      <c r="F1822" s="17" t="str">
        <f t="shared" si="199"/>
        <v/>
      </c>
      <c r="G1822" s="17" t="str">
        <f t="shared" si="200"/>
        <v/>
      </c>
      <c r="H1822" s="17" t="str">
        <f t="shared" si="201"/>
        <v/>
      </c>
      <c r="I1822" s="35" t="str">
        <f t="shared" si="202"/>
        <v>Europe</v>
      </c>
      <c r="J1822" t="str">
        <f>IF(ISNUMBER(MATCH(K1822,K$1:K1821,0)),"Double","1st See ")</f>
        <v>Double</v>
      </c>
      <c r="K1822" t="s">
        <v>983</v>
      </c>
    </row>
    <row r="1823" spans="2:11" x14ac:dyDescent="0.25">
      <c r="B1823" s="18">
        <v>1822</v>
      </c>
      <c r="C1823" s="17" t="str">
        <f t="shared" si="196"/>
        <v/>
      </c>
      <c r="D1823" s="17" t="str">
        <f t="shared" si="197"/>
        <v/>
      </c>
      <c r="E1823" s="17" t="str">
        <f t="shared" si="198"/>
        <v>South America</v>
      </c>
      <c r="F1823" s="17" t="str">
        <f t="shared" si="199"/>
        <v/>
      </c>
      <c r="G1823" s="17" t="str">
        <f t="shared" si="200"/>
        <v/>
      </c>
      <c r="H1823" s="17" t="str">
        <f t="shared" si="201"/>
        <v/>
      </c>
      <c r="I1823" s="35" t="str">
        <f t="shared" si="202"/>
        <v>South America</v>
      </c>
      <c r="J1823" t="str">
        <f>IF(ISNUMBER(MATCH(K1823,K$1:K1822,0)),"Double","1st See ")</f>
        <v>Double</v>
      </c>
      <c r="K1823" t="s">
        <v>184</v>
      </c>
    </row>
    <row r="1824" spans="2:11" x14ac:dyDescent="0.25">
      <c r="B1824" s="18">
        <v>1823</v>
      </c>
      <c r="C1824" s="17" t="str">
        <f t="shared" si="196"/>
        <v/>
      </c>
      <c r="D1824" s="17" t="str">
        <f t="shared" si="197"/>
        <v>North America</v>
      </c>
      <c r="E1824" s="17" t="str">
        <f t="shared" si="198"/>
        <v/>
      </c>
      <c r="F1824" s="17" t="str">
        <f t="shared" si="199"/>
        <v/>
      </c>
      <c r="G1824" s="17" t="str">
        <f t="shared" si="200"/>
        <v/>
      </c>
      <c r="H1824" s="17" t="str">
        <f t="shared" si="201"/>
        <v/>
      </c>
      <c r="I1824" s="35" t="str">
        <f t="shared" si="202"/>
        <v>North America</v>
      </c>
      <c r="J1824" t="str">
        <f>IF(ISNUMBER(MATCH(K1824,K$1:K1823,0)),"Double","1st See ")</f>
        <v>Double</v>
      </c>
      <c r="K1824" t="s">
        <v>15</v>
      </c>
    </row>
    <row r="1825" spans="2:11" x14ac:dyDescent="0.25">
      <c r="B1825" s="18">
        <v>1824</v>
      </c>
      <c r="C1825" s="17" t="str">
        <f t="shared" si="196"/>
        <v/>
      </c>
      <c r="D1825" s="17" t="str">
        <f t="shared" si="197"/>
        <v>North America</v>
      </c>
      <c r="E1825" s="17" t="str">
        <f t="shared" si="198"/>
        <v/>
      </c>
      <c r="F1825" s="17" t="str">
        <f t="shared" si="199"/>
        <v/>
      </c>
      <c r="G1825" s="17" t="str">
        <f t="shared" si="200"/>
        <v/>
      </c>
      <c r="H1825" s="17" t="str">
        <f t="shared" si="201"/>
        <v/>
      </c>
      <c r="I1825" s="35" t="str">
        <f t="shared" si="202"/>
        <v>North America</v>
      </c>
      <c r="J1825" t="str">
        <f>IF(ISNUMBER(MATCH(K1825,K$1:K1824,0)),"Double","1st See ")</f>
        <v>Double</v>
      </c>
      <c r="K1825" t="s">
        <v>15</v>
      </c>
    </row>
    <row r="1826" spans="2:11" x14ac:dyDescent="0.25">
      <c r="B1826" s="18">
        <v>1825</v>
      </c>
      <c r="C1826" s="17" t="str">
        <f t="shared" si="196"/>
        <v/>
      </c>
      <c r="D1826" s="17" t="str">
        <f t="shared" si="197"/>
        <v>North America</v>
      </c>
      <c r="E1826" s="17" t="str">
        <f t="shared" si="198"/>
        <v/>
      </c>
      <c r="F1826" s="17" t="str">
        <f t="shared" si="199"/>
        <v/>
      </c>
      <c r="G1826" s="17" t="str">
        <f t="shared" si="200"/>
        <v/>
      </c>
      <c r="H1826" s="17" t="str">
        <f t="shared" si="201"/>
        <v/>
      </c>
      <c r="I1826" s="35" t="str">
        <f t="shared" si="202"/>
        <v>North America</v>
      </c>
      <c r="J1826" t="str">
        <f>IF(ISNUMBER(MATCH(K1826,K$1:K1825,0)),"Double","1st See ")</f>
        <v>Double</v>
      </c>
      <c r="K1826" t="s">
        <v>15</v>
      </c>
    </row>
    <row r="1827" spans="2:11" x14ac:dyDescent="0.25">
      <c r="B1827" s="18">
        <v>1826</v>
      </c>
      <c r="C1827" s="17" t="str">
        <f t="shared" si="196"/>
        <v/>
      </c>
      <c r="D1827" s="17" t="str">
        <f t="shared" si="197"/>
        <v>North America</v>
      </c>
      <c r="E1827" s="17" t="str">
        <f t="shared" si="198"/>
        <v/>
      </c>
      <c r="F1827" s="17" t="str">
        <f t="shared" si="199"/>
        <v/>
      </c>
      <c r="G1827" s="17" t="str">
        <f t="shared" si="200"/>
        <v/>
      </c>
      <c r="H1827" s="17" t="str">
        <f t="shared" si="201"/>
        <v/>
      </c>
      <c r="I1827" s="35" t="str">
        <f t="shared" si="202"/>
        <v>North America</v>
      </c>
      <c r="J1827" t="str">
        <f>IF(ISNUMBER(MATCH(K1827,K$1:K1826,0)),"Double","1st See ")</f>
        <v>Double</v>
      </c>
      <c r="K1827" t="s">
        <v>15</v>
      </c>
    </row>
    <row r="1828" spans="2:11" x14ac:dyDescent="0.25">
      <c r="B1828" s="18">
        <v>1827</v>
      </c>
      <c r="C1828" s="17" t="str">
        <f t="shared" si="196"/>
        <v/>
      </c>
      <c r="D1828" s="17" t="str">
        <f t="shared" si="197"/>
        <v/>
      </c>
      <c r="E1828" s="17" t="str">
        <f t="shared" si="198"/>
        <v/>
      </c>
      <c r="F1828" s="17" t="str">
        <f t="shared" si="199"/>
        <v>Africa</v>
      </c>
      <c r="G1828" s="17" t="str">
        <f t="shared" si="200"/>
        <v/>
      </c>
      <c r="H1828" s="17" t="str">
        <f t="shared" si="201"/>
        <v/>
      </c>
      <c r="I1828" s="35" t="str">
        <f t="shared" si="202"/>
        <v>Africa</v>
      </c>
      <c r="J1828" t="str">
        <f>IF(ISNUMBER(MATCH(K1828,K$1:K1827,0)),"Double","1st See ")</f>
        <v>Double</v>
      </c>
      <c r="K1828" t="s">
        <v>48</v>
      </c>
    </row>
    <row r="1829" spans="2:11" x14ac:dyDescent="0.25">
      <c r="B1829" s="18">
        <v>1828</v>
      </c>
      <c r="C1829" s="17" t="str">
        <f t="shared" si="196"/>
        <v/>
      </c>
      <c r="D1829" s="17" t="str">
        <f t="shared" si="197"/>
        <v>North America</v>
      </c>
      <c r="E1829" s="17" t="str">
        <f t="shared" si="198"/>
        <v/>
      </c>
      <c r="F1829" s="17" t="str">
        <f t="shared" si="199"/>
        <v/>
      </c>
      <c r="G1829" s="17" t="str">
        <f t="shared" si="200"/>
        <v/>
      </c>
      <c r="H1829" s="17" t="str">
        <f t="shared" si="201"/>
        <v/>
      </c>
      <c r="I1829" s="35" t="str">
        <f t="shared" si="202"/>
        <v>North America</v>
      </c>
      <c r="J1829" t="str">
        <f>IF(ISNUMBER(MATCH(K1829,K$1:K1828,0)),"Double","1st See ")</f>
        <v>Double</v>
      </c>
      <c r="K1829" t="s">
        <v>15</v>
      </c>
    </row>
    <row r="1830" spans="2:11" x14ac:dyDescent="0.25">
      <c r="B1830" s="18">
        <v>1829</v>
      </c>
      <c r="C1830" s="17" t="str">
        <f t="shared" si="196"/>
        <v/>
      </c>
      <c r="D1830" s="17" t="str">
        <f t="shared" si="197"/>
        <v>North America</v>
      </c>
      <c r="E1830" s="17" t="str">
        <f t="shared" si="198"/>
        <v/>
      </c>
      <c r="F1830" s="17" t="str">
        <f t="shared" si="199"/>
        <v/>
      </c>
      <c r="G1830" s="17" t="str">
        <f t="shared" si="200"/>
        <v/>
      </c>
      <c r="H1830" s="17" t="str">
        <f t="shared" si="201"/>
        <v/>
      </c>
      <c r="I1830" s="35" t="str">
        <f t="shared" si="202"/>
        <v>North America</v>
      </c>
      <c r="J1830" t="str">
        <f>IF(ISNUMBER(MATCH(K1830,K$1:K1829,0)),"Double","1st See ")</f>
        <v>Double</v>
      </c>
      <c r="K1830" t="s">
        <v>15</v>
      </c>
    </row>
    <row r="1831" spans="2:11" x14ac:dyDescent="0.25">
      <c r="B1831" s="18">
        <v>1830</v>
      </c>
      <c r="C1831" s="17" t="str">
        <f t="shared" si="196"/>
        <v/>
      </c>
      <c r="D1831" s="17" t="str">
        <f t="shared" si="197"/>
        <v/>
      </c>
      <c r="E1831" s="17" t="str">
        <f t="shared" si="198"/>
        <v/>
      </c>
      <c r="F1831" s="17" t="str">
        <f t="shared" si="199"/>
        <v/>
      </c>
      <c r="G1831" s="17" t="str">
        <f t="shared" si="200"/>
        <v>Asia</v>
      </c>
      <c r="H1831" s="17" t="str">
        <f t="shared" si="201"/>
        <v/>
      </c>
      <c r="I1831" s="35" t="str">
        <f t="shared" si="202"/>
        <v>Asia</v>
      </c>
      <c r="J1831" t="str">
        <f>IF(ISNUMBER(MATCH(K1831,K$1:K1830,0)),"Double","1st See ")</f>
        <v>Double</v>
      </c>
      <c r="K1831" t="s">
        <v>8</v>
      </c>
    </row>
    <row r="1832" spans="2:11" x14ac:dyDescent="0.25">
      <c r="B1832" s="18">
        <v>1831</v>
      </c>
      <c r="C1832" s="17" t="str">
        <f t="shared" si="196"/>
        <v/>
      </c>
      <c r="D1832" s="17" t="str">
        <f t="shared" si="197"/>
        <v/>
      </c>
      <c r="E1832" s="17" t="str">
        <f t="shared" si="198"/>
        <v/>
      </c>
      <c r="F1832" s="17" t="str">
        <f t="shared" si="199"/>
        <v/>
      </c>
      <c r="G1832" s="17" t="str">
        <f t="shared" si="200"/>
        <v>Asia</v>
      </c>
      <c r="H1832" s="17" t="str">
        <f t="shared" si="201"/>
        <v/>
      </c>
      <c r="I1832" s="35" t="str">
        <f t="shared" si="202"/>
        <v>Asia</v>
      </c>
      <c r="J1832" t="str">
        <f>IF(ISNUMBER(MATCH(K1832,K$1:K1831,0)),"Double","1st See ")</f>
        <v>Double</v>
      </c>
      <c r="K1832" t="s">
        <v>8</v>
      </c>
    </row>
    <row r="1833" spans="2:11" x14ac:dyDescent="0.25">
      <c r="B1833" s="18">
        <v>1832</v>
      </c>
      <c r="C1833" s="17" t="str">
        <f t="shared" si="196"/>
        <v/>
      </c>
      <c r="D1833" s="17" t="str">
        <f t="shared" si="197"/>
        <v/>
      </c>
      <c r="E1833" s="17" t="str">
        <f t="shared" si="198"/>
        <v/>
      </c>
      <c r="F1833" s="17" t="str">
        <f t="shared" si="199"/>
        <v/>
      </c>
      <c r="G1833" s="17" t="str">
        <f t="shared" si="200"/>
        <v>Asia</v>
      </c>
      <c r="H1833" s="17" t="str">
        <f t="shared" si="201"/>
        <v/>
      </c>
      <c r="I1833" s="35" t="str">
        <f t="shared" si="202"/>
        <v>Asia</v>
      </c>
      <c r="J1833" t="str">
        <f>IF(ISNUMBER(MATCH(K1833,K$1:K1832,0)),"Double","1st See ")</f>
        <v>Double</v>
      </c>
      <c r="K1833" t="s">
        <v>8</v>
      </c>
    </row>
    <row r="1834" spans="2:11" x14ac:dyDescent="0.25">
      <c r="B1834" s="18">
        <v>1833</v>
      </c>
      <c r="C1834" s="17" t="str">
        <f t="shared" si="196"/>
        <v/>
      </c>
      <c r="D1834" s="17" t="str">
        <f t="shared" si="197"/>
        <v/>
      </c>
      <c r="E1834" s="17" t="str">
        <f t="shared" si="198"/>
        <v/>
      </c>
      <c r="F1834" s="17" t="str">
        <f t="shared" si="199"/>
        <v/>
      </c>
      <c r="G1834" s="17" t="str">
        <f t="shared" si="200"/>
        <v>Asia</v>
      </c>
      <c r="H1834" s="17" t="str">
        <f t="shared" si="201"/>
        <v/>
      </c>
      <c r="I1834" s="35" t="str">
        <f t="shared" si="202"/>
        <v>Asia</v>
      </c>
      <c r="J1834" t="str">
        <f>IF(ISNUMBER(MATCH(K1834,K$1:K1833,0)),"Double","1st See ")</f>
        <v>Double</v>
      </c>
      <c r="K1834" t="s">
        <v>8</v>
      </c>
    </row>
    <row r="1835" spans="2:11" x14ac:dyDescent="0.25">
      <c r="B1835" s="18">
        <v>1834</v>
      </c>
      <c r="C1835" s="17" t="str">
        <f t="shared" si="196"/>
        <v/>
      </c>
      <c r="D1835" s="17" t="str">
        <f t="shared" si="197"/>
        <v/>
      </c>
      <c r="E1835" s="17" t="str">
        <f t="shared" si="198"/>
        <v/>
      </c>
      <c r="F1835" s="17" t="str">
        <f t="shared" si="199"/>
        <v/>
      </c>
      <c r="G1835" s="17" t="str">
        <f t="shared" si="200"/>
        <v>Asia</v>
      </c>
      <c r="H1835" s="17" t="str">
        <f t="shared" si="201"/>
        <v/>
      </c>
      <c r="I1835" s="35" t="str">
        <f t="shared" si="202"/>
        <v>Asia</v>
      </c>
      <c r="J1835" t="str">
        <f>IF(ISNUMBER(MATCH(K1835,K$1:K1834,0)),"Double","1st See ")</f>
        <v>Double</v>
      </c>
      <c r="K1835" t="s">
        <v>8</v>
      </c>
    </row>
    <row r="1836" spans="2:11" x14ac:dyDescent="0.25">
      <c r="B1836" s="18">
        <v>1835</v>
      </c>
      <c r="C1836" s="17" t="str">
        <f t="shared" si="196"/>
        <v/>
      </c>
      <c r="D1836" s="17" t="str">
        <f t="shared" si="197"/>
        <v/>
      </c>
      <c r="E1836" s="17" t="str">
        <f t="shared" si="198"/>
        <v/>
      </c>
      <c r="F1836" s="17" t="str">
        <f t="shared" si="199"/>
        <v/>
      </c>
      <c r="G1836" s="17" t="str">
        <f t="shared" si="200"/>
        <v>Asia</v>
      </c>
      <c r="H1836" s="17" t="str">
        <f t="shared" si="201"/>
        <v/>
      </c>
      <c r="I1836" s="35" t="str">
        <f t="shared" si="202"/>
        <v>Asia</v>
      </c>
      <c r="J1836" t="str">
        <f>IF(ISNUMBER(MATCH(K1836,K$1:K1835,0)),"Double","1st See ")</f>
        <v>Double</v>
      </c>
      <c r="K1836" t="s">
        <v>8</v>
      </c>
    </row>
    <row r="1837" spans="2:11" x14ac:dyDescent="0.25">
      <c r="B1837" s="18">
        <v>1836</v>
      </c>
      <c r="C1837" s="17" t="str">
        <f t="shared" si="196"/>
        <v>Europe</v>
      </c>
      <c r="D1837" s="17" t="str">
        <f t="shared" si="197"/>
        <v/>
      </c>
      <c r="E1837" s="17" t="str">
        <f t="shared" si="198"/>
        <v/>
      </c>
      <c r="F1837" s="17" t="str">
        <f t="shared" si="199"/>
        <v/>
      </c>
      <c r="G1837" s="17" t="str">
        <f t="shared" si="200"/>
        <v/>
      </c>
      <c r="H1837" s="17" t="str">
        <f t="shared" si="201"/>
        <v/>
      </c>
      <c r="I1837" s="35" t="str">
        <f t="shared" si="202"/>
        <v>Europe</v>
      </c>
      <c r="J1837" t="str">
        <f>IF(ISNUMBER(MATCH(K1837,K$1:K1836,0)),"Double","1st See ")</f>
        <v>Double</v>
      </c>
      <c r="K1837" t="s">
        <v>71</v>
      </c>
    </row>
    <row r="1838" spans="2:11" x14ac:dyDescent="0.25">
      <c r="B1838" s="18">
        <v>1837</v>
      </c>
      <c r="C1838" s="17" t="str">
        <f t="shared" si="196"/>
        <v/>
      </c>
      <c r="D1838" s="17" t="str">
        <f t="shared" si="197"/>
        <v/>
      </c>
      <c r="E1838" s="17" t="str">
        <f t="shared" si="198"/>
        <v/>
      </c>
      <c r="F1838" s="17" t="str">
        <f t="shared" si="199"/>
        <v/>
      </c>
      <c r="G1838" s="17" t="str">
        <f t="shared" si="200"/>
        <v>Asia</v>
      </c>
      <c r="H1838" s="17" t="str">
        <f t="shared" si="201"/>
        <v/>
      </c>
      <c r="I1838" s="35" t="str">
        <f t="shared" si="202"/>
        <v>Asia</v>
      </c>
      <c r="J1838" t="str">
        <f>IF(ISNUMBER(MATCH(K1838,K$1:K1837,0)),"Double","1st See ")</f>
        <v>Double</v>
      </c>
      <c r="K1838" t="s">
        <v>8</v>
      </c>
    </row>
    <row r="1839" spans="2:11" x14ac:dyDescent="0.25">
      <c r="B1839" s="18">
        <v>1838</v>
      </c>
      <c r="C1839" s="17" t="str">
        <f t="shared" si="196"/>
        <v/>
      </c>
      <c r="D1839" s="17" t="str">
        <f t="shared" si="197"/>
        <v/>
      </c>
      <c r="E1839" s="17" t="str">
        <f t="shared" si="198"/>
        <v/>
      </c>
      <c r="F1839" s="17" t="str">
        <f t="shared" si="199"/>
        <v/>
      </c>
      <c r="G1839" s="17" t="str">
        <f t="shared" si="200"/>
        <v>Asia</v>
      </c>
      <c r="H1839" s="17" t="str">
        <f t="shared" si="201"/>
        <v/>
      </c>
      <c r="I1839" s="35" t="str">
        <f t="shared" si="202"/>
        <v>Asia</v>
      </c>
      <c r="J1839" t="str">
        <f>IF(ISNUMBER(MATCH(K1839,K$1:K1838,0)),"Double","1st See ")</f>
        <v>Double</v>
      </c>
      <c r="K1839" t="s">
        <v>179</v>
      </c>
    </row>
    <row r="1840" spans="2:11" x14ac:dyDescent="0.25">
      <c r="B1840" s="18">
        <v>1839</v>
      </c>
      <c r="C1840" s="17" t="str">
        <f t="shared" si="196"/>
        <v/>
      </c>
      <c r="D1840" s="17" t="str">
        <f t="shared" si="197"/>
        <v/>
      </c>
      <c r="E1840" s="17" t="str">
        <f t="shared" si="198"/>
        <v/>
      </c>
      <c r="F1840" s="17" t="str">
        <f t="shared" si="199"/>
        <v/>
      </c>
      <c r="G1840" s="17" t="str">
        <f t="shared" si="200"/>
        <v/>
      </c>
      <c r="H1840" s="17" t="str">
        <f t="shared" si="201"/>
        <v>Oceania</v>
      </c>
      <c r="I1840" s="35" t="str">
        <f t="shared" si="202"/>
        <v>Oceania</v>
      </c>
      <c r="J1840" t="str">
        <f>IF(ISNUMBER(MATCH(K1840,K$1:K1839,0)),"Double","1st See ")</f>
        <v>Double</v>
      </c>
      <c r="K1840" t="s">
        <v>672</v>
      </c>
    </row>
    <row r="1841" spans="2:11" x14ac:dyDescent="0.25">
      <c r="B1841" s="18">
        <v>1840</v>
      </c>
      <c r="C1841" s="17" t="str">
        <f t="shared" si="196"/>
        <v/>
      </c>
      <c r="D1841" s="17" t="str">
        <f t="shared" si="197"/>
        <v/>
      </c>
      <c r="E1841" s="17" t="str">
        <f t="shared" si="198"/>
        <v/>
      </c>
      <c r="F1841" s="17" t="str">
        <f t="shared" si="199"/>
        <v/>
      </c>
      <c r="G1841" s="17" t="str">
        <f t="shared" si="200"/>
        <v>Asia</v>
      </c>
      <c r="H1841" s="17" t="str">
        <f t="shared" si="201"/>
        <v/>
      </c>
      <c r="I1841" s="35" t="str">
        <f t="shared" si="202"/>
        <v>Asia</v>
      </c>
      <c r="J1841" t="str">
        <f>IF(ISNUMBER(MATCH(K1841,K$1:K1840,0)),"Double","1st See ")</f>
        <v>Double</v>
      </c>
      <c r="K1841" t="s">
        <v>8</v>
      </c>
    </row>
    <row r="1842" spans="2:11" x14ac:dyDescent="0.25">
      <c r="B1842" s="18">
        <v>1841</v>
      </c>
      <c r="C1842" s="17" t="str">
        <f t="shared" si="196"/>
        <v/>
      </c>
      <c r="D1842" s="17" t="str">
        <f t="shared" si="197"/>
        <v/>
      </c>
      <c r="E1842" s="17" t="str">
        <f t="shared" si="198"/>
        <v/>
      </c>
      <c r="F1842" s="17" t="str">
        <f t="shared" si="199"/>
        <v/>
      </c>
      <c r="G1842" s="17" t="str">
        <f t="shared" si="200"/>
        <v>Asia</v>
      </c>
      <c r="H1842" s="17" t="str">
        <f t="shared" si="201"/>
        <v/>
      </c>
      <c r="I1842" s="35" t="str">
        <f t="shared" si="202"/>
        <v>Asia</v>
      </c>
      <c r="J1842" t="str">
        <f>IF(ISNUMBER(MATCH(K1842,K$1:K1841,0)),"Double","1st See ")</f>
        <v>Double</v>
      </c>
      <c r="K1842" t="s">
        <v>8</v>
      </c>
    </row>
    <row r="1843" spans="2:11" x14ac:dyDescent="0.25">
      <c r="B1843" s="18">
        <v>1842</v>
      </c>
      <c r="C1843" s="17" t="str">
        <f t="shared" si="196"/>
        <v/>
      </c>
      <c r="D1843" s="17" t="str">
        <f t="shared" si="197"/>
        <v/>
      </c>
      <c r="E1843" s="17" t="str">
        <f t="shared" si="198"/>
        <v/>
      </c>
      <c r="F1843" s="17" t="str">
        <f t="shared" si="199"/>
        <v/>
      </c>
      <c r="G1843" s="17" t="str">
        <f t="shared" si="200"/>
        <v/>
      </c>
      <c r="H1843" s="17" t="str">
        <f t="shared" si="201"/>
        <v>Oceania</v>
      </c>
      <c r="I1843" s="35" t="str">
        <f t="shared" si="202"/>
        <v>Oceania</v>
      </c>
      <c r="J1843" t="str">
        <f>IF(ISNUMBER(MATCH(K1843,K$1:K1842,0)),"Double","1st See ")</f>
        <v>Double</v>
      </c>
      <c r="K1843" t="s">
        <v>84</v>
      </c>
    </row>
    <row r="1844" spans="2:11" x14ac:dyDescent="0.25">
      <c r="B1844" s="18">
        <v>1843</v>
      </c>
      <c r="C1844" s="17" t="str">
        <f t="shared" si="196"/>
        <v>Europe</v>
      </c>
      <c r="D1844" s="17" t="str">
        <f t="shared" si="197"/>
        <v/>
      </c>
      <c r="E1844" s="17" t="str">
        <f t="shared" si="198"/>
        <v/>
      </c>
      <c r="F1844" s="17" t="str">
        <f t="shared" si="199"/>
        <v/>
      </c>
      <c r="G1844" s="17" t="str">
        <f t="shared" si="200"/>
        <v/>
      </c>
      <c r="H1844" s="17" t="str">
        <f t="shared" si="201"/>
        <v/>
      </c>
      <c r="I1844" s="35" t="str">
        <f t="shared" si="202"/>
        <v>Europe</v>
      </c>
      <c r="J1844" t="str">
        <f>IF(ISNUMBER(MATCH(K1844,K$1:K1843,0)),"Double","1st See ")</f>
        <v>Double</v>
      </c>
      <c r="K1844" t="s">
        <v>24</v>
      </c>
    </row>
    <row r="1845" spans="2:11" x14ac:dyDescent="0.25">
      <c r="B1845" s="18">
        <v>1844</v>
      </c>
      <c r="C1845" s="17" t="str">
        <f t="shared" si="196"/>
        <v>Europe</v>
      </c>
      <c r="D1845" s="17" t="str">
        <f t="shared" si="197"/>
        <v/>
      </c>
      <c r="E1845" s="17" t="str">
        <f t="shared" si="198"/>
        <v/>
      </c>
      <c r="F1845" s="17" t="str">
        <f t="shared" si="199"/>
        <v/>
      </c>
      <c r="G1845" s="17" t="str">
        <f t="shared" si="200"/>
        <v/>
      </c>
      <c r="H1845" s="17" t="str">
        <f t="shared" si="201"/>
        <v/>
      </c>
      <c r="I1845" s="35" t="str">
        <f t="shared" si="202"/>
        <v>Europe</v>
      </c>
      <c r="J1845" t="str">
        <f>IF(ISNUMBER(MATCH(K1845,K$1:K1844,0)),"Double","1st See ")</f>
        <v>Double</v>
      </c>
      <c r="K1845" t="s">
        <v>877</v>
      </c>
    </row>
    <row r="1846" spans="2:11" x14ac:dyDescent="0.25">
      <c r="B1846" s="18">
        <v>1845</v>
      </c>
      <c r="C1846" s="17" t="str">
        <f t="shared" si="196"/>
        <v/>
      </c>
      <c r="D1846" s="17" t="str">
        <f t="shared" si="197"/>
        <v>North America</v>
      </c>
      <c r="E1846" s="17" t="str">
        <f t="shared" si="198"/>
        <v/>
      </c>
      <c r="F1846" s="17" t="str">
        <f t="shared" si="199"/>
        <v/>
      </c>
      <c r="G1846" s="17" t="str">
        <f t="shared" si="200"/>
        <v/>
      </c>
      <c r="H1846" s="17" t="str">
        <f t="shared" si="201"/>
        <v/>
      </c>
      <c r="I1846" s="35" t="str">
        <f t="shared" si="202"/>
        <v>North America</v>
      </c>
      <c r="J1846" t="str">
        <f>IF(ISNUMBER(MATCH(K1846,K$1:K1845,0)),"Double","1st See ")</f>
        <v>Double</v>
      </c>
      <c r="K1846" t="s">
        <v>15</v>
      </c>
    </row>
    <row r="1847" spans="2:11" x14ac:dyDescent="0.25">
      <c r="B1847" s="18">
        <v>1846</v>
      </c>
      <c r="C1847" s="17" t="str">
        <f t="shared" si="196"/>
        <v/>
      </c>
      <c r="D1847" s="17" t="str">
        <f t="shared" si="197"/>
        <v/>
      </c>
      <c r="E1847" s="17" t="str">
        <f t="shared" si="198"/>
        <v/>
      </c>
      <c r="F1847" s="17" t="str">
        <f t="shared" si="199"/>
        <v/>
      </c>
      <c r="G1847" s="17" t="str">
        <f t="shared" si="200"/>
        <v>Asia</v>
      </c>
      <c r="H1847" s="17" t="str">
        <f t="shared" si="201"/>
        <v/>
      </c>
      <c r="I1847" s="35" t="str">
        <f t="shared" si="202"/>
        <v>Asia</v>
      </c>
      <c r="J1847" t="str">
        <f>IF(ISNUMBER(MATCH(K1847,K$1:K1846,0)),"Double","1st See ")</f>
        <v>Double</v>
      </c>
      <c r="K1847" t="s">
        <v>8</v>
      </c>
    </row>
    <row r="1848" spans="2:11" x14ac:dyDescent="0.25">
      <c r="B1848" s="18">
        <v>1847</v>
      </c>
      <c r="C1848" s="17" t="str">
        <f t="shared" si="196"/>
        <v/>
      </c>
      <c r="D1848" s="17" t="str">
        <f t="shared" si="197"/>
        <v/>
      </c>
      <c r="E1848" s="17" t="str">
        <f t="shared" si="198"/>
        <v/>
      </c>
      <c r="F1848" s="17" t="str">
        <f t="shared" si="199"/>
        <v/>
      </c>
      <c r="G1848" s="17" t="str">
        <f t="shared" si="200"/>
        <v/>
      </c>
      <c r="H1848" s="17" t="str">
        <f t="shared" si="201"/>
        <v>Oceania</v>
      </c>
      <c r="I1848" s="35" t="str">
        <f t="shared" si="202"/>
        <v>Oceania</v>
      </c>
      <c r="J1848" t="str">
        <f>IF(ISNUMBER(MATCH(K1848,K$1:K1847,0)),"Double","1st See ")</f>
        <v>Double</v>
      </c>
      <c r="K1848" t="s">
        <v>84</v>
      </c>
    </row>
    <row r="1849" spans="2:11" x14ac:dyDescent="0.25">
      <c r="B1849" s="18">
        <v>1848</v>
      </c>
      <c r="C1849" s="17" t="str">
        <f t="shared" si="196"/>
        <v/>
      </c>
      <c r="D1849" s="17" t="str">
        <f t="shared" si="197"/>
        <v/>
      </c>
      <c r="E1849" s="17" t="str">
        <f t="shared" si="198"/>
        <v/>
      </c>
      <c r="F1849" s="17" t="str">
        <f t="shared" si="199"/>
        <v/>
      </c>
      <c r="G1849" s="17" t="str">
        <f t="shared" si="200"/>
        <v>Asia</v>
      </c>
      <c r="H1849" s="17" t="str">
        <f t="shared" si="201"/>
        <v/>
      </c>
      <c r="I1849" s="35" t="str">
        <f t="shared" si="202"/>
        <v>Asia</v>
      </c>
      <c r="J1849" t="str">
        <f>IF(ISNUMBER(MATCH(K1849,K$1:K1848,0)),"Double","1st See ")</f>
        <v>Double</v>
      </c>
      <c r="K1849" t="s">
        <v>8</v>
      </c>
    </row>
    <row r="1850" spans="2:11" x14ac:dyDescent="0.25">
      <c r="B1850" s="18">
        <v>1849</v>
      </c>
      <c r="C1850" s="17" t="str">
        <f t="shared" si="196"/>
        <v>Europe</v>
      </c>
      <c r="D1850" s="17" t="str">
        <f t="shared" si="197"/>
        <v/>
      </c>
      <c r="E1850" s="17" t="str">
        <f t="shared" si="198"/>
        <v/>
      </c>
      <c r="F1850" s="17" t="str">
        <f t="shared" si="199"/>
        <v/>
      </c>
      <c r="G1850" s="17" t="str">
        <f t="shared" si="200"/>
        <v/>
      </c>
      <c r="H1850" s="17" t="str">
        <f t="shared" si="201"/>
        <v/>
      </c>
      <c r="I1850" s="35" t="str">
        <f t="shared" si="202"/>
        <v>Europe</v>
      </c>
      <c r="J1850" t="str">
        <f>IF(ISNUMBER(MATCH(K1850,K$1:K1849,0)),"Double","1st See ")</f>
        <v>Double</v>
      </c>
      <c r="K1850" t="s">
        <v>71</v>
      </c>
    </row>
    <row r="1851" spans="2:11" x14ac:dyDescent="0.25">
      <c r="B1851" s="18">
        <v>1850</v>
      </c>
      <c r="C1851" s="17" t="str">
        <f t="shared" si="196"/>
        <v/>
      </c>
      <c r="D1851" s="17" t="str">
        <f t="shared" si="197"/>
        <v>North America</v>
      </c>
      <c r="E1851" s="17" t="str">
        <f t="shared" si="198"/>
        <v/>
      </c>
      <c r="F1851" s="17" t="str">
        <f t="shared" si="199"/>
        <v/>
      </c>
      <c r="G1851" s="17" t="str">
        <f t="shared" si="200"/>
        <v/>
      </c>
      <c r="H1851" s="17" t="str">
        <f t="shared" si="201"/>
        <v/>
      </c>
      <c r="I1851" s="35" t="str">
        <f t="shared" si="202"/>
        <v>North America</v>
      </c>
      <c r="J1851" t="str">
        <f>IF(ISNUMBER(MATCH(K1851,K$1:K1850,0)),"Double","1st See ")</f>
        <v>Double</v>
      </c>
      <c r="K1851" t="s">
        <v>15</v>
      </c>
    </row>
    <row r="1852" spans="2:11" x14ac:dyDescent="0.25">
      <c r="B1852" s="18">
        <v>1851</v>
      </c>
      <c r="C1852" s="17" t="str">
        <f t="shared" si="196"/>
        <v/>
      </c>
      <c r="D1852" s="17" t="str">
        <f t="shared" si="197"/>
        <v>North America</v>
      </c>
      <c r="E1852" s="17" t="str">
        <f t="shared" si="198"/>
        <v/>
      </c>
      <c r="F1852" s="17" t="str">
        <f t="shared" si="199"/>
        <v/>
      </c>
      <c r="G1852" s="17" t="str">
        <f t="shared" si="200"/>
        <v/>
      </c>
      <c r="H1852" s="17" t="str">
        <f t="shared" si="201"/>
        <v/>
      </c>
      <c r="I1852" s="35" t="str">
        <f t="shared" si="202"/>
        <v>North America</v>
      </c>
      <c r="J1852" t="str">
        <f>IF(ISNUMBER(MATCH(K1852,K$1:K1851,0)),"Double","1st See ")</f>
        <v>Double</v>
      </c>
      <c r="K1852" t="s">
        <v>88</v>
      </c>
    </row>
    <row r="1853" spans="2:11" x14ac:dyDescent="0.25">
      <c r="B1853" s="18">
        <v>1852</v>
      </c>
      <c r="C1853" s="17" t="str">
        <f t="shared" si="196"/>
        <v/>
      </c>
      <c r="D1853" s="17" t="str">
        <f t="shared" si="197"/>
        <v>North America</v>
      </c>
      <c r="E1853" s="17" t="str">
        <f t="shared" si="198"/>
        <v/>
      </c>
      <c r="F1853" s="17" t="str">
        <f t="shared" si="199"/>
        <v/>
      </c>
      <c r="G1853" s="17" t="str">
        <f t="shared" si="200"/>
        <v/>
      </c>
      <c r="H1853" s="17" t="str">
        <f t="shared" si="201"/>
        <v/>
      </c>
      <c r="I1853" s="35" t="str">
        <f t="shared" si="202"/>
        <v>North America</v>
      </c>
      <c r="J1853" t="str">
        <f>IF(ISNUMBER(MATCH(K1853,K$1:K1852,0)),"Double","1st See ")</f>
        <v>Double</v>
      </c>
      <c r="K1853" t="s">
        <v>15</v>
      </c>
    </row>
    <row r="1854" spans="2:11" x14ac:dyDescent="0.25">
      <c r="B1854" s="18">
        <v>1853</v>
      </c>
      <c r="C1854" s="17" t="str">
        <f t="shared" si="196"/>
        <v>Europe</v>
      </c>
      <c r="D1854" s="17" t="str">
        <f t="shared" si="197"/>
        <v/>
      </c>
      <c r="E1854" s="17" t="str">
        <f t="shared" si="198"/>
        <v/>
      </c>
      <c r="F1854" s="17" t="str">
        <f t="shared" si="199"/>
        <v/>
      </c>
      <c r="G1854" s="17" t="str">
        <f t="shared" si="200"/>
        <v/>
      </c>
      <c r="H1854" s="17" t="str">
        <f t="shared" si="201"/>
        <v/>
      </c>
      <c r="I1854" s="35" t="str">
        <f t="shared" si="202"/>
        <v>Europe</v>
      </c>
      <c r="J1854" t="str">
        <f>IF(ISNUMBER(MATCH(K1854,K$1:K1853,0)),"Double","1st See ")</f>
        <v>Double</v>
      </c>
      <c r="K1854" t="s">
        <v>608</v>
      </c>
    </row>
    <row r="1855" spans="2:11" x14ac:dyDescent="0.25">
      <c r="B1855" s="18">
        <v>1854</v>
      </c>
      <c r="C1855" s="17" t="str">
        <f t="shared" si="196"/>
        <v/>
      </c>
      <c r="D1855" s="17" t="str">
        <f t="shared" si="197"/>
        <v>North America</v>
      </c>
      <c r="E1855" s="17" t="str">
        <f t="shared" si="198"/>
        <v/>
      </c>
      <c r="F1855" s="17" t="str">
        <f t="shared" si="199"/>
        <v/>
      </c>
      <c r="G1855" s="17" t="str">
        <f t="shared" si="200"/>
        <v/>
      </c>
      <c r="H1855" s="17" t="str">
        <f t="shared" si="201"/>
        <v/>
      </c>
      <c r="I1855" s="35" t="str">
        <f t="shared" si="202"/>
        <v>North America</v>
      </c>
      <c r="J1855" t="str">
        <f>IF(ISNUMBER(MATCH(K1855,K$1:K1854,0)),"Double","1st See ")</f>
        <v>Double</v>
      </c>
      <c r="K1855" t="s">
        <v>15</v>
      </c>
    </row>
    <row r="1856" spans="2:11" x14ac:dyDescent="0.25">
      <c r="B1856" s="18">
        <v>1855</v>
      </c>
      <c r="C1856" s="17" t="str">
        <f t="shared" si="196"/>
        <v/>
      </c>
      <c r="D1856" s="17" t="str">
        <f t="shared" si="197"/>
        <v/>
      </c>
      <c r="E1856" s="17" t="str">
        <f t="shared" si="198"/>
        <v/>
      </c>
      <c r="F1856" s="17" t="str">
        <f t="shared" si="199"/>
        <v/>
      </c>
      <c r="G1856" s="17" t="str">
        <f t="shared" si="200"/>
        <v/>
      </c>
      <c r="H1856" s="17" t="str">
        <f t="shared" si="201"/>
        <v>Oceania</v>
      </c>
      <c r="I1856" s="35" t="str">
        <f t="shared" si="202"/>
        <v>Oceania</v>
      </c>
      <c r="J1856" t="str">
        <f>IF(ISNUMBER(MATCH(K1856,K$1:K1855,0)),"Double","1st See ")</f>
        <v>Double</v>
      </c>
      <c r="K1856" t="s">
        <v>84</v>
      </c>
    </row>
    <row r="1857" spans="2:11" x14ac:dyDescent="0.25">
      <c r="B1857" s="18">
        <v>1856</v>
      </c>
      <c r="C1857" s="17" t="str">
        <f t="shared" si="196"/>
        <v/>
      </c>
      <c r="D1857" s="17" t="str">
        <f t="shared" si="197"/>
        <v/>
      </c>
      <c r="E1857" s="17" t="str">
        <f t="shared" si="198"/>
        <v/>
      </c>
      <c r="F1857" s="17" t="str">
        <f t="shared" si="199"/>
        <v/>
      </c>
      <c r="G1857" s="17" t="str">
        <f t="shared" si="200"/>
        <v>Asia</v>
      </c>
      <c r="H1857" s="17" t="str">
        <f t="shared" si="201"/>
        <v/>
      </c>
      <c r="I1857" s="35" t="str">
        <f t="shared" si="202"/>
        <v>Asia</v>
      </c>
      <c r="J1857" t="str">
        <f>IF(ISNUMBER(MATCH(K1857,K$1:K1856,0)),"Double","1st See ")</f>
        <v>Double</v>
      </c>
      <c r="K1857" t="s">
        <v>8</v>
      </c>
    </row>
    <row r="1858" spans="2:11" x14ac:dyDescent="0.25">
      <c r="B1858" s="18">
        <v>1857</v>
      </c>
      <c r="C1858" s="17" t="str">
        <f t="shared" ref="C1858:C1885" si="203">IF(ISNUMBER(MATCH($K1858,L$2:L$65,0)),"Europe","")</f>
        <v/>
      </c>
      <c r="D1858" s="17" t="str">
        <f t="shared" ref="D1858:D1885" si="204">IF(ISNUMBER(MATCH($K1858,M$2:M$65,0)),"North America","")</f>
        <v/>
      </c>
      <c r="E1858" s="17" t="str">
        <f t="shared" ref="E1858:E1885" si="205">IF(ISNUMBER(MATCH($K1858,N$2:N$65,0)),"South America","")</f>
        <v/>
      </c>
      <c r="F1858" s="17" t="str">
        <f t="shared" ref="F1858:F1885" si="206">IF(ISNUMBER(MATCH($K1858,O$2:O$63,0)),"Africa","")</f>
        <v/>
      </c>
      <c r="G1858" s="17" t="str">
        <f t="shared" ref="G1858:G1885" si="207">IF(ISNUMBER(MATCH($K1858,P$2:P$65,0)),"Asia","")</f>
        <v>Asia</v>
      </c>
      <c r="H1858" s="17" t="str">
        <f t="shared" ref="H1858:H1885" si="208">IF(ISNUMBER(MATCH($K1858,Q$2:Q$65,0)),"Oceania","")</f>
        <v/>
      </c>
      <c r="I1858" s="35" t="str">
        <f t="shared" si="202"/>
        <v>Asia</v>
      </c>
      <c r="J1858" t="str">
        <f>IF(ISNUMBER(MATCH(K1858,K$1:K1857,0)),"Double","1st See ")</f>
        <v>Double</v>
      </c>
      <c r="K1858" t="s">
        <v>8</v>
      </c>
    </row>
    <row r="1859" spans="2:11" x14ac:dyDescent="0.25">
      <c r="B1859" s="18">
        <v>1858</v>
      </c>
      <c r="C1859" s="17" t="str">
        <f t="shared" si="203"/>
        <v/>
      </c>
      <c r="D1859" s="17" t="str">
        <f t="shared" si="204"/>
        <v/>
      </c>
      <c r="E1859" s="17" t="str">
        <f t="shared" si="205"/>
        <v/>
      </c>
      <c r="F1859" s="17" t="str">
        <f t="shared" si="206"/>
        <v>Africa</v>
      </c>
      <c r="G1859" s="17" t="str">
        <f t="shared" si="207"/>
        <v/>
      </c>
      <c r="H1859" s="17" t="str">
        <f t="shared" si="208"/>
        <v/>
      </c>
      <c r="I1859" s="35" t="str">
        <f t="shared" ref="I1859:I1884" si="209">CONCATENATE(C1859,D1859,E1859,F1859,G1859,H1859)</f>
        <v>Africa</v>
      </c>
      <c r="J1859" t="str">
        <f>IF(ISNUMBER(MATCH(K1859,K$1:K1858,0)),"Double","1st See ")</f>
        <v xml:space="preserve">1st See </v>
      </c>
      <c r="K1859" t="s">
        <v>1991</v>
      </c>
    </row>
    <row r="1860" spans="2:11" x14ac:dyDescent="0.25">
      <c r="B1860" s="18">
        <v>1859</v>
      </c>
      <c r="C1860" s="17" t="str">
        <f t="shared" si="203"/>
        <v>Europe</v>
      </c>
      <c r="D1860" s="17" t="str">
        <f t="shared" si="204"/>
        <v/>
      </c>
      <c r="E1860" s="17" t="str">
        <f t="shared" si="205"/>
        <v/>
      </c>
      <c r="F1860" s="17" t="str">
        <f t="shared" si="206"/>
        <v/>
      </c>
      <c r="G1860" s="17" t="str">
        <f t="shared" si="207"/>
        <v/>
      </c>
      <c r="H1860" s="17" t="str">
        <f t="shared" si="208"/>
        <v/>
      </c>
      <c r="I1860" s="35" t="str">
        <f t="shared" si="209"/>
        <v>Europe</v>
      </c>
      <c r="J1860" t="str">
        <f>IF(ISNUMBER(MATCH(K1860,K$1:K1859,0)),"Double","1st See ")</f>
        <v>Double</v>
      </c>
      <c r="K1860" t="s">
        <v>71</v>
      </c>
    </row>
    <row r="1861" spans="2:11" x14ac:dyDescent="0.25">
      <c r="B1861" s="18">
        <v>1860</v>
      </c>
      <c r="C1861" s="17" t="str">
        <f t="shared" si="203"/>
        <v/>
      </c>
      <c r="D1861" s="17" t="str">
        <f t="shared" si="204"/>
        <v/>
      </c>
      <c r="E1861" s="17" t="str">
        <f t="shared" si="205"/>
        <v/>
      </c>
      <c r="F1861" s="17" t="str">
        <f t="shared" si="206"/>
        <v/>
      </c>
      <c r="G1861" s="17" t="str">
        <f t="shared" si="207"/>
        <v/>
      </c>
      <c r="H1861" s="17" t="str">
        <f t="shared" si="208"/>
        <v>Oceania</v>
      </c>
      <c r="I1861" s="35" t="str">
        <f t="shared" si="209"/>
        <v>Oceania</v>
      </c>
      <c r="J1861" t="str">
        <f>IF(ISNUMBER(MATCH(K1861,K$1:K1860,0)),"Double","1st See ")</f>
        <v>Double</v>
      </c>
      <c r="K1861" t="s">
        <v>84</v>
      </c>
    </row>
    <row r="1862" spans="2:11" x14ac:dyDescent="0.25">
      <c r="B1862" s="18">
        <v>1861</v>
      </c>
      <c r="C1862" s="17" t="str">
        <f t="shared" si="203"/>
        <v/>
      </c>
      <c r="D1862" s="17" t="str">
        <f t="shared" si="204"/>
        <v/>
      </c>
      <c r="E1862" s="17" t="str">
        <f t="shared" si="205"/>
        <v/>
      </c>
      <c r="F1862" s="17" t="str">
        <f t="shared" si="206"/>
        <v/>
      </c>
      <c r="G1862" s="17" t="str">
        <f t="shared" si="207"/>
        <v>Asia</v>
      </c>
      <c r="H1862" s="17" t="str">
        <f t="shared" si="208"/>
        <v/>
      </c>
      <c r="I1862" s="35" t="str">
        <f t="shared" si="209"/>
        <v>Asia</v>
      </c>
      <c r="J1862" t="str">
        <f>IF(ISNUMBER(MATCH(K1862,K$1:K1861,0)),"Double","1st See ")</f>
        <v>Double</v>
      </c>
      <c r="K1862" t="s">
        <v>8</v>
      </c>
    </row>
    <row r="1863" spans="2:11" x14ac:dyDescent="0.25">
      <c r="B1863" s="18">
        <v>1862</v>
      </c>
      <c r="C1863" s="17" t="str">
        <f t="shared" si="203"/>
        <v/>
      </c>
      <c r="D1863" s="17" t="str">
        <f t="shared" si="204"/>
        <v/>
      </c>
      <c r="E1863" s="17" t="str">
        <f t="shared" si="205"/>
        <v/>
      </c>
      <c r="F1863" s="17" t="str">
        <f t="shared" si="206"/>
        <v/>
      </c>
      <c r="G1863" s="17" t="str">
        <f t="shared" si="207"/>
        <v>Asia</v>
      </c>
      <c r="H1863" s="17" t="str">
        <f t="shared" si="208"/>
        <v/>
      </c>
      <c r="I1863" s="35" t="str">
        <f t="shared" si="209"/>
        <v>Asia</v>
      </c>
      <c r="J1863" t="str">
        <f>IF(ISNUMBER(MATCH(K1863,K$1:K1862,0)),"Double","1st See ")</f>
        <v>Double</v>
      </c>
      <c r="K1863" t="s">
        <v>8</v>
      </c>
    </row>
    <row r="1864" spans="2:11" x14ac:dyDescent="0.25">
      <c r="B1864" s="18">
        <v>1863</v>
      </c>
      <c r="C1864" s="17" t="str">
        <f t="shared" si="203"/>
        <v/>
      </c>
      <c r="D1864" s="17" t="str">
        <f t="shared" si="204"/>
        <v/>
      </c>
      <c r="E1864" s="17" t="str">
        <f t="shared" si="205"/>
        <v/>
      </c>
      <c r="F1864" s="17" t="str">
        <f t="shared" si="206"/>
        <v/>
      </c>
      <c r="G1864" s="17" t="str">
        <f t="shared" si="207"/>
        <v>Asia</v>
      </c>
      <c r="H1864" s="17" t="str">
        <f t="shared" si="208"/>
        <v/>
      </c>
      <c r="I1864" s="35" t="str">
        <f t="shared" si="209"/>
        <v>Asia</v>
      </c>
      <c r="J1864" t="str">
        <f>IF(ISNUMBER(MATCH(K1864,K$1:K1863,0)),"Double","1st See ")</f>
        <v>Double</v>
      </c>
      <c r="K1864" t="s">
        <v>8</v>
      </c>
    </row>
    <row r="1865" spans="2:11" x14ac:dyDescent="0.25">
      <c r="B1865" s="18">
        <v>1864</v>
      </c>
      <c r="C1865" s="17" t="str">
        <f t="shared" si="203"/>
        <v/>
      </c>
      <c r="D1865" s="17" t="str">
        <f t="shared" si="204"/>
        <v>North America</v>
      </c>
      <c r="E1865" s="17" t="str">
        <f t="shared" si="205"/>
        <v/>
      </c>
      <c r="F1865" s="17" t="str">
        <f t="shared" si="206"/>
        <v/>
      </c>
      <c r="G1865" s="17" t="str">
        <f t="shared" si="207"/>
        <v/>
      </c>
      <c r="H1865" s="17" t="str">
        <f t="shared" si="208"/>
        <v/>
      </c>
      <c r="I1865" s="35" t="str">
        <f t="shared" si="209"/>
        <v>North America</v>
      </c>
      <c r="J1865" t="str">
        <f>IF(ISNUMBER(MATCH(K1865,K$1:K1864,0)),"Double","1st See ")</f>
        <v>Double</v>
      </c>
      <c r="K1865" t="s">
        <v>15</v>
      </c>
    </row>
    <row r="1866" spans="2:11" x14ac:dyDescent="0.25">
      <c r="B1866" s="18">
        <v>1865</v>
      </c>
      <c r="C1866" s="17" t="str">
        <f t="shared" si="203"/>
        <v/>
      </c>
      <c r="D1866" s="17" t="str">
        <f t="shared" si="204"/>
        <v>North America</v>
      </c>
      <c r="E1866" s="17" t="str">
        <f t="shared" si="205"/>
        <v/>
      </c>
      <c r="F1866" s="17" t="str">
        <f t="shared" si="206"/>
        <v/>
      </c>
      <c r="G1866" s="17" t="str">
        <f t="shared" si="207"/>
        <v/>
      </c>
      <c r="H1866" s="17" t="str">
        <f t="shared" si="208"/>
        <v/>
      </c>
      <c r="I1866" s="35" t="str">
        <f t="shared" si="209"/>
        <v>North America</v>
      </c>
      <c r="J1866" t="str">
        <f>IF(ISNUMBER(MATCH(K1866,K$1:K1865,0)),"Double","1st See ")</f>
        <v>Double</v>
      </c>
      <c r="K1866" t="s">
        <v>15</v>
      </c>
    </row>
    <row r="1867" spans="2:11" x14ac:dyDescent="0.25">
      <c r="B1867" s="18">
        <v>1866</v>
      </c>
      <c r="C1867" s="17" t="str">
        <f t="shared" si="203"/>
        <v/>
      </c>
      <c r="D1867" s="17" t="str">
        <f t="shared" si="204"/>
        <v/>
      </c>
      <c r="E1867" s="17" t="str">
        <f t="shared" si="205"/>
        <v/>
      </c>
      <c r="F1867" s="17" t="str">
        <f t="shared" si="206"/>
        <v/>
      </c>
      <c r="G1867" s="17" t="str">
        <f t="shared" si="207"/>
        <v>Asia</v>
      </c>
      <c r="H1867" s="17" t="str">
        <f t="shared" si="208"/>
        <v/>
      </c>
      <c r="I1867" s="35" t="str">
        <f t="shared" si="209"/>
        <v>Asia</v>
      </c>
      <c r="J1867" t="str">
        <f>IF(ISNUMBER(MATCH(K1867,K$1:K1866,0)),"Double","1st See ")</f>
        <v>Double</v>
      </c>
      <c r="K1867" t="s">
        <v>8</v>
      </c>
    </row>
    <row r="1868" spans="2:11" x14ac:dyDescent="0.25">
      <c r="B1868" s="18">
        <v>1867</v>
      </c>
      <c r="C1868" s="17" t="str">
        <f t="shared" si="203"/>
        <v/>
      </c>
      <c r="D1868" s="17" t="str">
        <f t="shared" si="204"/>
        <v/>
      </c>
      <c r="E1868" s="17" t="str">
        <f t="shared" si="205"/>
        <v/>
      </c>
      <c r="F1868" s="17" t="str">
        <f t="shared" si="206"/>
        <v/>
      </c>
      <c r="G1868" s="17" t="str">
        <f t="shared" si="207"/>
        <v>Asia</v>
      </c>
      <c r="H1868" s="17" t="str">
        <f t="shared" si="208"/>
        <v/>
      </c>
      <c r="I1868" s="35" t="str">
        <f t="shared" si="209"/>
        <v>Asia</v>
      </c>
      <c r="J1868" t="str">
        <f>IF(ISNUMBER(MATCH(K1868,K$1:K1867,0)),"Double","1st See ")</f>
        <v>Double</v>
      </c>
      <c r="K1868" t="s">
        <v>8</v>
      </c>
    </row>
    <row r="1869" spans="2:11" x14ac:dyDescent="0.25">
      <c r="B1869" s="18">
        <v>1868</v>
      </c>
      <c r="C1869" s="17" t="str">
        <f t="shared" si="203"/>
        <v/>
      </c>
      <c r="D1869" s="17" t="str">
        <f t="shared" si="204"/>
        <v>North America</v>
      </c>
      <c r="E1869" s="17" t="str">
        <f t="shared" si="205"/>
        <v/>
      </c>
      <c r="F1869" s="17" t="str">
        <f t="shared" si="206"/>
        <v/>
      </c>
      <c r="G1869" s="17" t="str">
        <f t="shared" si="207"/>
        <v/>
      </c>
      <c r="H1869" s="17" t="str">
        <f t="shared" si="208"/>
        <v/>
      </c>
      <c r="I1869" s="35" t="str">
        <f t="shared" si="209"/>
        <v>North America</v>
      </c>
      <c r="J1869" t="str">
        <f>IF(ISNUMBER(MATCH(K1869,K$1:K1868,0)),"Double","1st See ")</f>
        <v>Double</v>
      </c>
      <c r="K1869" t="s">
        <v>15</v>
      </c>
    </row>
    <row r="1870" spans="2:11" x14ac:dyDescent="0.25">
      <c r="B1870" s="18">
        <v>1869</v>
      </c>
      <c r="C1870" s="17" t="str">
        <f t="shared" si="203"/>
        <v/>
      </c>
      <c r="D1870" s="17" t="str">
        <f t="shared" si="204"/>
        <v/>
      </c>
      <c r="E1870" s="17" t="str">
        <f t="shared" si="205"/>
        <v/>
      </c>
      <c r="F1870" s="17" t="str">
        <f t="shared" si="206"/>
        <v/>
      </c>
      <c r="G1870" s="17" t="str">
        <f t="shared" si="207"/>
        <v>Asia</v>
      </c>
      <c r="H1870" s="17" t="str">
        <f t="shared" si="208"/>
        <v/>
      </c>
      <c r="I1870" s="35" t="str">
        <f t="shared" si="209"/>
        <v>Asia</v>
      </c>
      <c r="J1870" t="str">
        <f>IF(ISNUMBER(MATCH(K1870,K$1:K1869,0)),"Double","1st See ")</f>
        <v>Double</v>
      </c>
      <c r="K1870" t="s">
        <v>8</v>
      </c>
    </row>
    <row r="1871" spans="2:11" x14ac:dyDescent="0.25">
      <c r="B1871" s="18">
        <v>1870</v>
      </c>
      <c r="C1871" s="17" t="str">
        <f t="shared" si="203"/>
        <v/>
      </c>
      <c r="D1871" s="17" t="str">
        <f t="shared" si="204"/>
        <v/>
      </c>
      <c r="E1871" s="17" t="str">
        <f t="shared" si="205"/>
        <v/>
      </c>
      <c r="F1871" s="17" t="str">
        <f t="shared" si="206"/>
        <v/>
      </c>
      <c r="G1871" s="17" t="str">
        <f t="shared" si="207"/>
        <v>Asia</v>
      </c>
      <c r="H1871" s="17" t="str">
        <f t="shared" si="208"/>
        <v/>
      </c>
      <c r="I1871" s="35" t="str">
        <f t="shared" si="209"/>
        <v>Asia</v>
      </c>
      <c r="J1871" t="str">
        <f>IF(ISNUMBER(MATCH(K1871,K$1:K1870,0)),"Double","1st See ")</f>
        <v>Double</v>
      </c>
      <c r="K1871" t="s">
        <v>8</v>
      </c>
    </row>
    <row r="1872" spans="2:11" x14ac:dyDescent="0.25">
      <c r="B1872" s="18">
        <v>1871</v>
      </c>
      <c r="C1872" s="17" t="str">
        <f t="shared" si="203"/>
        <v/>
      </c>
      <c r="D1872" s="17" t="str">
        <f t="shared" si="204"/>
        <v/>
      </c>
      <c r="E1872" s="17" t="str">
        <f t="shared" si="205"/>
        <v/>
      </c>
      <c r="F1872" s="17" t="str">
        <f t="shared" si="206"/>
        <v/>
      </c>
      <c r="G1872" s="17" t="str">
        <f t="shared" si="207"/>
        <v>Asia</v>
      </c>
      <c r="H1872" s="17" t="str">
        <f t="shared" si="208"/>
        <v/>
      </c>
      <c r="I1872" s="35" t="str">
        <f t="shared" si="209"/>
        <v>Asia</v>
      </c>
      <c r="J1872" t="str">
        <f>IF(ISNUMBER(MATCH(K1872,K$1:K1871,0)),"Double","1st See ")</f>
        <v>Double</v>
      </c>
      <c r="K1872" t="s">
        <v>8</v>
      </c>
    </row>
    <row r="1873" spans="2:31" x14ac:dyDescent="0.25">
      <c r="B1873" s="18">
        <v>1872</v>
      </c>
      <c r="C1873" s="17" t="str">
        <f t="shared" si="203"/>
        <v/>
      </c>
      <c r="D1873" s="17" t="str">
        <f t="shared" si="204"/>
        <v>North America</v>
      </c>
      <c r="E1873" s="17" t="str">
        <f t="shared" si="205"/>
        <v/>
      </c>
      <c r="F1873" s="17" t="str">
        <f t="shared" si="206"/>
        <v/>
      </c>
      <c r="G1873" s="17" t="str">
        <f t="shared" si="207"/>
        <v/>
      </c>
      <c r="H1873" s="17" t="str">
        <f t="shared" si="208"/>
        <v/>
      </c>
      <c r="I1873" s="35" t="str">
        <f t="shared" si="209"/>
        <v>North America</v>
      </c>
      <c r="J1873" t="str">
        <f>IF(ISNUMBER(MATCH(K1873,K$1:K1872,0)),"Double","1st See ")</f>
        <v>Double</v>
      </c>
      <c r="K1873" t="s">
        <v>15</v>
      </c>
    </row>
    <row r="1874" spans="2:31" x14ac:dyDescent="0.25">
      <c r="B1874" s="18">
        <v>1873</v>
      </c>
      <c r="C1874" s="17" t="str">
        <f t="shared" si="203"/>
        <v/>
      </c>
      <c r="D1874" s="17" t="str">
        <f t="shared" si="204"/>
        <v>North America</v>
      </c>
      <c r="E1874" s="17" t="str">
        <f t="shared" si="205"/>
        <v/>
      </c>
      <c r="F1874" s="17" t="str">
        <f t="shared" si="206"/>
        <v/>
      </c>
      <c r="G1874" s="17" t="str">
        <f t="shared" si="207"/>
        <v/>
      </c>
      <c r="H1874" s="17" t="str">
        <f t="shared" si="208"/>
        <v/>
      </c>
      <c r="I1874" s="35" t="str">
        <f t="shared" si="209"/>
        <v>North America</v>
      </c>
      <c r="J1874" t="str">
        <f>IF(ISNUMBER(MATCH(K1874,K$1:K1873,0)),"Double","1st See ")</f>
        <v>Double</v>
      </c>
      <c r="K1874" t="s">
        <v>15</v>
      </c>
    </row>
    <row r="1875" spans="2:31" x14ac:dyDescent="0.25">
      <c r="B1875" s="18">
        <v>1874</v>
      </c>
      <c r="C1875" s="17" t="str">
        <f t="shared" si="203"/>
        <v/>
      </c>
      <c r="D1875" s="17" t="str">
        <f t="shared" si="204"/>
        <v>North America</v>
      </c>
      <c r="E1875" s="17" t="str">
        <f t="shared" si="205"/>
        <v/>
      </c>
      <c r="F1875" s="17" t="str">
        <f t="shared" si="206"/>
        <v/>
      </c>
      <c r="G1875" s="17" t="str">
        <f t="shared" si="207"/>
        <v/>
      </c>
      <c r="H1875" s="17" t="str">
        <f t="shared" si="208"/>
        <v/>
      </c>
      <c r="I1875" s="35" t="str">
        <f t="shared" si="209"/>
        <v>North America</v>
      </c>
      <c r="J1875" t="str">
        <f>IF(ISNUMBER(MATCH(K1875,K$1:K1874,0)),"Double","1st See ")</f>
        <v>Double</v>
      </c>
      <c r="K1875" t="s">
        <v>15</v>
      </c>
    </row>
    <row r="1876" spans="2:31" x14ac:dyDescent="0.25">
      <c r="B1876" s="18">
        <v>1875</v>
      </c>
      <c r="C1876" s="17" t="str">
        <f t="shared" si="203"/>
        <v/>
      </c>
      <c r="D1876" s="17" t="str">
        <f t="shared" si="204"/>
        <v>North America</v>
      </c>
      <c r="E1876" s="17" t="str">
        <f t="shared" si="205"/>
        <v/>
      </c>
      <c r="F1876" s="17" t="str">
        <f t="shared" si="206"/>
        <v/>
      </c>
      <c r="G1876" s="17" t="str">
        <f t="shared" si="207"/>
        <v/>
      </c>
      <c r="H1876" s="17" t="str">
        <f t="shared" si="208"/>
        <v/>
      </c>
      <c r="I1876" s="35" t="str">
        <f t="shared" si="209"/>
        <v>North America</v>
      </c>
      <c r="J1876" t="str">
        <f>IF(ISNUMBER(MATCH(K1876,K$1:K1875,0)),"Double","1st See ")</f>
        <v>Double</v>
      </c>
      <c r="K1876" t="s">
        <v>15</v>
      </c>
    </row>
    <row r="1877" spans="2:31" x14ac:dyDescent="0.25">
      <c r="B1877" s="18">
        <v>1876</v>
      </c>
      <c r="C1877" s="17" t="str">
        <f t="shared" si="203"/>
        <v/>
      </c>
      <c r="D1877" s="17" t="str">
        <f t="shared" si="204"/>
        <v/>
      </c>
      <c r="E1877" s="17" t="str">
        <f t="shared" si="205"/>
        <v/>
      </c>
      <c r="F1877" s="17" t="str">
        <f t="shared" si="206"/>
        <v/>
      </c>
      <c r="G1877" s="17" t="str">
        <f t="shared" si="207"/>
        <v>Asia</v>
      </c>
      <c r="H1877" s="17" t="str">
        <f t="shared" si="208"/>
        <v/>
      </c>
      <c r="I1877" s="35" t="str">
        <f t="shared" si="209"/>
        <v>Asia</v>
      </c>
      <c r="J1877" t="str">
        <f>IF(ISNUMBER(MATCH(K1877,K$1:K1876,0)),"Double","1st See ")</f>
        <v>Double</v>
      </c>
      <c r="K1877" t="s">
        <v>8</v>
      </c>
    </row>
    <row r="1878" spans="2:31" x14ac:dyDescent="0.25">
      <c r="B1878" s="18">
        <v>1877</v>
      </c>
      <c r="C1878" s="17" t="str">
        <f t="shared" si="203"/>
        <v>Europe</v>
      </c>
      <c r="D1878" s="17" t="str">
        <f t="shared" si="204"/>
        <v/>
      </c>
      <c r="E1878" s="17" t="str">
        <f t="shared" si="205"/>
        <v/>
      </c>
      <c r="F1878" s="17" t="str">
        <f t="shared" si="206"/>
        <v/>
      </c>
      <c r="G1878" s="17" t="str">
        <f t="shared" si="207"/>
        <v/>
      </c>
      <c r="H1878" s="17" t="str">
        <f t="shared" si="208"/>
        <v/>
      </c>
      <c r="I1878" s="35" t="str">
        <f t="shared" si="209"/>
        <v>Europe</v>
      </c>
      <c r="J1878" t="str">
        <f>IF(ISNUMBER(MATCH(K1878,K$1:K1877,0)),"Double","1st See ")</f>
        <v>Double</v>
      </c>
      <c r="K1878" t="s">
        <v>983</v>
      </c>
    </row>
    <row r="1879" spans="2:31" x14ac:dyDescent="0.25">
      <c r="B1879" s="18">
        <v>1878</v>
      </c>
      <c r="C1879" s="17" t="str">
        <f t="shared" si="203"/>
        <v/>
      </c>
      <c r="D1879" s="17" t="str">
        <f t="shared" si="204"/>
        <v/>
      </c>
      <c r="E1879" s="17" t="str">
        <f t="shared" si="205"/>
        <v/>
      </c>
      <c r="F1879" s="17" t="str">
        <f t="shared" si="206"/>
        <v>Africa</v>
      </c>
      <c r="G1879" s="17" t="str">
        <f t="shared" si="207"/>
        <v/>
      </c>
      <c r="H1879" s="17" t="str">
        <f t="shared" si="208"/>
        <v/>
      </c>
      <c r="I1879" s="35" t="str">
        <f t="shared" si="209"/>
        <v>Africa</v>
      </c>
      <c r="J1879" t="str">
        <f>IF(ISNUMBER(MATCH(K1879,K$1:K1878,0)),"Double","1st See ")</f>
        <v>Double</v>
      </c>
      <c r="K1879" t="s">
        <v>48</v>
      </c>
    </row>
    <row r="1880" spans="2:31" x14ac:dyDescent="0.25">
      <c r="B1880" s="18">
        <v>1879</v>
      </c>
      <c r="C1880" s="17" t="str">
        <f t="shared" si="203"/>
        <v/>
      </c>
      <c r="D1880" s="17" t="str">
        <f t="shared" si="204"/>
        <v/>
      </c>
      <c r="E1880" s="17" t="str">
        <f t="shared" si="205"/>
        <v/>
      </c>
      <c r="F1880" s="17" t="str">
        <f t="shared" si="206"/>
        <v/>
      </c>
      <c r="G1880" s="17" t="str">
        <f t="shared" si="207"/>
        <v>Asia</v>
      </c>
      <c r="H1880" s="17" t="str">
        <f t="shared" si="208"/>
        <v/>
      </c>
      <c r="I1880" s="35" t="str">
        <f t="shared" si="209"/>
        <v>Asia</v>
      </c>
      <c r="J1880" t="str">
        <f>IF(ISNUMBER(MATCH(K1880,K$1:K1879,0)),"Double","1st See ")</f>
        <v xml:space="preserve">1st See </v>
      </c>
      <c r="K1880" t="s">
        <v>2004</v>
      </c>
    </row>
    <row r="1881" spans="2:31" x14ac:dyDescent="0.25">
      <c r="B1881" s="18">
        <v>1880</v>
      </c>
      <c r="C1881" s="17" t="str">
        <f t="shared" si="203"/>
        <v/>
      </c>
      <c r="D1881" s="17" t="str">
        <f t="shared" si="204"/>
        <v/>
      </c>
      <c r="E1881" s="17" t="str">
        <f t="shared" si="205"/>
        <v/>
      </c>
      <c r="F1881" s="17" t="str">
        <f t="shared" si="206"/>
        <v/>
      </c>
      <c r="G1881" s="17" t="str">
        <f t="shared" si="207"/>
        <v>Asia</v>
      </c>
      <c r="H1881" s="17" t="str">
        <f t="shared" si="208"/>
        <v/>
      </c>
      <c r="I1881" s="35" t="str">
        <f t="shared" si="209"/>
        <v>Asia</v>
      </c>
      <c r="J1881" t="str">
        <f>IF(ISNUMBER(MATCH(K1881,K$1:K1880,0)),"Double","1st See ")</f>
        <v>Double</v>
      </c>
      <c r="K1881" t="s">
        <v>8</v>
      </c>
    </row>
    <row r="1882" spans="2:31" x14ac:dyDescent="0.25">
      <c r="B1882" s="18">
        <v>1881</v>
      </c>
      <c r="C1882" s="17" t="str">
        <f t="shared" si="203"/>
        <v/>
      </c>
      <c r="D1882" s="17" t="str">
        <f t="shared" si="204"/>
        <v>North America</v>
      </c>
      <c r="E1882" s="17" t="str">
        <f t="shared" si="205"/>
        <v/>
      </c>
      <c r="F1882" s="17" t="str">
        <f t="shared" si="206"/>
        <v/>
      </c>
      <c r="G1882" s="17" t="str">
        <f t="shared" si="207"/>
        <v/>
      </c>
      <c r="H1882" s="17" t="str">
        <f t="shared" si="208"/>
        <v/>
      </c>
      <c r="I1882" s="35" t="str">
        <f t="shared" si="209"/>
        <v>North America</v>
      </c>
      <c r="J1882" t="str">
        <f>IF(ISNUMBER(MATCH(K1882,K$1:K1881,0)),"Double","1st See ")</f>
        <v>Double</v>
      </c>
      <c r="K1882" t="s">
        <v>15</v>
      </c>
    </row>
    <row r="1883" spans="2:31" x14ac:dyDescent="0.25">
      <c r="B1883" s="18">
        <v>1882</v>
      </c>
      <c r="C1883" s="17" t="str">
        <f t="shared" si="203"/>
        <v/>
      </c>
      <c r="D1883" s="17" t="str">
        <f t="shared" si="204"/>
        <v>North America</v>
      </c>
      <c r="E1883" s="17" t="str">
        <f t="shared" si="205"/>
        <v/>
      </c>
      <c r="F1883" s="17" t="str">
        <f t="shared" si="206"/>
        <v/>
      </c>
      <c r="G1883" s="17" t="str">
        <f t="shared" si="207"/>
        <v/>
      </c>
      <c r="H1883" s="17" t="str">
        <f t="shared" si="208"/>
        <v/>
      </c>
      <c r="I1883" s="35" t="str">
        <f t="shared" si="209"/>
        <v>North America</v>
      </c>
      <c r="J1883" t="str">
        <f>IF(ISNUMBER(MATCH(K1883,K$1:K1882,0)),"Double","1st See ")</f>
        <v>Double</v>
      </c>
      <c r="K1883" t="s">
        <v>15</v>
      </c>
    </row>
    <row r="1884" spans="2:31" x14ac:dyDescent="0.25">
      <c r="B1884" s="18">
        <v>1883</v>
      </c>
      <c r="C1884" s="17" t="str">
        <f t="shared" si="203"/>
        <v/>
      </c>
      <c r="D1884" s="17" t="str">
        <f t="shared" si="204"/>
        <v>North America</v>
      </c>
      <c r="E1884" s="17" t="str">
        <f t="shared" si="205"/>
        <v/>
      </c>
      <c r="F1884" s="17" t="str">
        <f t="shared" si="206"/>
        <v/>
      </c>
      <c r="G1884" s="17" t="str">
        <f t="shared" si="207"/>
        <v/>
      </c>
      <c r="H1884" s="17" t="str">
        <f t="shared" si="208"/>
        <v/>
      </c>
      <c r="I1884" s="35" t="str">
        <f t="shared" si="209"/>
        <v>North America</v>
      </c>
      <c r="J1884" t="str">
        <f>IF(ISNUMBER(MATCH(K1884,K$1:K1883,0)),"Double","1st See ")</f>
        <v>Double</v>
      </c>
      <c r="K1884" t="s">
        <v>15</v>
      </c>
      <c r="T1884" s="67" t="str">
        <f>Chart!H14</f>
        <v>Spain</v>
      </c>
    </row>
    <row r="1885" spans="2:31" x14ac:dyDescent="0.25">
      <c r="C1885" s="45" t="str">
        <f t="shared" si="203"/>
        <v/>
      </c>
      <c r="D1885" s="45" t="str">
        <f t="shared" si="204"/>
        <v/>
      </c>
      <c r="E1885" s="45" t="str">
        <f t="shared" si="205"/>
        <v/>
      </c>
      <c r="F1885" s="45" t="str">
        <f t="shared" si="206"/>
        <v/>
      </c>
      <c r="G1885" s="45" t="str">
        <f t="shared" si="207"/>
        <v/>
      </c>
      <c r="H1885" s="45" t="str">
        <f t="shared" si="208"/>
        <v/>
      </c>
      <c r="I1885" s="35"/>
      <c r="J1885" s="44" t="s">
        <v>4107</v>
      </c>
      <c r="K1885" s="44" t="s">
        <v>4113</v>
      </c>
      <c r="L1885" s="44" t="s">
        <v>4114</v>
      </c>
      <c r="M1885" s="44" t="s">
        <v>4107</v>
      </c>
      <c r="N1885" s="44" t="s">
        <v>4113</v>
      </c>
      <c r="O1885" s="44" t="s">
        <v>4115</v>
      </c>
      <c r="P1885" s="46" t="str">
        <f>Chart!Q4</f>
        <v>Europe</v>
      </c>
      <c r="Q1885" s="46" t="s">
        <v>4116</v>
      </c>
      <c r="S1885" s="65" t="str">
        <f>Chart!Q14</f>
        <v>Analyst</v>
      </c>
      <c r="T1885" s="46" t="s">
        <v>4113</v>
      </c>
      <c r="U1885" s="61" t="s">
        <v>3999</v>
      </c>
      <c r="V1885" s="62" t="s">
        <v>52</v>
      </c>
      <c r="W1885" s="62" t="s">
        <v>20</v>
      </c>
      <c r="X1885" s="62" t="s">
        <v>4001</v>
      </c>
      <c r="Y1885" s="62" t="s">
        <v>310</v>
      </c>
      <c r="Z1885" s="62" t="s">
        <v>356</v>
      </c>
      <c r="AA1885" s="62" t="s">
        <v>488</v>
      </c>
      <c r="AB1885" s="62" t="s">
        <v>67</v>
      </c>
      <c r="AC1885" s="62" t="s">
        <v>279</v>
      </c>
      <c r="AD1885" s="62" t="s">
        <v>4000</v>
      </c>
    </row>
    <row r="1886" spans="2:31" x14ac:dyDescent="0.25">
      <c r="C1886" s="17" t="s">
        <v>4106</v>
      </c>
      <c r="D1886" s="17">
        <f>COUNTIF(I$2:I$1884,C$1886:C$1890)</f>
        <v>97</v>
      </c>
      <c r="E1886" s="40">
        <f t="shared" ref="E1886:E1891" si="210">D1886/D$1892*100</f>
        <v>5.1513542219861925</v>
      </c>
      <c r="J1886" s="33" t="s">
        <v>4023</v>
      </c>
      <c r="K1886" t="s">
        <v>48</v>
      </c>
      <c r="L1886" s="43">
        <f t="shared" ref="L1886:L1917" si="211">COUNTIF(K$2:K$1884,K$1886:K$1987)</f>
        <v>19</v>
      </c>
      <c r="M1886" s="33" t="s">
        <v>4023</v>
      </c>
      <c r="N1886" t="s">
        <v>48</v>
      </c>
      <c r="O1886" s="43">
        <v>19</v>
      </c>
      <c r="P1886" t="str">
        <f>HLOOKUP(N1886,N1886:O$1918,MATCH(P$1885,M$1886:M$1918,0)+0)</f>
        <v>Germany</v>
      </c>
      <c r="Q1886">
        <f>HLOOKUP(O$1886,O$1886:O$1918,MATCH(P1886,N$1886:N$1918,0))</f>
        <v>17</v>
      </c>
      <c r="S1886" s="68">
        <f>VLOOKUP(T1886,T1886:AD$1918,MATCH(S$1885,T$1885:AD$1885,0)+0)</f>
        <v>0</v>
      </c>
      <c r="T1886" t="s">
        <v>1331</v>
      </c>
      <c r="U1886">
        <f t="shared" ref="U1886:AD1886" si="212">COUNTIF($U$1622:$U$1622,$U$1885:$AD$1885)</f>
        <v>0</v>
      </c>
      <c r="V1886" s="63">
        <f t="shared" si="212"/>
        <v>1</v>
      </c>
      <c r="W1886" s="63">
        <f t="shared" si="212"/>
        <v>0</v>
      </c>
      <c r="X1886">
        <f t="shared" si="212"/>
        <v>0</v>
      </c>
      <c r="Y1886" s="63">
        <f t="shared" si="212"/>
        <v>0</v>
      </c>
      <c r="Z1886">
        <f t="shared" si="212"/>
        <v>0</v>
      </c>
      <c r="AA1886">
        <f t="shared" si="212"/>
        <v>0</v>
      </c>
      <c r="AB1886">
        <f t="shared" si="212"/>
        <v>0</v>
      </c>
      <c r="AC1886">
        <f t="shared" si="212"/>
        <v>0</v>
      </c>
      <c r="AD1886">
        <f t="shared" si="212"/>
        <v>0</v>
      </c>
      <c r="AE1886" s="31"/>
    </row>
    <row r="1887" spans="2:31" x14ac:dyDescent="0.25">
      <c r="C1887" s="17" t="s">
        <v>1126</v>
      </c>
      <c r="D1887" s="17">
        <f>COUNTIF(I$2:I$1884,C$1886:C$1890)</f>
        <v>720</v>
      </c>
      <c r="E1887" s="40">
        <f t="shared" si="210"/>
        <v>38.236856080722255</v>
      </c>
      <c r="J1887" s="33" t="s">
        <v>4023</v>
      </c>
      <c r="K1887" t="s">
        <v>870</v>
      </c>
      <c r="L1887" s="43">
        <f t="shared" si="211"/>
        <v>3</v>
      </c>
      <c r="M1887" s="33" t="s">
        <v>4023</v>
      </c>
      <c r="N1887" t="s">
        <v>870</v>
      </c>
      <c r="O1887" s="43">
        <v>3</v>
      </c>
      <c r="P1887" t="str">
        <f>HLOOKUP(N1887,N1887:O$1918,MATCH(P$1885,M$1886:M$1918,0)+0)</f>
        <v>Portugal</v>
      </c>
      <c r="Q1887">
        <f t="shared" ref="Q1887:Q1891" si="213">HLOOKUP(O$1886,O$1886:O$1918,MATCH(P1887,N$1886:N$1918,0))</f>
        <v>10</v>
      </c>
      <c r="S1887" s="69">
        <f>VLOOKUP(T1887,T1887:AD$1918,MATCH(S$1885,T$1885:AD$1885,0)+0)</f>
        <v>0</v>
      </c>
      <c r="T1887" t="s">
        <v>992</v>
      </c>
      <c r="U1887">
        <f t="shared" ref="U1887:AD1887" si="214">COUNTIF($U$1719:$U$1719,$U$1885:$AD$1885)</f>
        <v>0</v>
      </c>
      <c r="V1887" s="63">
        <f t="shared" si="214"/>
        <v>0</v>
      </c>
      <c r="W1887" s="63">
        <f t="shared" si="214"/>
        <v>0</v>
      </c>
      <c r="X1887">
        <f t="shared" si="214"/>
        <v>0</v>
      </c>
      <c r="Y1887" s="63">
        <f t="shared" si="214"/>
        <v>0</v>
      </c>
      <c r="Z1887">
        <f t="shared" si="214"/>
        <v>1</v>
      </c>
      <c r="AA1887">
        <f t="shared" si="214"/>
        <v>0</v>
      </c>
      <c r="AB1887">
        <f t="shared" si="214"/>
        <v>0</v>
      </c>
      <c r="AC1887">
        <f t="shared" si="214"/>
        <v>0</v>
      </c>
      <c r="AD1887">
        <f t="shared" si="214"/>
        <v>0</v>
      </c>
      <c r="AE1887" s="31"/>
    </row>
    <row r="1888" spans="2:31" x14ac:dyDescent="0.25">
      <c r="C1888" s="17" t="s">
        <v>4023</v>
      </c>
      <c r="D1888" s="17">
        <f>COUNTIF(I$2:I$1884,C$1886:C$1890)</f>
        <v>35</v>
      </c>
      <c r="E1888" s="40">
        <f t="shared" si="210"/>
        <v>1.8587360594795539</v>
      </c>
      <c r="J1888" s="33" t="s">
        <v>4023</v>
      </c>
      <c r="K1888" t="s">
        <v>1086</v>
      </c>
      <c r="L1888" s="43">
        <f t="shared" si="211"/>
        <v>2</v>
      </c>
      <c r="M1888" s="33" t="s">
        <v>4023</v>
      </c>
      <c r="N1888" t="s">
        <v>1086</v>
      </c>
      <c r="O1888" s="43">
        <v>2</v>
      </c>
      <c r="P1888" t="str">
        <f>HLOOKUP(N1888,N1888:O$1918,MATCH(P$1885,M$1886:M$1918,0)+0)</f>
        <v>UK</v>
      </c>
      <c r="Q1888">
        <f t="shared" si="213"/>
        <v>154</v>
      </c>
      <c r="S1888" s="69">
        <f>VLOOKUP(T1888,T1888:AD$1918,MATCH(S$1885,T$1885:AD$1885,0)+0)</f>
        <v>38</v>
      </c>
      <c r="T1888" t="s">
        <v>84</v>
      </c>
      <c r="U1888">
        <f t="shared" ref="U1888:AD1888" si="215">COUNTIF($U$1623:$U$1703,$U$1885:$AD$1885)</f>
        <v>1</v>
      </c>
      <c r="V1888" s="63">
        <f t="shared" si="215"/>
        <v>19</v>
      </c>
      <c r="W1888" s="63">
        <f t="shared" si="215"/>
        <v>38</v>
      </c>
      <c r="X1888">
        <f t="shared" si="215"/>
        <v>3</v>
      </c>
      <c r="Y1888" s="63">
        <f t="shared" si="215"/>
        <v>6</v>
      </c>
      <c r="Z1888">
        <f t="shared" si="215"/>
        <v>7</v>
      </c>
      <c r="AA1888">
        <f t="shared" si="215"/>
        <v>3</v>
      </c>
      <c r="AB1888">
        <f t="shared" si="215"/>
        <v>2</v>
      </c>
      <c r="AC1888">
        <f t="shared" si="215"/>
        <v>2</v>
      </c>
      <c r="AD1888">
        <f t="shared" si="215"/>
        <v>0</v>
      </c>
      <c r="AE1888" s="31"/>
    </row>
    <row r="1889" spans="3:31" x14ac:dyDescent="0.25">
      <c r="C1889" s="17" t="s">
        <v>4022</v>
      </c>
      <c r="D1889" s="17">
        <f>COUNTIF(I$2:I$1884,C$1886:C$1890)</f>
        <v>35</v>
      </c>
      <c r="E1889" s="40">
        <f t="shared" si="210"/>
        <v>1.8587360594795539</v>
      </c>
      <c r="J1889" s="33" t="s">
        <v>4023</v>
      </c>
      <c r="K1889" t="s">
        <v>548</v>
      </c>
      <c r="L1889" s="43">
        <f t="shared" si="211"/>
        <v>1</v>
      </c>
      <c r="M1889" s="33" t="s">
        <v>4023</v>
      </c>
      <c r="N1889" t="s">
        <v>548</v>
      </c>
      <c r="O1889" s="43">
        <v>1</v>
      </c>
      <c r="P1889" t="str">
        <f>HLOOKUP(N1889,N1889:O$1918,MATCH(P$1885,M$1886:M$1918,0)+0)</f>
        <v>Netherlands</v>
      </c>
      <c r="Q1889">
        <f t="shared" si="213"/>
        <v>23</v>
      </c>
      <c r="S1889" s="69">
        <f>VLOOKUP(T1889,T1889:AD$1918,MATCH(S$1885,T$1885:AD$1885,0)+0)</f>
        <v>0</v>
      </c>
      <c r="T1889" t="s">
        <v>292</v>
      </c>
      <c r="U1889">
        <f t="shared" ref="U1889:AD1889" si="216">COUNTIF($U$1592:$U$1592,$U$1885:$AD$1885)</f>
        <v>0</v>
      </c>
      <c r="V1889" s="63">
        <f t="shared" si="216"/>
        <v>0</v>
      </c>
      <c r="W1889" s="63">
        <f t="shared" si="216"/>
        <v>0</v>
      </c>
      <c r="X1889">
        <f t="shared" si="216"/>
        <v>0</v>
      </c>
      <c r="Y1889" s="63">
        <f t="shared" si="216"/>
        <v>1</v>
      </c>
      <c r="Z1889">
        <f t="shared" si="216"/>
        <v>0</v>
      </c>
      <c r="AA1889">
        <f t="shared" si="216"/>
        <v>0</v>
      </c>
      <c r="AB1889">
        <f t="shared" si="216"/>
        <v>0</v>
      </c>
      <c r="AC1889">
        <f t="shared" si="216"/>
        <v>0</v>
      </c>
      <c r="AD1889">
        <f t="shared" si="216"/>
        <v>0</v>
      </c>
      <c r="AE1889" s="31"/>
    </row>
    <row r="1890" spans="3:31" x14ac:dyDescent="0.25">
      <c r="C1890" s="17" t="s">
        <v>4021</v>
      </c>
      <c r="D1890" s="17">
        <f>COUNTIF(I$2:I$1884,C$1886:C$1890)</f>
        <v>693</v>
      </c>
      <c r="E1890" s="40">
        <f t="shared" si="210"/>
        <v>36.802973977695167</v>
      </c>
      <c r="J1890" s="33" t="s">
        <v>4023</v>
      </c>
      <c r="K1890" t="s">
        <v>4073</v>
      </c>
      <c r="L1890" s="43">
        <f t="shared" si="211"/>
        <v>1</v>
      </c>
      <c r="M1890" s="33" t="s">
        <v>4023</v>
      </c>
      <c r="N1890" t="s">
        <v>1055</v>
      </c>
      <c r="O1890" s="43">
        <v>1</v>
      </c>
      <c r="P1890" t="str">
        <f>HLOOKUP(N1890,N1890:O$1918,MATCH(P$1885,M$1886:M$1918,0)+0)</f>
        <v>France</v>
      </c>
      <c r="Q1890">
        <f t="shared" si="213"/>
        <v>6</v>
      </c>
      <c r="S1890" s="69">
        <f>VLOOKUP(T1890,T1890:AD$1918,MATCH(S$1885,T$1885:AD$1885,0)+0)</f>
        <v>13</v>
      </c>
      <c r="T1890" t="s">
        <v>143</v>
      </c>
      <c r="U1890">
        <f t="shared" ref="U1890:AD1890" si="217">COUNTIF($U$1594:$U$1613,$U$1885:$AD$1885)</f>
        <v>0</v>
      </c>
      <c r="V1890" s="63">
        <f t="shared" si="217"/>
        <v>2</v>
      </c>
      <c r="W1890" s="63">
        <f t="shared" si="217"/>
        <v>13</v>
      </c>
      <c r="X1890">
        <f t="shared" si="217"/>
        <v>0</v>
      </c>
      <c r="Y1890" s="63">
        <f t="shared" si="217"/>
        <v>0</v>
      </c>
      <c r="Z1890">
        <f t="shared" si="217"/>
        <v>2</v>
      </c>
      <c r="AA1890">
        <f t="shared" si="217"/>
        <v>1</v>
      </c>
      <c r="AB1890">
        <f t="shared" si="217"/>
        <v>0</v>
      </c>
      <c r="AC1890">
        <f t="shared" si="217"/>
        <v>2</v>
      </c>
      <c r="AD1890">
        <f t="shared" si="217"/>
        <v>0</v>
      </c>
      <c r="AE1890" s="31"/>
    </row>
    <row r="1891" spans="3:31" x14ac:dyDescent="0.25">
      <c r="C1891" s="17" t="s">
        <v>983</v>
      </c>
      <c r="D1891" s="17">
        <f>COUNTIF(I$2:I$1884,C$1886:C$1891)</f>
        <v>303</v>
      </c>
      <c r="E1891" s="40">
        <f t="shared" si="210"/>
        <v>16.091343600637281</v>
      </c>
      <c r="J1891" s="33" t="s">
        <v>4023</v>
      </c>
      <c r="K1891" t="s">
        <v>847</v>
      </c>
      <c r="L1891" s="43">
        <f t="shared" si="211"/>
        <v>1</v>
      </c>
      <c r="M1891" s="33" t="s">
        <v>4023</v>
      </c>
      <c r="N1891" t="s">
        <v>1344</v>
      </c>
      <c r="O1891" s="43">
        <v>1</v>
      </c>
      <c r="P1891" t="str">
        <f>HLOOKUP(N1891,N1891:O$1918,MATCH(P$1885,M$1886:M$1918,0)+0)</f>
        <v>Spain</v>
      </c>
      <c r="Q1891">
        <f t="shared" si="213"/>
        <v>10</v>
      </c>
      <c r="S1891" s="69">
        <f>VLOOKUP(T1891,T1891:AD$1918,MATCH(S$1885,T$1885:AD$1885,0)+0)</f>
        <v>31</v>
      </c>
      <c r="T1891" t="s">
        <v>88</v>
      </c>
      <c r="U1891">
        <f t="shared" ref="U1891:AD1891" si="218">COUNTIF($U$1522:$U$1579,$U$1885:$AD$1885)</f>
        <v>0</v>
      </c>
      <c r="V1891" s="63">
        <f t="shared" si="218"/>
        <v>16</v>
      </c>
      <c r="W1891" s="63">
        <f t="shared" si="218"/>
        <v>31</v>
      </c>
      <c r="X1891">
        <f t="shared" si="218"/>
        <v>1</v>
      </c>
      <c r="Y1891" s="63">
        <f t="shared" si="218"/>
        <v>2</v>
      </c>
      <c r="Z1891">
        <f t="shared" si="218"/>
        <v>3</v>
      </c>
      <c r="AA1891">
        <f t="shared" si="218"/>
        <v>2</v>
      </c>
      <c r="AB1891">
        <f t="shared" si="218"/>
        <v>2</v>
      </c>
      <c r="AC1891">
        <f t="shared" si="218"/>
        <v>1</v>
      </c>
      <c r="AD1891">
        <f t="shared" si="218"/>
        <v>0</v>
      </c>
      <c r="AE1891" s="31"/>
    </row>
    <row r="1892" spans="3:31" x14ac:dyDescent="0.25">
      <c r="D1892" s="39">
        <f>SUM(D1886:D1891)</f>
        <v>1883</v>
      </c>
      <c r="E1892"/>
      <c r="J1892" s="33" t="s">
        <v>4023</v>
      </c>
      <c r="K1892" t="s">
        <v>1055</v>
      </c>
      <c r="L1892" s="43">
        <f t="shared" si="211"/>
        <v>1</v>
      </c>
      <c r="M1892" s="35" t="s">
        <v>1126</v>
      </c>
      <c r="N1892" t="s">
        <v>8</v>
      </c>
      <c r="O1892" s="43">
        <v>565</v>
      </c>
      <c r="S1892" s="69">
        <f>VLOOKUP(T1892,T1892:AD$1918,MATCH(S$1885,T$1885:AD$1885,0)+0)</f>
        <v>3</v>
      </c>
      <c r="T1892" t="s">
        <v>184</v>
      </c>
      <c r="U1892">
        <f t="shared" ref="U1892:AD1892" si="219">COUNTIF($U$1614:$U$1618,$U$1885:$AD$1885)</f>
        <v>0</v>
      </c>
      <c r="V1892" s="63">
        <f t="shared" si="219"/>
        <v>1</v>
      </c>
      <c r="W1892" s="63">
        <f t="shared" si="219"/>
        <v>3</v>
      </c>
      <c r="X1892">
        <f t="shared" si="219"/>
        <v>0</v>
      </c>
      <c r="Y1892" s="63">
        <f t="shared" si="219"/>
        <v>0</v>
      </c>
      <c r="Z1892">
        <f t="shared" si="219"/>
        <v>0</v>
      </c>
      <c r="AA1892">
        <f t="shared" si="219"/>
        <v>1</v>
      </c>
      <c r="AB1892">
        <f t="shared" si="219"/>
        <v>0</v>
      </c>
      <c r="AC1892">
        <f t="shared" si="219"/>
        <v>0</v>
      </c>
      <c r="AD1892">
        <f t="shared" si="219"/>
        <v>0</v>
      </c>
      <c r="AE1892" s="31"/>
    </row>
    <row r="1893" spans="3:31" x14ac:dyDescent="0.25">
      <c r="C1893" s="42"/>
      <c r="H1893" s="32"/>
      <c r="J1893" s="33" t="s">
        <v>4023</v>
      </c>
      <c r="K1893" t="s">
        <v>1344</v>
      </c>
      <c r="L1893" s="43">
        <f t="shared" si="211"/>
        <v>1</v>
      </c>
      <c r="M1893" s="33" t="s">
        <v>1126</v>
      </c>
      <c r="N1893" t="s">
        <v>17</v>
      </c>
      <c r="O1893" s="43">
        <v>29</v>
      </c>
      <c r="S1893" s="69">
        <f>VLOOKUP(T1893,T1893:AD$1918,MATCH(S$1885,T$1885:AD$1885,0)+0)</f>
        <v>1</v>
      </c>
      <c r="T1893" t="s">
        <v>499</v>
      </c>
      <c r="U1893">
        <f t="shared" ref="U1893:AD1893" si="220">COUNTIF($U$1593:$U$1593,$U$1885:$AD$1885)</f>
        <v>0</v>
      </c>
      <c r="V1893" s="63">
        <f t="shared" si="220"/>
        <v>0</v>
      </c>
      <c r="W1893" s="63">
        <f t="shared" si="220"/>
        <v>1</v>
      </c>
      <c r="X1893">
        <f t="shared" si="220"/>
        <v>0</v>
      </c>
      <c r="Y1893" s="63">
        <f t="shared" si="220"/>
        <v>0</v>
      </c>
      <c r="Z1893">
        <f t="shared" si="220"/>
        <v>0</v>
      </c>
      <c r="AA1893">
        <f t="shared" si="220"/>
        <v>0</v>
      </c>
      <c r="AB1893">
        <f t="shared" si="220"/>
        <v>0</v>
      </c>
      <c r="AC1893">
        <f t="shared" si="220"/>
        <v>0</v>
      </c>
      <c r="AD1893">
        <f t="shared" si="220"/>
        <v>0</v>
      </c>
      <c r="AE1893" s="31"/>
    </row>
    <row r="1894" spans="3:31" x14ac:dyDescent="0.25">
      <c r="C1894" s="42"/>
      <c r="H1894" s="32"/>
      <c r="J1894" s="33" t="s">
        <v>4023</v>
      </c>
      <c r="K1894" t="s">
        <v>1458</v>
      </c>
      <c r="L1894" s="43">
        <f t="shared" si="211"/>
        <v>1</v>
      </c>
      <c r="M1894" s="33" t="s">
        <v>1126</v>
      </c>
      <c r="N1894" t="s">
        <v>179</v>
      </c>
      <c r="O1894" s="43">
        <v>19</v>
      </c>
      <c r="S1894" s="69">
        <f>VLOOKUP(T1894,T1894:AD$1918,MATCH(S$1885,T$1885:AD$1885,0)+0)</f>
        <v>1</v>
      </c>
      <c r="T1894" t="s">
        <v>106</v>
      </c>
      <c r="U1894">
        <f t="shared" ref="U1894:AD1894" si="221">COUNTIF($U$889:$U$894,$U$1885:$AD$1885)</f>
        <v>0</v>
      </c>
      <c r="V1894" s="63">
        <f t="shared" si="221"/>
        <v>3</v>
      </c>
      <c r="W1894" s="63">
        <f t="shared" si="221"/>
        <v>1</v>
      </c>
      <c r="X1894">
        <f t="shared" si="221"/>
        <v>0</v>
      </c>
      <c r="Y1894" s="63">
        <f t="shared" si="221"/>
        <v>0</v>
      </c>
      <c r="Z1894">
        <f t="shared" si="221"/>
        <v>2</v>
      </c>
      <c r="AA1894">
        <f t="shared" si="221"/>
        <v>0</v>
      </c>
      <c r="AB1894">
        <f t="shared" si="221"/>
        <v>0</v>
      </c>
      <c r="AC1894">
        <f t="shared" si="221"/>
        <v>0</v>
      </c>
      <c r="AD1894">
        <f t="shared" si="221"/>
        <v>0</v>
      </c>
      <c r="AE1894" s="31"/>
    </row>
    <row r="1895" spans="3:31" x14ac:dyDescent="0.25">
      <c r="C1895" s="42"/>
      <c r="H1895" s="32"/>
      <c r="J1895" s="33" t="s">
        <v>4023</v>
      </c>
      <c r="K1895" t="s">
        <v>1503</v>
      </c>
      <c r="L1895" s="43">
        <f t="shared" si="211"/>
        <v>1</v>
      </c>
      <c r="M1895" s="33" t="s">
        <v>1126</v>
      </c>
      <c r="N1895" t="s">
        <v>133</v>
      </c>
      <c r="O1895" s="43">
        <v>11</v>
      </c>
      <c r="S1895" s="69">
        <f>VLOOKUP(T1895,T1895:AD$1918,MATCH(S$1885,T$1885:AD$1885,0)+0)</f>
        <v>4</v>
      </c>
      <c r="T1895" t="s">
        <v>24</v>
      </c>
      <c r="U1895">
        <f t="shared" ref="U1895:AD1895" si="222">COUNTIF($U$685:$U$701,$U$1885:$AD$1885)</f>
        <v>0</v>
      </c>
      <c r="V1895" s="63">
        <f t="shared" si="222"/>
        <v>5</v>
      </c>
      <c r="W1895" s="63">
        <f t="shared" si="222"/>
        <v>4</v>
      </c>
      <c r="X1895">
        <f t="shared" si="222"/>
        <v>0</v>
      </c>
      <c r="Y1895" s="63">
        <f t="shared" si="222"/>
        <v>0</v>
      </c>
      <c r="Z1895">
        <f t="shared" si="222"/>
        <v>4</v>
      </c>
      <c r="AA1895">
        <f t="shared" si="222"/>
        <v>3</v>
      </c>
      <c r="AB1895">
        <f t="shared" si="222"/>
        <v>1</v>
      </c>
      <c r="AC1895">
        <f t="shared" si="222"/>
        <v>0</v>
      </c>
      <c r="AD1895">
        <f t="shared" si="222"/>
        <v>0</v>
      </c>
      <c r="AE1895" s="31"/>
    </row>
    <row r="1896" spans="3:31" x14ac:dyDescent="0.25">
      <c r="C1896" s="42"/>
      <c r="H1896" s="32"/>
      <c r="J1896" s="33" t="s">
        <v>4023</v>
      </c>
      <c r="K1896" t="s">
        <v>1700</v>
      </c>
      <c r="L1896" s="43">
        <f t="shared" si="211"/>
        <v>1</v>
      </c>
      <c r="M1896" s="33" t="s">
        <v>1126</v>
      </c>
      <c r="N1896" t="s">
        <v>171</v>
      </c>
      <c r="O1896" s="43">
        <v>13</v>
      </c>
      <c r="S1896" s="69">
        <f>VLOOKUP(T1896,T1896:AD$1918,MATCH(S$1885,T$1885:AD$1885,0)+0)</f>
        <v>0</v>
      </c>
      <c r="T1896" t="s">
        <v>680</v>
      </c>
      <c r="U1896">
        <f t="shared" ref="U1896:AD1896" si="223">COUNTIF($U$1619:$U$1619,$U$1885:$AD$1885)</f>
        <v>0</v>
      </c>
      <c r="V1896" s="63">
        <f t="shared" si="223"/>
        <v>1</v>
      </c>
      <c r="W1896" s="63">
        <f t="shared" si="223"/>
        <v>0</v>
      </c>
      <c r="X1896">
        <f t="shared" si="223"/>
        <v>0</v>
      </c>
      <c r="Y1896" s="63">
        <f t="shared" si="223"/>
        <v>0</v>
      </c>
      <c r="Z1896">
        <f t="shared" si="223"/>
        <v>0</v>
      </c>
      <c r="AA1896">
        <f t="shared" si="223"/>
        <v>0</v>
      </c>
      <c r="AB1896">
        <f t="shared" si="223"/>
        <v>0</v>
      </c>
      <c r="AC1896">
        <f t="shared" si="223"/>
        <v>0</v>
      </c>
      <c r="AD1896">
        <f t="shared" si="223"/>
        <v>0</v>
      </c>
      <c r="AE1896" s="31"/>
    </row>
    <row r="1897" spans="3:31" x14ac:dyDescent="0.25">
      <c r="C1897" s="42"/>
      <c r="H1897" s="32"/>
      <c r="J1897" s="33" t="s">
        <v>4023</v>
      </c>
      <c r="K1897" t="s">
        <v>1745</v>
      </c>
      <c r="L1897" s="43">
        <f t="shared" si="211"/>
        <v>1</v>
      </c>
      <c r="M1897" s="33" t="s">
        <v>1126</v>
      </c>
      <c r="N1897" t="s">
        <v>347</v>
      </c>
      <c r="O1897" s="43">
        <v>11</v>
      </c>
      <c r="S1897" s="69">
        <f>VLOOKUP(T1897,T1897:AD$1918,MATCH(S$1885,T$1885:AD$1885,0)+0)</f>
        <v>189</v>
      </c>
      <c r="T1897" s="63" t="s">
        <v>8</v>
      </c>
      <c r="U1897" s="63">
        <f t="shared" ref="U1897:AD1897" si="224">COUNTIF($U$29:$U$593,$U$1885:$AD$1885)</f>
        <v>60</v>
      </c>
      <c r="V1897" s="63">
        <f t="shared" si="224"/>
        <v>215</v>
      </c>
      <c r="W1897" s="63">
        <f t="shared" si="224"/>
        <v>189</v>
      </c>
      <c r="X1897" s="63">
        <f t="shared" si="224"/>
        <v>13</v>
      </c>
      <c r="Y1897" s="63">
        <f t="shared" si="224"/>
        <v>29</v>
      </c>
      <c r="Z1897" s="63">
        <f t="shared" si="224"/>
        <v>20</v>
      </c>
      <c r="AA1897" s="63">
        <f t="shared" si="224"/>
        <v>7</v>
      </c>
      <c r="AB1897" s="63">
        <f t="shared" si="224"/>
        <v>6</v>
      </c>
      <c r="AC1897" s="63">
        <f t="shared" si="224"/>
        <v>22</v>
      </c>
      <c r="AD1897" s="63">
        <f t="shared" si="224"/>
        <v>4</v>
      </c>
      <c r="AE1897" s="31"/>
    </row>
    <row r="1898" spans="3:31" x14ac:dyDescent="0.25">
      <c r="C1898" s="42"/>
      <c r="H1898" s="32"/>
      <c r="J1898" s="33" t="s">
        <v>4023</v>
      </c>
      <c r="K1898" t="s">
        <v>1809</v>
      </c>
      <c r="L1898" s="43">
        <f t="shared" si="211"/>
        <v>1</v>
      </c>
      <c r="M1898" s="33" t="s">
        <v>983</v>
      </c>
      <c r="N1898" t="s">
        <v>24</v>
      </c>
      <c r="O1898" s="43">
        <v>17</v>
      </c>
      <c r="S1898" s="69">
        <f>VLOOKUP(T1898,T1898:AD$1918,MATCH(S$1885,T$1885:AD$1885,0)+0)</f>
        <v>0</v>
      </c>
      <c r="T1898" t="s">
        <v>1344</v>
      </c>
      <c r="U1898">
        <f t="shared" ref="U1898:AD1898" si="225">COUNTIF($U$28:$U$28,$U$1885:$AD$1885)</f>
        <v>0</v>
      </c>
      <c r="V1898" s="63">
        <f t="shared" si="225"/>
        <v>1</v>
      </c>
      <c r="W1898" s="63">
        <f t="shared" si="225"/>
        <v>0</v>
      </c>
      <c r="X1898">
        <f t="shared" si="225"/>
        <v>0</v>
      </c>
      <c r="Y1898" s="63">
        <f t="shared" si="225"/>
        <v>0</v>
      </c>
      <c r="Z1898">
        <f t="shared" si="225"/>
        <v>0</v>
      </c>
      <c r="AA1898">
        <f t="shared" si="225"/>
        <v>0</v>
      </c>
      <c r="AB1898">
        <f t="shared" si="225"/>
        <v>0</v>
      </c>
      <c r="AC1898">
        <f t="shared" si="225"/>
        <v>0</v>
      </c>
      <c r="AD1898">
        <f t="shared" si="225"/>
        <v>0</v>
      </c>
      <c r="AE1898" s="31"/>
    </row>
    <row r="1899" spans="3:31" x14ac:dyDescent="0.25">
      <c r="C1899" s="42"/>
      <c r="H1899" s="32"/>
      <c r="J1899" s="33" t="s">
        <v>4023</v>
      </c>
      <c r="K1899" t="s">
        <v>1991</v>
      </c>
      <c r="L1899" s="43">
        <f t="shared" si="211"/>
        <v>1</v>
      </c>
      <c r="M1899" s="33" t="s">
        <v>983</v>
      </c>
      <c r="N1899" t="s">
        <v>30</v>
      </c>
      <c r="O1899" s="43">
        <v>10</v>
      </c>
      <c r="S1899" s="69">
        <f>VLOOKUP(T1899,T1899:AD$1918,MATCH(S$1885,T$1885:AD$1885,0)+0)</f>
        <v>4</v>
      </c>
      <c r="T1899" t="s">
        <v>166</v>
      </c>
      <c r="U1899">
        <f t="shared" ref="U1899:AD1899" si="226">COUNTIF($U$1582:$U$1591,$U$1885:$AD$1885)</f>
        <v>0</v>
      </c>
      <c r="V1899" s="63">
        <f t="shared" si="226"/>
        <v>3</v>
      </c>
      <c r="W1899" s="63">
        <f t="shared" si="226"/>
        <v>4</v>
      </c>
      <c r="X1899">
        <f t="shared" si="226"/>
        <v>2</v>
      </c>
      <c r="Y1899" s="63">
        <f t="shared" si="226"/>
        <v>1</v>
      </c>
      <c r="Z1899">
        <f t="shared" si="226"/>
        <v>0</v>
      </c>
      <c r="AA1899">
        <f t="shared" si="226"/>
        <v>0</v>
      </c>
      <c r="AB1899">
        <f t="shared" si="226"/>
        <v>0</v>
      </c>
      <c r="AC1899">
        <f t="shared" si="226"/>
        <v>0</v>
      </c>
      <c r="AD1899">
        <f t="shared" si="226"/>
        <v>0</v>
      </c>
      <c r="AE1899" s="31"/>
    </row>
    <row r="1900" spans="3:31" x14ac:dyDescent="0.25">
      <c r="C1900" s="42"/>
      <c r="H1900" s="32"/>
      <c r="J1900" s="35" t="s">
        <v>1126</v>
      </c>
      <c r="K1900" t="s">
        <v>8</v>
      </c>
      <c r="L1900" s="43">
        <f t="shared" si="211"/>
        <v>565</v>
      </c>
      <c r="M1900" s="33" t="s">
        <v>983</v>
      </c>
      <c r="N1900" t="s">
        <v>71</v>
      </c>
      <c r="O1900" s="43">
        <v>154</v>
      </c>
      <c r="S1900" s="69">
        <f>VLOOKUP(T1900,T1900:AD$1918,MATCH(S$1885,T$1885:AD$1885,0)+0)</f>
        <v>12</v>
      </c>
      <c r="T1900" t="s">
        <v>628</v>
      </c>
      <c r="U1900">
        <f t="shared" ref="U1900:AD1900" si="227">COUNTIF($U$866:$U$888,$U$1885:$AD$1885)</f>
        <v>1</v>
      </c>
      <c r="V1900" s="63">
        <f t="shared" si="227"/>
        <v>4</v>
      </c>
      <c r="W1900" s="63">
        <f t="shared" si="227"/>
        <v>12</v>
      </c>
      <c r="X1900">
        <f t="shared" si="227"/>
        <v>0</v>
      </c>
      <c r="Y1900" s="63">
        <f t="shared" si="227"/>
        <v>1</v>
      </c>
      <c r="Z1900">
        <f t="shared" si="227"/>
        <v>1</v>
      </c>
      <c r="AA1900">
        <f t="shared" si="227"/>
        <v>2</v>
      </c>
      <c r="AB1900">
        <f t="shared" si="227"/>
        <v>0</v>
      </c>
      <c r="AC1900">
        <f t="shared" si="227"/>
        <v>2</v>
      </c>
      <c r="AD1900">
        <f t="shared" si="227"/>
        <v>0</v>
      </c>
      <c r="AE1900" s="31"/>
    </row>
    <row r="1901" spans="3:31" x14ac:dyDescent="0.25">
      <c r="C1901" s="42"/>
      <c r="H1901" s="32"/>
      <c r="J1901" s="33" t="s">
        <v>1126</v>
      </c>
      <c r="K1901" t="s">
        <v>17</v>
      </c>
      <c r="L1901" s="43">
        <f t="shared" si="211"/>
        <v>29</v>
      </c>
      <c r="M1901" s="33" t="s">
        <v>983</v>
      </c>
      <c r="N1901" t="s">
        <v>628</v>
      </c>
      <c r="O1901" s="43">
        <v>23</v>
      </c>
      <c r="S1901" s="69">
        <f>VLOOKUP(T1901,T1901:AD$1918,MATCH(S$1885,T$1885:AD$1885,0)+0)</f>
        <v>6</v>
      </c>
      <c r="T1901" t="s">
        <v>672</v>
      </c>
      <c r="U1901">
        <f t="shared" ref="U1901:AD1901" si="228">COUNTIF($U$1704:$U$1718,$U$1885:$AD$1885)</f>
        <v>0</v>
      </c>
      <c r="V1901" s="63">
        <f t="shared" si="228"/>
        <v>4</v>
      </c>
      <c r="W1901" s="63">
        <f t="shared" si="228"/>
        <v>6</v>
      </c>
      <c r="X1901">
        <f t="shared" si="228"/>
        <v>0</v>
      </c>
      <c r="Y1901" s="63">
        <f t="shared" si="228"/>
        <v>3</v>
      </c>
      <c r="Z1901">
        <f t="shared" si="228"/>
        <v>1</v>
      </c>
      <c r="AA1901">
        <f t="shared" si="228"/>
        <v>0</v>
      </c>
      <c r="AB1901">
        <f t="shared" si="228"/>
        <v>0</v>
      </c>
      <c r="AC1901">
        <f t="shared" si="228"/>
        <v>1</v>
      </c>
      <c r="AD1901">
        <f t="shared" si="228"/>
        <v>0</v>
      </c>
      <c r="AE1901" s="31"/>
    </row>
    <row r="1902" spans="3:31" x14ac:dyDescent="0.25">
      <c r="C1902" s="42"/>
      <c r="H1902" s="32"/>
      <c r="J1902" s="33" t="s">
        <v>1126</v>
      </c>
      <c r="K1902" t="s">
        <v>65</v>
      </c>
      <c r="L1902" s="43">
        <f t="shared" si="211"/>
        <v>9</v>
      </c>
      <c r="M1902" s="33" t="s">
        <v>983</v>
      </c>
      <c r="N1902" t="s">
        <v>106</v>
      </c>
      <c r="O1902" s="43">
        <v>6</v>
      </c>
      <c r="S1902" s="69">
        <f>VLOOKUP(T1902,T1902:AD$1918,MATCH(S$1885,T$1885:AD$1885,0)+0)</f>
        <v>1</v>
      </c>
      <c r="T1902" s="8" t="s">
        <v>870</v>
      </c>
      <c r="U1902">
        <f t="shared" ref="U1902:AD1902" si="229">COUNTIF($U$21:$U$23,$U$1885:$AD$1885)</f>
        <v>0</v>
      </c>
      <c r="V1902" s="63">
        <f t="shared" si="229"/>
        <v>2</v>
      </c>
      <c r="W1902" s="63">
        <f t="shared" si="229"/>
        <v>1</v>
      </c>
      <c r="X1902">
        <f t="shared" si="229"/>
        <v>0</v>
      </c>
      <c r="Y1902" s="63">
        <f t="shared" si="229"/>
        <v>0</v>
      </c>
      <c r="Z1902">
        <f t="shared" si="229"/>
        <v>0</v>
      </c>
      <c r="AA1902">
        <f t="shared" si="229"/>
        <v>0</v>
      </c>
      <c r="AB1902">
        <f t="shared" si="229"/>
        <v>0</v>
      </c>
      <c r="AC1902">
        <f t="shared" si="229"/>
        <v>0</v>
      </c>
      <c r="AD1902">
        <f t="shared" si="229"/>
        <v>0</v>
      </c>
      <c r="AE1902" s="31"/>
    </row>
    <row r="1903" spans="3:31" x14ac:dyDescent="0.25">
      <c r="C1903" s="42"/>
      <c r="H1903" s="32"/>
      <c r="J1903" s="33" t="s">
        <v>1126</v>
      </c>
      <c r="K1903" t="s">
        <v>179</v>
      </c>
      <c r="L1903" s="43">
        <f t="shared" si="211"/>
        <v>19</v>
      </c>
      <c r="M1903" s="33" t="s">
        <v>983</v>
      </c>
      <c r="N1903" t="s">
        <v>608</v>
      </c>
      <c r="O1903" s="43">
        <v>10</v>
      </c>
      <c r="S1903" s="69">
        <f>VLOOKUP(T1903,T1903:AD$1918,MATCH(S$1885,T$1885:AD$1885,0)+0)</f>
        <v>6</v>
      </c>
      <c r="T1903" t="s">
        <v>17</v>
      </c>
      <c r="U1903">
        <f t="shared" ref="U1903:AD1903" si="230">COUNTIF($U$594:$U$622,$U$1885:$AD$1885)</f>
        <v>1</v>
      </c>
      <c r="V1903" s="63">
        <f t="shared" si="230"/>
        <v>13</v>
      </c>
      <c r="W1903" s="63">
        <f t="shared" si="230"/>
        <v>6</v>
      </c>
      <c r="X1903">
        <f t="shared" si="230"/>
        <v>0</v>
      </c>
      <c r="Y1903" s="63">
        <f t="shared" si="230"/>
        <v>4</v>
      </c>
      <c r="Z1903">
        <f t="shared" si="230"/>
        <v>4</v>
      </c>
      <c r="AA1903">
        <f t="shared" si="230"/>
        <v>1</v>
      </c>
      <c r="AB1903">
        <f t="shared" si="230"/>
        <v>0</v>
      </c>
      <c r="AC1903">
        <f t="shared" si="230"/>
        <v>0</v>
      </c>
      <c r="AD1903">
        <f t="shared" si="230"/>
        <v>0</v>
      </c>
      <c r="AE1903" s="31"/>
    </row>
    <row r="1904" spans="3:31" x14ac:dyDescent="0.25">
      <c r="C1904" s="42"/>
      <c r="J1904" s="33" t="s">
        <v>1126</v>
      </c>
      <c r="K1904" t="s">
        <v>133</v>
      </c>
      <c r="L1904" s="43">
        <f t="shared" si="211"/>
        <v>11</v>
      </c>
      <c r="M1904" s="33" t="s">
        <v>4021</v>
      </c>
      <c r="N1904" t="s">
        <v>15</v>
      </c>
      <c r="O1904" s="43">
        <v>619</v>
      </c>
      <c r="S1904" s="69">
        <f>VLOOKUP(T1904,T1904:AD$1918,MATCH(S$1885,T$1885:AD$1885,0)+0)</f>
        <v>1</v>
      </c>
      <c r="T1904" t="s">
        <v>136</v>
      </c>
      <c r="U1904">
        <f t="shared" ref="U1904:AD1904" si="231">COUNTIF($U$1580:$U$1581,$U$1885:$AD$1885)</f>
        <v>0</v>
      </c>
      <c r="V1904" s="63">
        <f t="shared" si="231"/>
        <v>1</v>
      </c>
      <c r="W1904" s="63">
        <f t="shared" si="231"/>
        <v>1</v>
      </c>
      <c r="X1904">
        <f t="shared" si="231"/>
        <v>0</v>
      </c>
      <c r="Y1904" s="63">
        <f t="shared" si="231"/>
        <v>0</v>
      </c>
      <c r="Z1904">
        <f t="shared" si="231"/>
        <v>0</v>
      </c>
      <c r="AA1904">
        <f t="shared" si="231"/>
        <v>0</v>
      </c>
      <c r="AB1904">
        <f t="shared" si="231"/>
        <v>0</v>
      </c>
      <c r="AC1904">
        <f t="shared" si="231"/>
        <v>0</v>
      </c>
      <c r="AD1904">
        <f t="shared" si="231"/>
        <v>0</v>
      </c>
      <c r="AE1904" s="31"/>
    </row>
    <row r="1905" spans="3:31" x14ac:dyDescent="0.25">
      <c r="C1905" s="42"/>
      <c r="J1905" s="33" t="s">
        <v>1126</v>
      </c>
      <c r="K1905" t="s">
        <v>163</v>
      </c>
      <c r="L1905" s="43">
        <f t="shared" si="211"/>
        <v>1</v>
      </c>
      <c r="M1905" s="33" t="s">
        <v>4021</v>
      </c>
      <c r="N1905" t="s">
        <v>88</v>
      </c>
      <c r="O1905" s="43">
        <v>58</v>
      </c>
      <c r="S1905" s="69">
        <f>VLOOKUP(T1905,T1905:AD$1918,MATCH(S$1885,T$1885:AD$1885,0)+0)</f>
        <v>0</v>
      </c>
      <c r="T1905" t="s">
        <v>1156</v>
      </c>
      <c r="U1905">
        <f t="shared" ref="U1905:AD1905" si="232">COUNTIF($U$1621:$U$1621,$U$1885:$AD$1885)</f>
        <v>1</v>
      </c>
      <c r="V1905" s="63">
        <f t="shared" si="232"/>
        <v>0</v>
      </c>
      <c r="W1905" s="63">
        <f t="shared" si="232"/>
        <v>0</v>
      </c>
      <c r="X1905">
        <f t="shared" si="232"/>
        <v>0</v>
      </c>
      <c r="Y1905" s="63">
        <f t="shared" si="232"/>
        <v>0</v>
      </c>
      <c r="Z1905">
        <f t="shared" si="232"/>
        <v>0</v>
      </c>
      <c r="AA1905">
        <f t="shared" si="232"/>
        <v>0</v>
      </c>
      <c r="AB1905">
        <f t="shared" si="232"/>
        <v>0</v>
      </c>
      <c r="AC1905">
        <f t="shared" si="232"/>
        <v>0</v>
      </c>
      <c r="AD1905">
        <f t="shared" si="232"/>
        <v>0</v>
      </c>
      <c r="AE1905" s="31"/>
    </row>
    <row r="1906" spans="3:31" x14ac:dyDescent="0.25">
      <c r="C1906" s="42"/>
      <c r="J1906" s="33" t="s">
        <v>1126</v>
      </c>
      <c r="K1906" t="s">
        <v>197</v>
      </c>
      <c r="L1906" s="43">
        <f t="shared" si="211"/>
        <v>2</v>
      </c>
      <c r="M1906" s="33" t="s">
        <v>4021</v>
      </c>
      <c r="N1906" t="s">
        <v>136</v>
      </c>
      <c r="O1906" s="43">
        <v>2</v>
      </c>
      <c r="S1906" s="69">
        <f>VLOOKUP(T1906,T1906:AD$1918,MATCH(S$1885,T$1885:AD$1885,0)+0)</f>
        <v>2</v>
      </c>
      <c r="T1906" t="s">
        <v>347</v>
      </c>
      <c r="U1906">
        <f t="shared" ref="U1906:AD1906" si="233">COUNTIF($U$674:$U$684,$U$1885:$AD$1885)</f>
        <v>2</v>
      </c>
      <c r="V1906" s="63">
        <f t="shared" si="233"/>
        <v>4</v>
      </c>
      <c r="W1906" s="63">
        <f t="shared" si="233"/>
        <v>2</v>
      </c>
      <c r="X1906">
        <f t="shared" si="233"/>
        <v>0</v>
      </c>
      <c r="Y1906" s="63">
        <f t="shared" si="233"/>
        <v>1</v>
      </c>
      <c r="Z1906">
        <f t="shared" si="233"/>
        <v>0</v>
      </c>
      <c r="AA1906">
        <f t="shared" si="233"/>
        <v>0</v>
      </c>
      <c r="AB1906">
        <f t="shared" si="233"/>
        <v>2</v>
      </c>
      <c r="AC1906">
        <f t="shared" si="233"/>
        <v>0</v>
      </c>
      <c r="AD1906">
        <f t="shared" si="233"/>
        <v>0</v>
      </c>
      <c r="AE1906" s="31"/>
    </row>
    <row r="1907" spans="3:31" x14ac:dyDescent="0.25">
      <c r="C1907" s="42"/>
      <c r="J1907" s="33" t="s">
        <v>1126</v>
      </c>
      <c r="K1907" t="s">
        <v>171</v>
      </c>
      <c r="L1907" s="43">
        <f t="shared" si="211"/>
        <v>13</v>
      </c>
      <c r="M1907" s="33" t="s">
        <v>4021</v>
      </c>
      <c r="N1907" t="s">
        <v>166</v>
      </c>
      <c r="O1907" s="43">
        <v>10</v>
      </c>
      <c r="S1907" s="69">
        <f>VLOOKUP(T1907,T1907:AD$1918,MATCH(S$1885,T$1885:AD$1885,0)+0)</f>
        <v>1</v>
      </c>
      <c r="T1907" t="s">
        <v>30</v>
      </c>
      <c r="U1907">
        <f t="shared" ref="U1907:AD1907" si="234">COUNTIF($U$702:$U$711,$U$1885:$AD$1885)</f>
        <v>0</v>
      </c>
      <c r="V1907" s="63">
        <f t="shared" si="234"/>
        <v>2</v>
      </c>
      <c r="W1907" s="63">
        <f t="shared" si="234"/>
        <v>1</v>
      </c>
      <c r="X1907">
        <f t="shared" si="234"/>
        <v>1</v>
      </c>
      <c r="Y1907" s="63">
        <f t="shared" si="234"/>
        <v>3</v>
      </c>
      <c r="Z1907">
        <f t="shared" si="234"/>
        <v>0</v>
      </c>
      <c r="AA1907">
        <f t="shared" si="234"/>
        <v>1</v>
      </c>
      <c r="AB1907">
        <f t="shared" si="234"/>
        <v>1</v>
      </c>
      <c r="AC1907">
        <f t="shared" si="234"/>
        <v>1</v>
      </c>
      <c r="AD1907">
        <f t="shared" si="234"/>
        <v>0</v>
      </c>
      <c r="AE1907" s="31"/>
    </row>
    <row r="1908" spans="3:31" x14ac:dyDescent="0.25">
      <c r="C1908" s="42"/>
      <c r="J1908" s="33" t="s">
        <v>1126</v>
      </c>
      <c r="K1908" t="s">
        <v>299</v>
      </c>
      <c r="L1908" s="43">
        <f t="shared" si="211"/>
        <v>2</v>
      </c>
      <c r="M1908" s="33" t="s">
        <v>4021</v>
      </c>
      <c r="N1908" t="s">
        <v>292</v>
      </c>
      <c r="O1908" s="43">
        <v>1</v>
      </c>
      <c r="S1908" s="69">
        <f>VLOOKUP(T1908,T1908:AD$1918,MATCH(S$1885,T$1885:AD$1885,0)+0)</f>
        <v>4</v>
      </c>
      <c r="T1908" t="s">
        <v>133</v>
      </c>
      <c r="U1908">
        <f t="shared" ref="U1908:AD1908" si="235">COUNTIF($U$642:$U$660,$U$1885:$AD$1885)</f>
        <v>0</v>
      </c>
      <c r="V1908" s="63">
        <f t="shared" si="235"/>
        <v>8</v>
      </c>
      <c r="W1908" s="63">
        <f t="shared" si="235"/>
        <v>4</v>
      </c>
      <c r="X1908">
        <f t="shared" si="235"/>
        <v>0</v>
      </c>
      <c r="Y1908" s="63">
        <f t="shared" si="235"/>
        <v>4</v>
      </c>
      <c r="Z1908">
        <f t="shared" si="235"/>
        <v>0</v>
      </c>
      <c r="AA1908">
        <f t="shared" si="235"/>
        <v>2</v>
      </c>
      <c r="AB1908">
        <f t="shared" si="235"/>
        <v>0</v>
      </c>
      <c r="AC1908">
        <f t="shared" si="235"/>
        <v>1</v>
      </c>
      <c r="AD1908">
        <f t="shared" si="235"/>
        <v>0</v>
      </c>
      <c r="AE1908" s="31"/>
    </row>
    <row r="1909" spans="3:31" x14ac:dyDescent="0.25">
      <c r="C1909" s="42"/>
      <c r="J1909" s="33" t="s">
        <v>1126</v>
      </c>
      <c r="K1909" t="s">
        <v>347</v>
      </c>
      <c r="L1909" s="43">
        <f t="shared" si="211"/>
        <v>11</v>
      </c>
      <c r="M1909" s="33" t="s">
        <v>4021</v>
      </c>
      <c r="N1909" t="s">
        <v>499</v>
      </c>
      <c r="O1909" s="43">
        <v>1</v>
      </c>
      <c r="S1909" s="69">
        <f>VLOOKUP(T1909,T1909:AD$1918,MATCH(S$1885,T$1885:AD$1885,0)+0)</f>
        <v>4</v>
      </c>
      <c r="T1909" t="s">
        <v>171</v>
      </c>
      <c r="U1909">
        <f t="shared" ref="U1909:AD1909" si="236">COUNTIF($U$661:$U$673,$U$1885:$AD$1885)</f>
        <v>0</v>
      </c>
      <c r="V1909" s="63">
        <f t="shared" si="236"/>
        <v>2</v>
      </c>
      <c r="W1909" s="63">
        <f t="shared" si="236"/>
        <v>4</v>
      </c>
      <c r="X1909">
        <f t="shared" si="236"/>
        <v>0</v>
      </c>
      <c r="Y1909" s="63">
        <f t="shared" si="236"/>
        <v>1</v>
      </c>
      <c r="Z1909">
        <f t="shared" si="236"/>
        <v>4</v>
      </c>
      <c r="AA1909">
        <f t="shared" si="236"/>
        <v>0</v>
      </c>
      <c r="AB1909">
        <f t="shared" si="236"/>
        <v>0</v>
      </c>
      <c r="AC1909">
        <f t="shared" si="236"/>
        <v>2</v>
      </c>
      <c r="AD1909">
        <f t="shared" si="236"/>
        <v>0</v>
      </c>
      <c r="AE1909" s="31"/>
    </row>
    <row r="1910" spans="3:31" x14ac:dyDescent="0.25">
      <c r="C1910" s="42"/>
      <c r="J1910" s="33" t="s">
        <v>1126</v>
      </c>
      <c r="K1910" t="s">
        <v>359</v>
      </c>
      <c r="L1910" s="43">
        <f t="shared" si="211"/>
        <v>4</v>
      </c>
      <c r="M1910" s="33" t="s">
        <v>4022</v>
      </c>
      <c r="N1910" t="s">
        <v>143</v>
      </c>
      <c r="O1910" s="43">
        <v>20</v>
      </c>
      <c r="S1910" s="69">
        <f>VLOOKUP(T1910,T1910:AD$1918,MATCH(S$1885,T$1885:AD$1885,0)+0)</f>
        <v>0</v>
      </c>
      <c r="T1910" t="s">
        <v>548</v>
      </c>
      <c r="U1910">
        <f t="shared" ref="U1910:AD1910" si="237">COUNTIF($U$26:$U$26,$U$1885:$AD$1885)</f>
        <v>0</v>
      </c>
      <c r="V1910" s="63">
        <f t="shared" si="237"/>
        <v>1</v>
      </c>
      <c r="W1910" s="63">
        <f t="shared" si="237"/>
        <v>0</v>
      </c>
      <c r="X1910">
        <f t="shared" si="237"/>
        <v>0</v>
      </c>
      <c r="Y1910" s="63">
        <f t="shared" si="237"/>
        <v>0</v>
      </c>
      <c r="Z1910">
        <f t="shared" si="237"/>
        <v>0</v>
      </c>
      <c r="AA1910">
        <f t="shared" si="237"/>
        <v>0</v>
      </c>
      <c r="AB1910">
        <f t="shared" si="237"/>
        <v>0</v>
      </c>
      <c r="AC1910">
        <f t="shared" si="237"/>
        <v>0</v>
      </c>
      <c r="AD1910">
        <f t="shared" si="237"/>
        <v>0</v>
      </c>
      <c r="AE1910" s="31"/>
    </row>
    <row r="1911" spans="3:31" x14ac:dyDescent="0.25">
      <c r="C1911" s="42"/>
      <c r="J1911" s="33" t="s">
        <v>1126</v>
      </c>
      <c r="K1911" t="s">
        <v>416</v>
      </c>
      <c r="L1911" s="43">
        <f t="shared" si="211"/>
        <v>5</v>
      </c>
      <c r="M1911" s="33" t="s">
        <v>4022</v>
      </c>
      <c r="N1911" t="s">
        <v>184</v>
      </c>
      <c r="O1911" s="43">
        <v>5</v>
      </c>
      <c r="S1911" s="69">
        <f>VLOOKUP(T1911,T1911:AD$1918,MATCH(S$1885,T$1885:AD$1885,0)+0)</f>
        <v>5</v>
      </c>
      <c r="T1911" s="8" t="s">
        <v>48</v>
      </c>
      <c r="U1911">
        <f t="shared" ref="U1911:AD1911" si="238">COUNTIF($U$2:$U$20,$U$1885:$AD$1885)</f>
        <v>2</v>
      </c>
      <c r="V1911" s="63">
        <f t="shared" si="238"/>
        <v>5</v>
      </c>
      <c r="W1911" s="63">
        <f t="shared" si="238"/>
        <v>5</v>
      </c>
      <c r="X1911">
        <f t="shared" si="238"/>
        <v>2</v>
      </c>
      <c r="Y1911" s="63">
        <f t="shared" si="238"/>
        <v>2</v>
      </c>
      <c r="Z1911">
        <f t="shared" si="238"/>
        <v>1</v>
      </c>
      <c r="AA1911">
        <f t="shared" si="238"/>
        <v>1</v>
      </c>
      <c r="AB1911">
        <f t="shared" si="238"/>
        <v>1</v>
      </c>
      <c r="AC1911">
        <f t="shared" si="238"/>
        <v>0</v>
      </c>
      <c r="AD1911">
        <f t="shared" si="238"/>
        <v>0</v>
      </c>
      <c r="AE1911" s="31"/>
    </row>
    <row r="1912" spans="3:31" x14ac:dyDescent="0.25">
      <c r="C1912" s="42"/>
      <c r="J1912" s="33" t="s">
        <v>1126</v>
      </c>
      <c r="K1912" t="s">
        <v>425</v>
      </c>
      <c r="L1912" s="43">
        <f t="shared" si="211"/>
        <v>2</v>
      </c>
      <c r="M1912" s="33" t="s">
        <v>4022</v>
      </c>
      <c r="N1912" t="s">
        <v>680</v>
      </c>
      <c r="O1912" s="43">
        <v>1</v>
      </c>
      <c r="S1912" s="69">
        <f>VLOOKUP(T1912,T1912:AD$1918,MATCH(S$1885,T$1885:AD$1885,0)+0)</f>
        <v>4</v>
      </c>
      <c r="T1912" t="s">
        <v>608</v>
      </c>
      <c r="U1912">
        <f t="shared" ref="U1912:AD1912" si="239">COUNTIF($U$895:$U$904,$U$1885:$AD$1885)</f>
        <v>0</v>
      </c>
      <c r="V1912" s="63">
        <f t="shared" si="239"/>
        <v>2</v>
      </c>
      <c r="W1912" s="63">
        <f t="shared" si="239"/>
        <v>4</v>
      </c>
      <c r="X1912">
        <f t="shared" si="239"/>
        <v>1</v>
      </c>
      <c r="Y1912" s="63">
        <f t="shared" si="239"/>
        <v>0</v>
      </c>
      <c r="Z1912">
        <f t="shared" si="239"/>
        <v>1</v>
      </c>
      <c r="AA1912">
        <f t="shared" si="239"/>
        <v>1</v>
      </c>
      <c r="AB1912">
        <f t="shared" si="239"/>
        <v>0</v>
      </c>
      <c r="AC1912">
        <f t="shared" si="239"/>
        <v>1</v>
      </c>
      <c r="AD1912">
        <f t="shared" si="239"/>
        <v>0</v>
      </c>
      <c r="AE1912" s="31"/>
    </row>
    <row r="1913" spans="3:31" x14ac:dyDescent="0.25">
      <c r="C1913" s="42"/>
      <c r="J1913" s="33" t="s">
        <v>1126</v>
      </c>
      <c r="K1913" t="s">
        <v>1078</v>
      </c>
      <c r="L1913" s="43">
        <f t="shared" si="211"/>
        <v>3</v>
      </c>
      <c r="M1913" s="33" t="s">
        <v>4022</v>
      </c>
      <c r="N1913" t="s">
        <v>989</v>
      </c>
      <c r="O1913" s="43">
        <v>1</v>
      </c>
      <c r="S1913" s="69">
        <f>VLOOKUP(T1913,T1913:AD$1918,MATCH(S$1885,T$1885:AD$1885,0)+0)</f>
        <v>4</v>
      </c>
      <c r="T1913" t="s">
        <v>179</v>
      </c>
      <c r="U1913">
        <f t="shared" ref="U1913:AD1913" si="240">COUNTIF($U$623:$U$641,$U$1885:$AD$1885)</f>
        <v>0</v>
      </c>
      <c r="V1913" s="63">
        <f t="shared" si="240"/>
        <v>8</v>
      </c>
      <c r="W1913" s="63">
        <f t="shared" si="240"/>
        <v>4</v>
      </c>
      <c r="X1913">
        <f t="shared" si="240"/>
        <v>0</v>
      </c>
      <c r="Y1913" s="63">
        <f t="shared" si="240"/>
        <v>4</v>
      </c>
      <c r="Z1913">
        <f t="shared" si="240"/>
        <v>0</v>
      </c>
      <c r="AA1913">
        <f t="shared" si="240"/>
        <v>2</v>
      </c>
      <c r="AB1913">
        <f t="shared" si="240"/>
        <v>0</v>
      </c>
      <c r="AC1913">
        <f t="shared" si="240"/>
        <v>1</v>
      </c>
      <c r="AD1913">
        <f t="shared" si="240"/>
        <v>0</v>
      </c>
      <c r="AE1913" s="31"/>
    </row>
    <row r="1914" spans="3:31" x14ac:dyDescent="0.25">
      <c r="C1914" s="42"/>
      <c r="J1914" s="33" t="s">
        <v>1126</v>
      </c>
      <c r="K1914" t="s">
        <v>654</v>
      </c>
      <c r="L1914" s="43">
        <f t="shared" si="211"/>
        <v>3</v>
      </c>
      <c r="M1914" s="33" t="s">
        <v>4022</v>
      </c>
      <c r="N1914" t="s">
        <v>1156</v>
      </c>
      <c r="O1914" s="43">
        <v>1</v>
      </c>
      <c r="S1914" s="69">
        <f>VLOOKUP(T1914,T1914:AD$1918,MATCH(S$1885,T$1885:AD$1885,0)+0)</f>
        <v>58</v>
      </c>
      <c r="T1914" s="64" t="s">
        <v>71</v>
      </c>
      <c r="U1914" s="64">
        <f t="shared" ref="U1914:AD1914" si="241">COUNTIF($U$712:$U$865,$U$1885:$AD$1885)</f>
        <v>4</v>
      </c>
      <c r="V1914" s="64">
        <f t="shared" si="241"/>
        <v>41</v>
      </c>
      <c r="W1914" s="64">
        <f t="shared" si="241"/>
        <v>58</v>
      </c>
      <c r="X1914" s="64">
        <f t="shared" si="241"/>
        <v>6</v>
      </c>
      <c r="Y1914" s="64">
        <f t="shared" si="241"/>
        <v>17</v>
      </c>
      <c r="Z1914" s="64">
        <f t="shared" si="241"/>
        <v>12</v>
      </c>
      <c r="AA1914" s="64">
        <f t="shared" si="241"/>
        <v>6</v>
      </c>
      <c r="AB1914" s="64">
        <f t="shared" si="241"/>
        <v>5</v>
      </c>
      <c r="AC1914" s="64">
        <f t="shared" si="241"/>
        <v>5</v>
      </c>
      <c r="AD1914" s="64">
        <f t="shared" si="241"/>
        <v>0</v>
      </c>
      <c r="AE1914" s="31"/>
    </row>
    <row r="1915" spans="3:31" x14ac:dyDescent="0.25">
      <c r="C1915" s="42"/>
      <c r="J1915" s="33" t="s">
        <v>1126</v>
      </c>
      <c r="K1915" t="s">
        <v>690</v>
      </c>
      <c r="L1915" s="43">
        <f t="shared" si="211"/>
        <v>2</v>
      </c>
      <c r="M1915" s="33" t="s">
        <v>4022</v>
      </c>
      <c r="N1915" t="s">
        <v>1331</v>
      </c>
      <c r="O1915" s="43">
        <v>1</v>
      </c>
      <c r="S1915" s="69">
        <f>VLOOKUP(T1915,T1915:AD$1918,MATCH(S$1885,T$1885:AD$1885,0)+0)</f>
        <v>0</v>
      </c>
      <c r="T1915" t="s">
        <v>989</v>
      </c>
      <c r="U1915">
        <f t="shared" ref="U1915:AD1915" si="242">COUNTIF($U$1620:$U$1620,$U$1885:$AD$1885)</f>
        <v>0</v>
      </c>
      <c r="V1915" s="63">
        <f t="shared" si="242"/>
        <v>1</v>
      </c>
      <c r="W1915" s="63">
        <f t="shared" si="242"/>
        <v>0</v>
      </c>
      <c r="X1915">
        <f t="shared" si="242"/>
        <v>0</v>
      </c>
      <c r="Y1915" s="63">
        <f t="shared" si="242"/>
        <v>0</v>
      </c>
      <c r="Z1915">
        <f t="shared" si="242"/>
        <v>0</v>
      </c>
      <c r="AA1915">
        <f t="shared" si="242"/>
        <v>0</v>
      </c>
      <c r="AB1915">
        <f t="shared" si="242"/>
        <v>0</v>
      </c>
      <c r="AC1915">
        <f t="shared" si="242"/>
        <v>0</v>
      </c>
      <c r="AD1915">
        <f t="shared" si="242"/>
        <v>0</v>
      </c>
      <c r="AE1915" s="31"/>
    </row>
    <row r="1916" spans="3:31" x14ac:dyDescent="0.25">
      <c r="C1916" s="42"/>
      <c r="J1916" s="33" t="s">
        <v>1126</v>
      </c>
      <c r="K1916" t="s">
        <v>716</v>
      </c>
      <c r="L1916" s="43">
        <f t="shared" si="211"/>
        <v>5</v>
      </c>
      <c r="M1916" s="33" t="s">
        <v>4106</v>
      </c>
      <c r="N1916" t="s">
        <v>84</v>
      </c>
      <c r="O1916" s="43">
        <v>81</v>
      </c>
      <c r="S1916" s="69">
        <f>VLOOKUP(T1916,T1916:AD$1918,MATCH(S$1885,T$1885:AD$1885,0)+0)</f>
        <v>297</v>
      </c>
      <c r="T1916" s="63" t="s">
        <v>15</v>
      </c>
      <c r="U1916" s="63">
        <f t="shared" ref="U1916:AD1916" si="243">COUNTIF($U$905:$U$1521,$U$1885:$AD$1885)</f>
        <v>5</v>
      </c>
      <c r="V1916" s="63">
        <f t="shared" si="243"/>
        <v>145</v>
      </c>
      <c r="W1916" s="63">
        <f t="shared" si="243"/>
        <v>297</v>
      </c>
      <c r="X1916" s="63">
        <f t="shared" si="243"/>
        <v>39</v>
      </c>
      <c r="Y1916" s="63">
        <f t="shared" si="243"/>
        <v>42</v>
      </c>
      <c r="Z1916" s="63">
        <f t="shared" si="243"/>
        <v>18</v>
      </c>
      <c r="AA1916" s="63">
        <f t="shared" si="243"/>
        <v>17</v>
      </c>
      <c r="AB1916" s="63">
        <f t="shared" si="243"/>
        <v>25</v>
      </c>
      <c r="AC1916" s="63">
        <f t="shared" si="243"/>
        <v>26</v>
      </c>
      <c r="AD1916" s="63">
        <f t="shared" si="243"/>
        <v>3</v>
      </c>
      <c r="AE1916" s="31"/>
    </row>
    <row r="1917" spans="3:31" x14ac:dyDescent="0.25">
      <c r="C1917" s="42"/>
      <c r="J1917" s="33" t="s">
        <v>1126</v>
      </c>
      <c r="K1917" t="s">
        <v>726</v>
      </c>
      <c r="L1917" s="43">
        <f t="shared" si="211"/>
        <v>8</v>
      </c>
      <c r="M1917" s="33" t="s">
        <v>4106</v>
      </c>
      <c r="N1917" t="s">
        <v>672</v>
      </c>
      <c r="O1917" s="43">
        <v>15</v>
      </c>
      <c r="S1917" s="69">
        <f>VLOOKUP(T1917,T1917:AD$1918,MATCH(S$1885,T$1885:AD$1885,0)+0)</f>
        <v>0</v>
      </c>
      <c r="T1917" t="s">
        <v>1086</v>
      </c>
      <c r="U1917">
        <f t="shared" ref="U1917:AD1917" si="244">COUNTIF($U$24:$U$25,$U$1885:$AD$1885)</f>
        <v>0</v>
      </c>
      <c r="V1917" s="63">
        <f t="shared" si="244"/>
        <v>0</v>
      </c>
      <c r="W1917" s="63">
        <f t="shared" si="244"/>
        <v>0</v>
      </c>
      <c r="X1917">
        <f t="shared" si="244"/>
        <v>0</v>
      </c>
      <c r="Y1917" s="63">
        <f t="shared" si="244"/>
        <v>2</v>
      </c>
      <c r="Z1917">
        <f t="shared" si="244"/>
        <v>0</v>
      </c>
      <c r="AA1917">
        <f t="shared" si="244"/>
        <v>0</v>
      </c>
      <c r="AB1917">
        <f t="shared" si="244"/>
        <v>0</v>
      </c>
      <c r="AC1917">
        <f t="shared" si="244"/>
        <v>0</v>
      </c>
      <c r="AD1917">
        <f t="shared" si="244"/>
        <v>0</v>
      </c>
      <c r="AE1917" s="31"/>
    </row>
    <row r="1918" spans="3:31" x14ac:dyDescent="0.25">
      <c r="C1918" s="42"/>
      <c r="J1918" s="33" t="s">
        <v>1126</v>
      </c>
      <c r="K1918" t="s">
        <v>799</v>
      </c>
      <c r="L1918" s="43">
        <f t="shared" ref="L1918:L1949" si="245">COUNTIF(K$2:K$1884,K$1886:K$1987)</f>
        <v>1</v>
      </c>
      <c r="M1918" s="33" t="s">
        <v>4106</v>
      </c>
      <c r="N1918" t="s">
        <v>992</v>
      </c>
      <c r="O1918" s="43">
        <v>1</v>
      </c>
      <c r="S1918" s="68">
        <f>VLOOKUP(T1918,T1918:AD$1918,MATCH(S$1885,T$1885:AD$1885,0)+0)</f>
        <v>1</v>
      </c>
      <c r="T1918" t="s">
        <v>1055</v>
      </c>
      <c r="U1918">
        <f t="shared" ref="U1918:AD1918" si="246">COUNTIF($U$27:$U$27,$U$1885:$AD$1885)</f>
        <v>0</v>
      </c>
      <c r="V1918" s="63">
        <f t="shared" si="246"/>
        <v>0</v>
      </c>
      <c r="W1918" s="63">
        <f t="shared" si="246"/>
        <v>1</v>
      </c>
      <c r="X1918">
        <f t="shared" si="246"/>
        <v>0</v>
      </c>
      <c r="Y1918" s="63">
        <f t="shared" si="246"/>
        <v>0</v>
      </c>
      <c r="Z1918">
        <f t="shared" si="246"/>
        <v>0</v>
      </c>
      <c r="AA1918">
        <f t="shared" si="246"/>
        <v>0</v>
      </c>
      <c r="AB1918">
        <f t="shared" si="246"/>
        <v>0</v>
      </c>
      <c r="AC1918">
        <f t="shared" si="246"/>
        <v>0</v>
      </c>
      <c r="AD1918">
        <f t="shared" si="246"/>
        <v>0</v>
      </c>
      <c r="AE1918" s="31"/>
    </row>
    <row r="1919" spans="3:31" x14ac:dyDescent="0.25">
      <c r="C1919" s="42"/>
      <c r="J1919" s="33" t="s">
        <v>1126</v>
      </c>
      <c r="K1919" t="s">
        <v>851</v>
      </c>
      <c r="L1919" s="43">
        <f t="shared" si="245"/>
        <v>1</v>
      </c>
      <c r="Y1919" s="13"/>
      <c r="AE1919" s="31"/>
    </row>
    <row r="1920" spans="3:31" x14ac:dyDescent="0.25">
      <c r="C1920" s="42"/>
      <c r="J1920" s="33" t="s">
        <v>1126</v>
      </c>
      <c r="K1920" t="s">
        <v>1011</v>
      </c>
      <c r="L1920" s="43">
        <f t="shared" si="245"/>
        <v>3</v>
      </c>
      <c r="U1920" s="31">
        <f>HLOOKUP(U1886,U$1886:$AD$1918,MATCH($T1884,$T1886:$T1918,0),FALSE)</f>
        <v>0</v>
      </c>
      <c r="V1920" s="31">
        <f>HLOOKUP(V1886,V$1886:$AD$1918,MATCH($T1884,$T1886:$T1918,0),FALSE)</f>
        <v>2</v>
      </c>
      <c r="W1920" s="31">
        <f>HLOOKUP(W1886,W$1886:$AD$1918,MATCH($T1884,$T1886:$T1918,0),FALSE)</f>
        <v>4</v>
      </c>
      <c r="X1920" s="31">
        <f>HLOOKUP(X1886,X$1886:$AD$1918,MATCH($T1884,$T1886:$T1918,0),FALSE)</f>
        <v>1</v>
      </c>
      <c r="Y1920" s="31">
        <f>HLOOKUP(Y1886,Y$1886:$AD$1918,MATCH($T1884,$T1886:$T1918,0),FALSE)</f>
        <v>0</v>
      </c>
      <c r="Z1920" s="31">
        <f>HLOOKUP(Z1886,Z$1886:$AD$1918,MATCH($T1884,$T1886:$T1918,0),FALSE)</f>
        <v>1</v>
      </c>
      <c r="AA1920" s="31">
        <f>HLOOKUP(AA1886,AA$1886:$AD$1918,MATCH($T1884,$T1886:$T1918,0),FALSE)</f>
        <v>1</v>
      </c>
      <c r="AB1920" s="31">
        <f>HLOOKUP(AB1886,AB$1886:$AD$1918,MATCH($T1884,$T1886:$T1918,0),FALSE)</f>
        <v>0</v>
      </c>
      <c r="AC1920" s="31">
        <f>HLOOKUP(AC1886,AC$1886:$AD$1918,MATCH($T1884,$T1886:$T1918,0),FALSE)</f>
        <v>1</v>
      </c>
      <c r="AD1920" s="31">
        <f>HLOOKUP(AD1886,AD$1886:$AD$1918,MATCH($T1884,$T1886:$T1918,0),FALSE)</f>
        <v>0</v>
      </c>
      <c r="AE1920" s="31"/>
    </row>
    <row r="1921" spans="3:12" x14ac:dyDescent="0.25">
      <c r="C1921" s="42"/>
      <c r="J1921" s="33" t="s">
        <v>1126</v>
      </c>
      <c r="K1921" t="s">
        <v>4110</v>
      </c>
      <c r="L1921" s="43">
        <f t="shared" si="245"/>
        <v>2</v>
      </c>
    </row>
    <row r="1922" spans="3:12" x14ac:dyDescent="0.25">
      <c r="C1922" s="42"/>
      <c r="J1922" s="33" t="s">
        <v>1126</v>
      </c>
      <c r="K1922" s="13" t="s">
        <v>1176</v>
      </c>
      <c r="L1922" s="43">
        <f t="shared" si="245"/>
        <v>4</v>
      </c>
    </row>
    <row r="1923" spans="3:12" x14ac:dyDescent="0.25">
      <c r="C1923" s="42"/>
      <c r="J1923" s="33" t="s">
        <v>1126</v>
      </c>
      <c r="K1923" t="s">
        <v>1131</v>
      </c>
      <c r="L1923" s="43">
        <f t="shared" si="245"/>
        <v>7</v>
      </c>
    </row>
    <row r="1924" spans="3:12" x14ac:dyDescent="0.25">
      <c r="C1924" s="42"/>
      <c r="J1924" s="33" t="s">
        <v>1126</v>
      </c>
      <c r="K1924" t="s">
        <v>1126</v>
      </c>
      <c r="L1924" s="43">
        <f t="shared" si="245"/>
        <v>1</v>
      </c>
    </row>
    <row r="1925" spans="3:12" x14ac:dyDescent="0.25">
      <c r="C1925" s="42"/>
      <c r="J1925" s="33" t="s">
        <v>1126</v>
      </c>
      <c r="K1925" t="s">
        <v>1411</v>
      </c>
      <c r="L1925" s="43">
        <f t="shared" si="245"/>
        <v>1</v>
      </c>
    </row>
    <row r="1926" spans="3:12" x14ac:dyDescent="0.25">
      <c r="C1926" s="42"/>
      <c r="J1926" s="33" t="s">
        <v>1126</v>
      </c>
      <c r="K1926" t="s">
        <v>1444</v>
      </c>
      <c r="L1926" s="43">
        <f t="shared" si="245"/>
        <v>2</v>
      </c>
    </row>
    <row r="1927" spans="3:12" x14ac:dyDescent="0.25">
      <c r="C1927" s="42"/>
      <c r="J1927" s="33" t="s">
        <v>1126</v>
      </c>
      <c r="K1927" t="s">
        <v>1773</v>
      </c>
      <c r="L1927" s="43">
        <f t="shared" si="245"/>
        <v>1</v>
      </c>
    </row>
    <row r="1928" spans="3:12" x14ac:dyDescent="0.25">
      <c r="C1928" s="42"/>
      <c r="J1928" s="33" t="s">
        <v>1126</v>
      </c>
      <c r="K1928" t="s">
        <v>1860</v>
      </c>
      <c r="L1928" s="43">
        <f t="shared" si="245"/>
        <v>1</v>
      </c>
    </row>
    <row r="1929" spans="3:12" x14ac:dyDescent="0.25">
      <c r="C1929" s="42"/>
      <c r="J1929" s="33" t="s">
        <v>1126</v>
      </c>
      <c r="K1929" t="s">
        <v>1933</v>
      </c>
      <c r="L1929" s="43">
        <f t="shared" si="245"/>
        <v>1</v>
      </c>
    </row>
    <row r="1930" spans="3:12" x14ac:dyDescent="0.25">
      <c r="C1930" s="42"/>
      <c r="J1930" s="33" t="s">
        <v>1126</v>
      </c>
      <c r="K1930" t="s">
        <v>2004</v>
      </c>
      <c r="L1930" s="43">
        <f t="shared" si="245"/>
        <v>1</v>
      </c>
    </row>
    <row r="1931" spans="3:12" x14ac:dyDescent="0.25">
      <c r="C1931" s="42"/>
      <c r="J1931" s="33" t="s">
        <v>983</v>
      </c>
      <c r="K1931" t="s">
        <v>935</v>
      </c>
      <c r="L1931" s="43">
        <f t="shared" si="245"/>
        <v>3</v>
      </c>
    </row>
    <row r="1932" spans="3:12" x14ac:dyDescent="0.25">
      <c r="C1932" s="42"/>
      <c r="J1932" s="33" t="s">
        <v>983</v>
      </c>
      <c r="K1932" t="s">
        <v>21</v>
      </c>
      <c r="L1932" s="43">
        <f t="shared" si="245"/>
        <v>1</v>
      </c>
    </row>
    <row r="1933" spans="3:12" x14ac:dyDescent="0.25">
      <c r="C1933" s="42"/>
      <c r="J1933" s="33" t="s">
        <v>983</v>
      </c>
      <c r="K1933" t="s">
        <v>24</v>
      </c>
      <c r="L1933" s="43">
        <f t="shared" si="245"/>
        <v>17</v>
      </c>
    </row>
    <row r="1934" spans="3:12" x14ac:dyDescent="0.25">
      <c r="C1934" s="42"/>
      <c r="J1934" s="33" t="s">
        <v>983</v>
      </c>
      <c r="K1934" t="s">
        <v>27</v>
      </c>
      <c r="L1934" s="43">
        <f t="shared" si="245"/>
        <v>4</v>
      </c>
    </row>
    <row r="1935" spans="3:12" x14ac:dyDescent="0.25">
      <c r="C1935" s="42"/>
      <c r="J1935" s="33" t="s">
        <v>983</v>
      </c>
      <c r="K1935" t="s">
        <v>30</v>
      </c>
      <c r="L1935" s="43">
        <f t="shared" si="245"/>
        <v>10</v>
      </c>
    </row>
    <row r="1936" spans="3:12" x14ac:dyDescent="0.25">
      <c r="C1936" s="42"/>
      <c r="J1936" s="33" t="s">
        <v>983</v>
      </c>
      <c r="K1936" t="s">
        <v>36</v>
      </c>
      <c r="L1936" s="43">
        <f t="shared" si="245"/>
        <v>5</v>
      </c>
    </row>
    <row r="1937" spans="3:12" x14ac:dyDescent="0.25">
      <c r="C1937" s="42"/>
      <c r="J1937" s="33" t="s">
        <v>983</v>
      </c>
      <c r="K1937" t="s">
        <v>38</v>
      </c>
      <c r="L1937" s="43">
        <f t="shared" si="245"/>
        <v>5</v>
      </c>
    </row>
    <row r="1938" spans="3:12" x14ac:dyDescent="0.25">
      <c r="C1938" s="42"/>
      <c r="J1938" s="33" t="s">
        <v>983</v>
      </c>
      <c r="K1938" t="s">
        <v>46</v>
      </c>
      <c r="L1938" s="43">
        <f t="shared" si="245"/>
        <v>4</v>
      </c>
    </row>
    <row r="1939" spans="3:12" x14ac:dyDescent="0.25">
      <c r="C1939" s="42"/>
      <c r="J1939" s="33" t="s">
        <v>983</v>
      </c>
      <c r="K1939" t="s">
        <v>59</v>
      </c>
      <c r="L1939" s="43">
        <f t="shared" si="245"/>
        <v>4</v>
      </c>
    </row>
    <row r="1940" spans="3:12" x14ac:dyDescent="0.25">
      <c r="C1940" s="42"/>
      <c r="J1940" s="33" t="s">
        <v>983</v>
      </c>
      <c r="K1940" t="s">
        <v>71</v>
      </c>
      <c r="L1940" s="43">
        <f t="shared" si="245"/>
        <v>154</v>
      </c>
    </row>
    <row r="1941" spans="3:12" x14ac:dyDescent="0.25">
      <c r="C1941" s="42"/>
      <c r="J1941" s="33" t="s">
        <v>983</v>
      </c>
      <c r="K1941" t="s">
        <v>75</v>
      </c>
      <c r="L1941" s="43">
        <f t="shared" si="245"/>
        <v>6</v>
      </c>
    </row>
    <row r="1942" spans="3:12" x14ac:dyDescent="0.25">
      <c r="C1942" s="42"/>
      <c r="J1942" s="33" t="s">
        <v>983</v>
      </c>
      <c r="K1942" t="s">
        <v>628</v>
      </c>
      <c r="L1942" s="43">
        <f t="shared" si="245"/>
        <v>23</v>
      </c>
    </row>
    <row r="1943" spans="3:12" x14ac:dyDescent="0.25">
      <c r="C1943" s="42"/>
      <c r="J1943" s="33" t="s">
        <v>983</v>
      </c>
      <c r="K1943" t="s">
        <v>106</v>
      </c>
      <c r="L1943" s="43">
        <f t="shared" si="245"/>
        <v>6</v>
      </c>
    </row>
    <row r="1944" spans="3:12" x14ac:dyDescent="0.25">
      <c r="C1944" s="42"/>
      <c r="J1944" s="33" t="s">
        <v>983</v>
      </c>
      <c r="K1944" t="s">
        <v>169</v>
      </c>
      <c r="L1944" s="43">
        <f t="shared" si="245"/>
        <v>3</v>
      </c>
    </row>
    <row r="1945" spans="3:12" x14ac:dyDescent="0.25">
      <c r="C1945" s="42"/>
      <c r="J1945" s="33" t="s">
        <v>983</v>
      </c>
      <c r="K1945" t="s">
        <v>447</v>
      </c>
      <c r="L1945" s="43">
        <f t="shared" si="245"/>
        <v>2</v>
      </c>
    </row>
    <row r="1946" spans="3:12" x14ac:dyDescent="0.25">
      <c r="C1946" s="42"/>
      <c r="J1946" s="33" t="s">
        <v>983</v>
      </c>
      <c r="K1946" t="s">
        <v>73</v>
      </c>
      <c r="L1946" s="43">
        <f t="shared" si="245"/>
        <v>6</v>
      </c>
    </row>
    <row r="1947" spans="3:12" x14ac:dyDescent="0.25">
      <c r="C1947" s="42"/>
      <c r="J1947" s="33" t="s">
        <v>983</v>
      </c>
      <c r="K1947" t="s">
        <v>515</v>
      </c>
      <c r="L1947" s="43">
        <f t="shared" si="245"/>
        <v>3</v>
      </c>
    </row>
    <row r="1948" spans="3:12" x14ac:dyDescent="0.25">
      <c r="C1948" s="42"/>
      <c r="J1948" s="33" t="s">
        <v>983</v>
      </c>
      <c r="K1948" t="s">
        <v>567</v>
      </c>
      <c r="L1948" s="43">
        <f t="shared" si="245"/>
        <v>1</v>
      </c>
    </row>
    <row r="1949" spans="3:12" x14ac:dyDescent="0.25">
      <c r="C1949" s="42"/>
      <c r="J1949" s="33" t="s">
        <v>983</v>
      </c>
      <c r="K1949" t="s">
        <v>574</v>
      </c>
      <c r="L1949" s="43">
        <f t="shared" si="245"/>
        <v>1</v>
      </c>
    </row>
    <row r="1950" spans="3:12" x14ac:dyDescent="0.25">
      <c r="C1950" s="42"/>
      <c r="J1950" s="33" t="s">
        <v>983</v>
      </c>
      <c r="K1950" t="s">
        <v>583</v>
      </c>
      <c r="L1950" s="43">
        <f t="shared" ref="L1950:L1981" si="247">COUNTIF(K$2:K$1884,K$1886:K$1987)</f>
        <v>7</v>
      </c>
    </row>
    <row r="1951" spans="3:12" x14ac:dyDescent="0.25">
      <c r="C1951" s="42"/>
      <c r="J1951" s="33" t="s">
        <v>983</v>
      </c>
      <c r="K1951" t="s">
        <v>608</v>
      </c>
      <c r="L1951" s="43">
        <f t="shared" si="247"/>
        <v>10</v>
      </c>
    </row>
    <row r="1952" spans="3:12" x14ac:dyDescent="0.25">
      <c r="C1952" s="42"/>
      <c r="J1952" s="33" t="s">
        <v>983</v>
      </c>
      <c r="K1952" t="s">
        <v>818</v>
      </c>
      <c r="L1952" s="43">
        <f t="shared" si="247"/>
        <v>1</v>
      </c>
    </row>
    <row r="1953" spans="3:12" x14ac:dyDescent="0.25">
      <c r="C1953" s="42"/>
      <c r="J1953" s="33" t="s">
        <v>983</v>
      </c>
      <c r="K1953" t="s">
        <v>877</v>
      </c>
      <c r="L1953" s="43">
        <f t="shared" si="247"/>
        <v>6</v>
      </c>
    </row>
    <row r="1954" spans="3:12" x14ac:dyDescent="0.25">
      <c r="C1954" s="42"/>
      <c r="J1954" s="33" t="s">
        <v>983</v>
      </c>
      <c r="K1954" t="s">
        <v>1351</v>
      </c>
      <c r="L1954" s="43">
        <f t="shared" si="247"/>
        <v>6</v>
      </c>
    </row>
    <row r="1955" spans="3:12" x14ac:dyDescent="0.25">
      <c r="C1955" s="42"/>
      <c r="J1955" s="33" t="s">
        <v>983</v>
      </c>
      <c r="K1955" t="s">
        <v>1052</v>
      </c>
      <c r="L1955" s="43">
        <f t="shared" si="247"/>
        <v>1</v>
      </c>
    </row>
    <row r="1956" spans="3:12" x14ac:dyDescent="0.25">
      <c r="C1956" s="42"/>
      <c r="J1956" s="33" t="s">
        <v>983</v>
      </c>
      <c r="K1956" t="s">
        <v>1066</v>
      </c>
      <c r="L1956" s="43">
        <f t="shared" si="247"/>
        <v>1</v>
      </c>
    </row>
    <row r="1957" spans="3:12" x14ac:dyDescent="0.25">
      <c r="C1957" s="42"/>
      <c r="J1957" s="33" t="s">
        <v>983</v>
      </c>
      <c r="K1957" t="s">
        <v>1074</v>
      </c>
      <c r="L1957" s="43">
        <f t="shared" si="247"/>
        <v>1</v>
      </c>
    </row>
    <row r="1958" spans="3:12" x14ac:dyDescent="0.25">
      <c r="C1958" s="42"/>
      <c r="J1958" s="33" t="s">
        <v>983</v>
      </c>
      <c r="K1958" t="s">
        <v>1497</v>
      </c>
      <c r="L1958" s="43">
        <f t="shared" si="247"/>
        <v>2</v>
      </c>
    </row>
    <row r="1959" spans="3:12" x14ac:dyDescent="0.25">
      <c r="C1959" s="42"/>
      <c r="J1959" s="33" t="s">
        <v>983</v>
      </c>
      <c r="K1959" s="13" t="s">
        <v>1291</v>
      </c>
      <c r="L1959" s="43">
        <f t="shared" si="247"/>
        <v>1</v>
      </c>
    </row>
    <row r="1960" spans="3:12" x14ac:dyDescent="0.25">
      <c r="C1960" s="42"/>
      <c r="J1960" s="33" t="s">
        <v>983</v>
      </c>
      <c r="K1960" t="s">
        <v>1519</v>
      </c>
      <c r="L1960" s="43">
        <f t="shared" si="247"/>
        <v>1</v>
      </c>
    </row>
    <row r="1961" spans="3:12" x14ac:dyDescent="0.25">
      <c r="C1961" s="42"/>
      <c r="J1961" s="33" t="s">
        <v>983</v>
      </c>
      <c r="K1961" t="s">
        <v>983</v>
      </c>
      <c r="L1961" s="43">
        <f t="shared" si="247"/>
        <v>5</v>
      </c>
    </row>
    <row r="1962" spans="3:12" x14ac:dyDescent="0.25">
      <c r="C1962" s="42"/>
      <c r="J1962" s="33" t="s">
        <v>983</v>
      </c>
      <c r="K1962" t="s">
        <v>1707</v>
      </c>
      <c r="L1962" s="43">
        <f t="shared" si="247"/>
        <v>1</v>
      </c>
    </row>
    <row r="1963" spans="3:12" x14ac:dyDescent="0.25">
      <c r="C1963" s="42"/>
      <c r="J1963" s="33" t="s">
        <v>983</v>
      </c>
      <c r="K1963" t="s">
        <v>1804</v>
      </c>
      <c r="L1963" s="43">
        <f t="shared" si="247"/>
        <v>1</v>
      </c>
    </row>
    <row r="1964" spans="3:12" x14ac:dyDescent="0.25">
      <c r="C1964" s="42"/>
      <c r="J1964" s="33" t="s">
        <v>983</v>
      </c>
      <c r="K1964" t="s">
        <v>1951</v>
      </c>
      <c r="L1964" s="43">
        <f t="shared" si="247"/>
        <v>1</v>
      </c>
    </row>
    <row r="1965" spans="3:12" x14ac:dyDescent="0.25">
      <c r="C1965" s="42"/>
      <c r="J1965" s="33" t="s">
        <v>4021</v>
      </c>
      <c r="K1965" t="s">
        <v>15</v>
      </c>
      <c r="L1965" s="43">
        <f t="shared" si="247"/>
        <v>619</v>
      </c>
    </row>
    <row r="1966" spans="3:12" x14ac:dyDescent="0.25">
      <c r="C1966" s="42"/>
      <c r="J1966" s="33" t="s">
        <v>4021</v>
      </c>
      <c r="K1966" t="s">
        <v>88</v>
      </c>
      <c r="L1966" s="43">
        <f t="shared" si="247"/>
        <v>58</v>
      </c>
    </row>
    <row r="1967" spans="3:12" x14ac:dyDescent="0.25">
      <c r="C1967" s="42"/>
      <c r="J1967" s="33" t="s">
        <v>4021</v>
      </c>
      <c r="K1967" t="s">
        <v>136</v>
      </c>
      <c r="L1967" s="43">
        <f t="shared" si="247"/>
        <v>2</v>
      </c>
    </row>
    <row r="1968" spans="3:12" x14ac:dyDescent="0.25">
      <c r="C1968" s="42"/>
      <c r="J1968" s="33" t="s">
        <v>4021</v>
      </c>
      <c r="K1968" t="s">
        <v>166</v>
      </c>
      <c r="L1968" s="43">
        <f t="shared" si="247"/>
        <v>10</v>
      </c>
    </row>
    <row r="1969" spans="3:12" x14ac:dyDescent="0.25">
      <c r="C1969" s="42"/>
      <c r="J1969" s="33" t="s">
        <v>4021</v>
      </c>
      <c r="K1969" t="s">
        <v>292</v>
      </c>
      <c r="L1969" s="43">
        <f t="shared" si="247"/>
        <v>1</v>
      </c>
    </row>
    <row r="1970" spans="3:12" x14ac:dyDescent="0.25">
      <c r="C1970" s="42"/>
      <c r="J1970" s="33" t="s">
        <v>4021</v>
      </c>
      <c r="K1970" t="s">
        <v>499</v>
      </c>
      <c r="L1970" s="43">
        <f t="shared" si="247"/>
        <v>1</v>
      </c>
    </row>
    <row r="1971" spans="3:12" x14ac:dyDescent="0.25">
      <c r="C1971" s="42"/>
      <c r="J1971" s="33" t="s">
        <v>4021</v>
      </c>
      <c r="K1971" t="s">
        <v>526</v>
      </c>
      <c r="L1971" s="43">
        <f t="shared" si="247"/>
        <v>1</v>
      </c>
    </row>
    <row r="1972" spans="3:12" x14ac:dyDescent="0.25">
      <c r="C1972" s="42"/>
      <c r="J1972" s="33" t="s">
        <v>4021</v>
      </c>
      <c r="K1972" t="s">
        <v>1306</v>
      </c>
      <c r="L1972" s="43">
        <f t="shared" si="247"/>
        <v>1</v>
      </c>
    </row>
    <row r="1973" spans="3:12" x14ac:dyDescent="0.25">
      <c r="C1973" s="42"/>
      <c r="J1973" s="33" t="s">
        <v>4106</v>
      </c>
      <c r="K1973" t="s">
        <v>84</v>
      </c>
      <c r="L1973" s="43">
        <f t="shared" si="247"/>
        <v>81</v>
      </c>
    </row>
    <row r="1974" spans="3:12" x14ac:dyDescent="0.25">
      <c r="C1974" s="42"/>
      <c r="J1974" s="33" t="s">
        <v>4106</v>
      </c>
      <c r="K1974" t="s">
        <v>672</v>
      </c>
      <c r="L1974" s="43">
        <f t="shared" si="247"/>
        <v>15</v>
      </c>
    </row>
    <row r="1975" spans="3:12" x14ac:dyDescent="0.25">
      <c r="C1975" s="42"/>
      <c r="J1975" s="33" t="s">
        <v>4106</v>
      </c>
      <c r="K1975" t="s">
        <v>992</v>
      </c>
      <c r="L1975" s="43">
        <f t="shared" si="247"/>
        <v>1</v>
      </c>
    </row>
    <row r="1976" spans="3:12" x14ac:dyDescent="0.25">
      <c r="C1976" s="42"/>
      <c r="J1976" s="33" t="s">
        <v>4022</v>
      </c>
      <c r="K1976" t="s">
        <v>143</v>
      </c>
      <c r="L1976" s="43">
        <f t="shared" si="247"/>
        <v>20</v>
      </c>
    </row>
    <row r="1977" spans="3:12" x14ac:dyDescent="0.25">
      <c r="C1977" s="42"/>
      <c r="J1977" s="33" t="s">
        <v>4022</v>
      </c>
      <c r="K1977" t="s">
        <v>184</v>
      </c>
      <c r="L1977" s="43">
        <f t="shared" si="247"/>
        <v>5</v>
      </c>
    </row>
    <row r="1978" spans="3:12" x14ac:dyDescent="0.25">
      <c r="C1978" s="42"/>
      <c r="J1978" s="33" t="s">
        <v>4022</v>
      </c>
      <c r="K1978" t="s">
        <v>639</v>
      </c>
      <c r="L1978" s="43">
        <f t="shared" si="247"/>
        <v>1</v>
      </c>
    </row>
    <row r="1979" spans="3:12" x14ac:dyDescent="0.25">
      <c r="C1979" s="42"/>
      <c r="J1979" s="33" t="s">
        <v>4022</v>
      </c>
      <c r="K1979" t="s">
        <v>680</v>
      </c>
      <c r="L1979" s="43">
        <f t="shared" si="247"/>
        <v>1</v>
      </c>
    </row>
    <row r="1980" spans="3:12" x14ac:dyDescent="0.25">
      <c r="C1980" s="42"/>
      <c r="J1980" s="33" t="s">
        <v>4022</v>
      </c>
      <c r="K1980" t="s">
        <v>989</v>
      </c>
      <c r="L1980" s="43">
        <f t="shared" si="247"/>
        <v>1</v>
      </c>
    </row>
    <row r="1981" spans="3:12" x14ac:dyDescent="0.25">
      <c r="C1981" s="42"/>
      <c r="J1981" s="33" t="s">
        <v>4022</v>
      </c>
      <c r="K1981" t="s">
        <v>1156</v>
      </c>
      <c r="L1981" s="43">
        <f t="shared" si="247"/>
        <v>1</v>
      </c>
    </row>
    <row r="1982" spans="3:12" x14ac:dyDescent="0.25">
      <c r="C1982" s="42"/>
      <c r="J1982" s="33" t="s">
        <v>4022</v>
      </c>
      <c r="K1982" t="s">
        <v>1331</v>
      </c>
      <c r="L1982" s="43">
        <f t="shared" ref="L1982:L1987" si="248">COUNTIF(K$2:K$1884,K$1886:K$1987)</f>
        <v>1</v>
      </c>
    </row>
    <row r="1983" spans="3:12" x14ac:dyDescent="0.25">
      <c r="C1983" s="42"/>
      <c r="J1983" s="33" t="s">
        <v>4022</v>
      </c>
      <c r="K1983" t="s">
        <v>1371</v>
      </c>
      <c r="L1983" s="43">
        <f t="shared" si="248"/>
        <v>1</v>
      </c>
    </row>
    <row r="1984" spans="3:12" x14ac:dyDescent="0.25">
      <c r="C1984" s="42"/>
      <c r="J1984" s="33" t="s">
        <v>4022</v>
      </c>
      <c r="K1984" t="s">
        <v>1671</v>
      </c>
      <c r="L1984" s="43">
        <f t="shared" si="248"/>
        <v>1</v>
      </c>
    </row>
    <row r="1985" spans="3:21" x14ac:dyDescent="0.25">
      <c r="C1985" s="42"/>
      <c r="J1985" s="33" t="s">
        <v>4022</v>
      </c>
      <c r="K1985" t="s">
        <v>1722</v>
      </c>
      <c r="L1985" s="43">
        <f t="shared" si="248"/>
        <v>1</v>
      </c>
    </row>
    <row r="1986" spans="3:21" x14ac:dyDescent="0.25">
      <c r="C1986" s="42"/>
      <c r="J1986" s="33" t="s">
        <v>4022</v>
      </c>
      <c r="K1986" t="s">
        <v>1731</v>
      </c>
      <c r="L1986" s="43">
        <f t="shared" si="248"/>
        <v>1</v>
      </c>
    </row>
    <row r="1987" spans="3:21" x14ac:dyDescent="0.25">
      <c r="C1987" s="42"/>
      <c r="J1987" s="33" t="s">
        <v>4022</v>
      </c>
      <c r="K1987" t="s">
        <v>1771</v>
      </c>
      <c r="L1987" s="43">
        <f t="shared" si="248"/>
        <v>1</v>
      </c>
    </row>
    <row r="1989" spans="3:21" x14ac:dyDescent="0.25">
      <c r="S1989" s="55"/>
      <c r="T1989" s="8"/>
    </row>
    <row r="1990" spans="3:21" x14ac:dyDescent="0.25">
      <c r="S1990" s="55"/>
      <c r="T1990" s="8"/>
    </row>
    <row r="1991" spans="3:21" x14ac:dyDescent="0.25">
      <c r="S1991" s="55"/>
      <c r="T1991" s="8"/>
    </row>
    <row r="1992" spans="3:21" x14ac:dyDescent="0.25">
      <c r="S1992" s="55"/>
      <c r="T1992" s="8"/>
    </row>
    <row r="1993" spans="3:21" x14ac:dyDescent="0.25">
      <c r="S1993" s="55"/>
      <c r="T1993" s="8"/>
    </row>
    <row r="1994" spans="3:21" x14ac:dyDescent="0.25">
      <c r="S1994" s="55"/>
      <c r="T1994" s="8"/>
    </row>
    <row r="1995" spans="3:21" x14ac:dyDescent="0.25">
      <c r="S1995" s="55"/>
      <c r="T1995" s="8"/>
    </row>
    <row r="1996" spans="3:21" x14ac:dyDescent="0.25">
      <c r="S1996" s="55"/>
      <c r="T1996" s="8"/>
    </row>
    <row r="1997" spans="3:21" x14ac:dyDescent="0.25">
      <c r="S1997" s="55"/>
      <c r="T1997" s="8"/>
    </row>
    <row r="1998" spans="3:21" x14ac:dyDescent="0.25">
      <c r="S1998" s="55"/>
      <c r="T1998" s="8"/>
    </row>
    <row r="1999" spans="3:21" x14ac:dyDescent="0.25">
      <c r="S1999" s="55"/>
      <c r="T1999" s="8"/>
      <c r="U1999" s="56"/>
    </row>
    <row r="2000" spans="3:21" x14ac:dyDescent="0.25">
      <c r="S2000" s="55"/>
      <c r="T2000" s="8"/>
      <c r="U2000" s="56"/>
    </row>
    <row r="2001" spans="19:21" x14ac:dyDescent="0.25">
      <c r="S2001" s="55"/>
      <c r="T2001" s="8"/>
      <c r="U2001" s="56"/>
    </row>
    <row r="2002" spans="19:21" x14ac:dyDescent="0.25">
      <c r="S2002" s="55"/>
      <c r="T2002" s="8"/>
      <c r="U2002" s="56"/>
    </row>
    <row r="2003" spans="19:21" x14ac:dyDescent="0.25">
      <c r="S2003" s="55"/>
      <c r="T2003" s="8"/>
      <c r="U2003" s="56"/>
    </row>
    <row r="2004" spans="19:21" x14ac:dyDescent="0.25">
      <c r="S2004" s="55"/>
      <c r="T2004" s="8"/>
      <c r="U2004" s="56"/>
    </row>
    <row r="2005" spans="19:21" x14ac:dyDescent="0.25">
      <c r="S2005" s="55"/>
      <c r="T2005" s="8"/>
      <c r="U2005" s="56"/>
    </row>
    <row r="2006" spans="19:21" x14ac:dyDescent="0.25">
      <c r="S2006" s="55"/>
      <c r="T2006" s="8"/>
      <c r="U2006" s="56"/>
    </row>
    <row r="2007" spans="19:21" x14ac:dyDescent="0.25">
      <c r="S2007" s="55"/>
      <c r="T2007" s="8"/>
      <c r="U2007" s="56"/>
    </row>
    <row r="2008" spans="19:21" x14ac:dyDescent="0.25">
      <c r="S2008" s="55"/>
      <c r="T2008" s="8"/>
      <c r="U2008" s="8"/>
    </row>
  </sheetData>
  <sortState ref="T1886:AD1918">
    <sortCondition ref="T1886"/>
  </sortState>
  <mergeCells count="1">
    <mergeCell ref="C1:H1"/>
  </mergeCells>
  <conditionalFormatting sqref="K2:K1884">
    <cfRule type="expression" dxfId="110" priority="92">
      <formula>#REF!="ERR"</formula>
    </cfRule>
  </conditionalFormatting>
  <conditionalFormatting sqref="L48">
    <cfRule type="expression" dxfId="109" priority="91">
      <formula>#REF!="ERR"</formula>
    </cfRule>
  </conditionalFormatting>
  <conditionalFormatting sqref="N1886:N1888">
    <cfRule type="expression" dxfId="108" priority="61">
      <formula>#REF!="ERR"</formula>
    </cfRule>
  </conditionalFormatting>
  <conditionalFormatting sqref="K1886:K1987">
    <cfRule type="expression" dxfId="107" priority="62">
      <formula>#REF!="ERR"</formula>
    </cfRule>
  </conditionalFormatting>
  <conditionalFormatting sqref="N1910:N1911 R1594:R1618">
    <cfRule type="expression" dxfId="106" priority="56">
      <formula>#REF!="ERR"</formula>
    </cfRule>
  </conditionalFormatting>
  <conditionalFormatting sqref="N1898:N1903 R685 R702 R712 R866 R889:R904">
    <cfRule type="expression" dxfId="105" priority="59">
      <formula>#REF!="ERR"</formula>
    </cfRule>
  </conditionalFormatting>
  <conditionalFormatting sqref="N1916:N1918 R1623:R1719">
    <cfRule type="expression" dxfId="104" priority="57">
      <formula>#REF!="ERR"</formula>
    </cfRule>
  </conditionalFormatting>
  <conditionalFormatting sqref="N1892:N1897 R594 R623 R642 R661 R674">
    <cfRule type="expression" dxfId="103" priority="60">
      <formula>#REF!="ERR"</formula>
    </cfRule>
  </conditionalFormatting>
  <conditionalFormatting sqref="N1904:N1909 R905 R1522 R1580:R1593">
    <cfRule type="expression" dxfId="102" priority="58">
      <formula>#REF!="ERR"</formula>
    </cfRule>
  </conditionalFormatting>
  <conditionalFormatting sqref="N1889:N1891">
    <cfRule type="expression" dxfId="101" priority="55">
      <formula>#REF!="ERR"</formula>
    </cfRule>
  </conditionalFormatting>
  <conditionalFormatting sqref="N1912:N1915">
    <cfRule type="expression" dxfId="100" priority="54">
      <formula>#REF!="ERR"</formula>
    </cfRule>
  </conditionalFormatting>
  <conditionalFormatting sqref="R2">
    <cfRule type="expression" dxfId="99" priority="52">
      <formula>#REF!="ERR"</formula>
    </cfRule>
  </conditionalFormatting>
  <conditionalFormatting sqref="R21:R23">
    <cfRule type="expression" dxfId="98" priority="51">
      <formula>#REF!="ERR"</formula>
    </cfRule>
  </conditionalFormatting>
  <conditionalFormatting sqref="R24:R25">
    <cfRule type="expression" dxfId="97" priority="49">
      <formula>#REF!="ERR"</formula>
    </cfRule>
  </conditionalFormatting>
  <conditionalFormatting sqref="R26:R28">
    <cfRule type="expression" dxfId="96" priority="48">
      <formula>#REF!="ERR"</formula>
    </cfRule>
  </conditionalFormatting>
  <conditionalFormatting sqref="R29">
    <cfRule type="expression" dxfId="95" priority="43">
      <formula>#REF!="ERR"</formula>
    </cfRule>
  </conditionalFormatting>
  <conditionalFormatting sqref="R1619:R1622">
    <cfRule type="expression" dxfId="94" priority="36">
      <formula>#REF!="ERR"</formula>
    </cfRule>
  </conditionalFormatting>
  <conditionalFormatting sqref="R3:R20">
    <cfRule type="expression" dxfId="93" priority="32">
      <formula>#REF!="ERR"</formula>
    </cfRule>
  </conditionalFormatting>
  <conditionalFormatting sqref="R30:R593">
    <cfRule type="expression" dxfId="92" priority="31">
      <formula>#REF!="ERR"</formula>
    </cfRule>
  </conditionalFormatting>
  <conditionalFormatting sqref="R595:R622">
    <cfRule type="expression" dxfId="91" priority="30">
      <formula>#REF!="ERR"</formula>
    </cfRule>
  </conditionalFormatting>
  <conditionalFormatting sqref="R624:R641">
    <cfRule type="expression" dxfId="90" priority="29">
      <formula>#REF!="ERR"</formula>
    </cfRule>
  </conditionalFormatting>
  <conditionalFormatting sqref="R643:R660">
    <cfRule type="expression" dxfId="89" priority="28">
      <formula>#REF!="ERR"</formula>
    </cfRule>
  </conditionalFormatting>
  <conditionalFormatting sqref="R662:R673">
    <cfRule type="expression" dxfId="88" priority="27">
      <formula>#REF!="ERR"</formula>
    </cfRule>
  </conditionalFormatting>
  <conditionalFormatting sqref="R675:R684">
    <cfRule type="expression" dxfId="87" priority="26">
      <formula>#REF!="ERR"</formula>
    </cfRule>
  </conditionalFormatting>
  <conditionalFormatting sqref="R686:R701">
    <cfRule type="expression" dxfId="86" priority="25">
      <formula>#REF!="ERR"</formula>
    </cfRule>
  </conditionalFormatting>
  <conditionalFormatting sqref="R703:R711">
    <cfRule type="expression" dxfId="85" priority="24">
      <formula>#REF!="ERR"</formula>
    </cfRule>
  </conditionalFormatting>
  <conditionalFormatting sqref="R713:R865">
    <cfRule type="expression" dxfId="84" priority="23">
      <formula>#REF!="ERR"</formula>
    </cfRule>
  </conditionalFormatting>
  <conditionalFormatting sqref="R867:R888">
    <cfRule type="expression" dxfId="83" priority="22">
      <formula>#REF!="ERR"</formula>
    </cfRule>
  </conditionalFormatting>
  <conditionalFormatting sqref="R906:R1521">
    <cfRule type="expression" dxfId="82" priority="21">
      <formula>#REF!="ERR"</formula>
    </cfRule>
  </conditionalFormatting>
  <conditionalFormatting sqref="R1523:R1579">
    <cfRule type="expression" dxfId="81" priority="20">
      <formula>#REF!="ERR"</formula>
    </cfRule>
  </conditionalFormatting>
  <conditionalFormatting sqref="T1886">
    <cfRule type="expression" dxfId="80" priority="15">
      <formula>#REF!="ERR"</formula>
    </cfRule>
  </conditionalFormatting>
  <conditionalFormatting sqref="T1887">
    <cfRule type="expression" dxfId="79" priority="14">
      <formula>#REF!="ERR"</formula>
    </cfRule>
  </conditionalFormatting>
  <conditionalFormatting sqref="T1888">
    <cfRule type="expression" dxfId="78" priority="13">
      <formula>#REF!="ERR"</formula>
    </cfRule>
  </conditionalFormatting>
  <conditionalFormatting sqref="T1889:T1891">
    <cfRule type="expression" dxfId="77" priority="12">
      <formula>#REF!="ERR"</formula>
    </cfRule>
  </conditionalFormatting>
  <conditionalFormatting sqref="T1892">
    <cfRule type="expression" dxfId="76" priority="11">
      <formula>#REF!="ERR"</formula>
    </cfRule>
  </conditionalFormatting>
  <conditionalFormatting sqref="T1897 T1893:T1895">
    <cfRule type="expression" dxfId="75" priority="10">
      <formula>#REF!="ERR"</formula>
    </cfRule>
  </conditionalFormatting>
  <conditionalFormatting sqref="T1896">
    <cfRule type="expression" dxfId="74" priority="9">
      <formula>#REF!="ERR"</formula>
    </cfRule>
  </conditionalFormatting>
  <conditionalFormatting sqref="T1902:T1903 T1898:T1900">
    <cfRule type="expression" dxfId="73" priority="8">
      <formula>#REF!="ERR"</formula>
    </cfRule>
  </conditionalFormatting>
  <conditionalFormatting sqref="T1901">
    <cfRule type="expression" dxfId="72" priority="7">
      <formula>#REF!="ERR"</formula>
    </cfRule>
  </conditionalFormatting>
  <conditionalFormatting sqref="T1906:T1909 T1904">
    <cfRule type="expression" dxfId="71" priority="6">
      <formula>#REF!="ERR"</formula>
    </cfRule>
  </conditionalFormatting>
  <conditionalFormatting sqref="T1905">
    <cfRule type="expression" dxfId="70" priority="5">
      <formula>#REF!="ERR"</formula>
    </cfRule>
  </conditionalFormatting>
  <conditionalFormatting sqref="T1910:T1911">
    <cfRule type="expression" dxfId="69" priority="4">
      <formula>#REF!="ERR"</formula>
    </cfRule>
  </conditionalFormatting>
  <conditionalFormatting sqref="T1912:T1915">
    <cfRule type="expression" dxfId="68" priority="3">
      <formula>#REF!="ERR"</formula>
    </cfRule>
  </conditionalFormatting>
  <conditionalFormatting sqref="T1916:T1918">
    <cfRule type="expression" dxfId="67" priority="2">
      <formula>#REF!="ERR"</formula>
    </cfRule>
  </conditionalFormatting>
  <conditionalFormatting sqref="L1886:L1987">
    <cfRule type="top10" dxfId="0" priority="1" rank="10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" id="{D3E6C284-B64E-44A7-AB43-387181810D42}">
            <xm:f>Data!$F1886="ERR"</xm:f>
            <x14:dxf>
              <font>
                <strike/>
                <color theme="1" tint="0.499984740745262"/>
              </font>
            </x14:dxf>
          </x14:cfRule>
          <xm:sqref>S2:U660 U1999:U2007</xm:sqref>
        </x14:conditionalFormatting>
        <x14:conditionalFormatting xmlns:xm="http://schemas.microsoft.com/office/excel/2006/main">
          <x14:cfRule type="expression" priority="16" id="{C5F87275-00DA-46AA-BC0A-00F58D5124F8}">
            <xm:f>Data!$F3882="ERR"</xm:f>
            <x14:dxf>
              <font>
                <strike/>
                <color theme="1" tint="0.499984740745262"/>
              </font>
            </x14:dxf>
          </x14:cfRule>
          <xm:sqref>AD1885</xm:sqref>
        </x14:conditionalFormatting>
        <x14:conditionalFormatting xmlns:xm="http://schemas.microsoft.com/office/excel/2006/main">
          <x14:cfRule type="expression" priority="96" id="{C5F87275-00DA-46AA-BC0A-00F58D5124F8}">
            <xm:f>Data!$F3874="ERR"</xm:f>
            <x14:dxf>
              <font>
                <strike/>
                <color theme="1" tint="0.499984740745262"/>
              </font>
            </x14:dxf>
          </x14:cfRule>
          <xm:sqref>V1885</xm:sqref>
        </x14:conditionalFormatting>
        <x14:conditionalFormatting xmlns:xm="http://schemas.microsoft.com/office/excel/2006/main">
          <x14:cfRule type="expression" priority="101" id="{C5F87275-00DA-46AA-BC0A-00F58D5124F8}">
            <xm:f>Data!$F3875="ERR"</xm:f>
            <x14:dxf>
              <font>
                <strike/>
                <color theme="1" tint="0.499984740745262"/>
              </font>
            </x14:dxf>
          </x14:cfRule>
          <xm:sqref>W1885</xm:sqref>
        </x14:conditionalFormatting>
        <x14:conditionalFormatting xmlns:xm="http://schemas.microsoft.com/office/excel/2006/main">
          <x14:cfRule type="expression" priority="106" id="{C5F87275-00DA-46AA-BC0A-00F58D5124F8}">
            <xm:f>Data!$F3876="ERR"</xm:f>
            <x14:dxf>
              <font>
                <strike/>
                <color theme="1" tint="0.499984740745262"/>
              </font>
            </x14:dxf>
          </x14:cfRule>
          <xm:sqref>X1885</xm:sqref>
        </x14:conditionalFormatting>
        <x14:conditionalFormatting xmlns:xm="http://schemas.microsoft.com/office/excel/2006/main">
          <x14:cfRule type="expression" priority="111" id="{C5F87275-00DA-46AA-BC0A-00F58D5124F8}">
            <xm:f>Data!$F3877="ERR"</xm:f>
            <x14:dxf>
              <font>
                <strike/>
                <color theme="1" tint="0.499984740745262"/>
              </font>
            </x14:dxf>
          </x14:cfRule>
          <xm:sqref>Y1885</xm:sqref>
        </x14:conditionalFormatting>
        <x14:conditionalFormatting xmlns:xm="http://schemas.microsoft.com/office/excel/2006/main">
          <x14:cfRule type="expression" priority="116" id="{C5F87275-00DA-46AA-BC0A-00F58D5124F8}">
            <xm:f>Data!$F3878="ERR"</xm:f>
            <x14:dxf>
              <font>
                <strike/>
                <color theme="1" tint="0.499984740745262"/>
              </font>
            </x14:dxf>
          </x14:cfRule>
          <xm:sqref>Z1885</xm:sqref>
        </x14:conditionalFormatting>
        <x14:conditionalFormatting xmlns:xm="http://schemas.microsoft.com/office/excel/2006/main">
          <x14:cfRule type="expression" priority="121" id="{C5F87275-00DA-46AA-BC0A-00F58D5124F8}">
            <xm:f>Data!$F3880="ERR"</xm:f>
            <x14:dxf>
              <font>
                <strike/>
                <color theme="1" tint="0.499984740745262"/>
              </font>
            </x14:dxf>
          </x14:cfRule>
          <xm:sqref>AB1885</xm:sqref>
        </x14:conditionalFormatting>
        <x14:conditionalFormatting xmlns:xm="http://schemas.microsoft.com/office/excel/2006/main">
          <x14:cfRule type="expression" priority="126" id="{C5F87275-00DA-46AA-BC0A-00F58D5124F8}">
            <xm:f>Data!$F3881="ERR"</xm:f>
            <x14:dxf>
              <font>
                <strike/>
                <color theme="1" tint="0.499984740745262"/>
              </font>
            </x14:dxf>
          </x14:cfRule>
          <xm:sqref>AC1885</xm:sqref>
        </x14:conditionalFormatting>
        <x14:conditionalFormatting xmlns:xm="http://schemas.microsoft.com/office/excel/2006/main">
          <x14:cfRule type="expression" priority="129" id="{C5F87275-00DA-46AA-BC0A-00F58D5124F8}">
            <xm:f>Data!$F3873="ERR"</xm:f>
            <x14:dxf>
              <font>
                <strike/>
                <color theme="1" tint="0.499984740745262"/>
              </font>
            </x14:dxf>
          </x14:cfRule>
          <xm:sqref>U1885</xm:sqref>
        </x14:conditionalFormatting>
        <x14:conditionalFormatting xmlns:xm="http://schemas.microsoft.com/office/excel/2006/main">
          <x14:cfRule type="expression" priority="138" id="{C5F87275-00DA-46AA-BC0A-00F58D5124F8}">
            <xm:f>Data!$F3879="ERR"</xm:f>
            <x14:dxf>
              <font>
                <strike/>
                <color theme="1" tint="0.499984740745262"/>
              </font>
            </x14:dxf>
          </x14:cfRule>
          <xm:sqref>AA1885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55"/>
  <sheetViews>
    <sheetView topLeftCell="S1" zoomScale="90" zoomScaleNormal="90" workbookViewId="0">
      <pane ySplit="1" topLeftCell="A1720" activePane="bottomLeft" state="frozen"/>
      <selection pane="bottomLeft" activeCell="AA1739" sqref="AA1739"/>
    </sheetView>
  </sheetViews>
  <sheetFormatPr defaultRowHeight="15" x14ac:dyDescent="0.25"/>
  <cols>
    <col min="1" max="1" width="19.5703125" customWidth="1"/>
    <col min="2" max="2" width="16" customWidth="1"/>
    <col min="3" max="3" width="15.28515625" style="8" customWidth="1"/>
    <col min="4" max="4" width="5.28515625" style="94" customWidth="1"/>
    <col min="5" max="5" width="19.42578125" style="8" customWidth="1"/>
    <col min="6" max="6" width="15" style="8" customWidth="1"/>
    <col min="7" max="7" width="12.140625" style="88" bestFit="1" customWidth="1"/>
    <col min="8" max="9" width="11.28515625" style="88" bestFit="1" customWidth="1"/>
    <col min="10" max="10" width="12.42578125" style="88" customWidth="1"/>
    <col min="11" max="11" width="12.5703125" style="88" bestFit="1" customWidth="1"/>
    <col min="12" max="12" width="12.140625" style="88" bestFit="1" customWidth="1"/>
    <col min="13" max="13" width="11.5703125" style="88" bestFit="1" customWidth="1"/>
    <col min="14" max="14" width="11.28515625" style="88" bestFit="1" customWidth="1"/>
    <col min="15" max="15" width="12.140625" style="88" customWidth="1"/>
    <col min="16" max="16" width="10.5703125" style="88" customWidth="1"/>
    <col min="17" max="18" width="19.42578125" style="8" customWidth="1"/>
    <col min="19" max="19" width="18.140625" style="19" customWidth="1"/>
    <col min="20" max="20" width="16.7109375" style="4" customWidth="1"/>
    <col min="21" max="21" width="16.85546875" customWidth="1"/>
    <col min="22" max="22" width="13.28515625" customWidth="1"/>
    <col min="23" max="23" width="13.7109375" style="85" customWidth="1"/>
    <col min="24" max="27" width="13.7109375" customWidth="1"/>
    <col min="28" max="28" width="12.28515625" customWidth="1"/>
    <col min="29" max="29" width="12.140625" customWidth="1"/>
    <col min="30" max="30" width="12.85546875" customWidth="1"/>
    <col min="31" max="31" width="12.42578125" customWidth="1"/>
    <col min="32" max="32" width="14.28515625" customWidth="1"/>
  </cols>
  <sheetData>
    <row r="1" spans="1:24" s="36" customFormat="1" ht="30" x14ac:dyDescent="0.25">
      <c r="B1" s="76" t="s">
        <v>4113</v>
      </c>
      <c r="C1" s="77" t="s">
        <v>4118</v>
      </c>
      <c r="D1" s="92" t="s">
        <v>4122</v>
      </c>
      <c r="E1" s="76" t="s">
        <v>4119</v>
      </c>
      <c r="F1" s="78" t="s">
        <v>4113</v>
      </c>
      <c r="G1" s="95" t="s">
        <v>3999</v>
      </c>
      <c r="H1" s="96" t="s">
        <v>52</v>
      </c>
      <c r="I1" s="96" t="s">
        <v>20</v>
      </c>
      <c r="J1" s="97" t="s">
        <v>4001</v>
      </c>
      <c r="K1" s="96" t="s">
        <v>310</v>
      </c>
      <c r="L1" s="96" t="s">
        <v>356</v>
      </c>
      <c r="M1" s="96" t="s">
        <v>488</v>
      </c>
      <c r="N1" s="96" t="s">
        <v>67</v>
      </c>
      <c r="O1" s="96" t="s">
        <v>279</v>
      </c>
      <c r="P1" s="96" t="s">
        <v>4000</v>
      </c>
      <c r="Q1" s="78" t="s">
        <v>4138</v>
      </c>
      <c r="R1" s="76"/>
      <c r="S1" s="79" t="s">
        <v>4107</v>
      </c>
      <c r="T1" s="82" t="s">
        <v>4124</v>
      </c>
      <c r="U1" s="76" t="s">
        <v>4113</v>
      </c>
      <c r="V1" s="80" t="str">
        <f>Chart!H14</f>
        <v>Spain</v>
      </c>
      <c r="W1" s="86"/>
    </row>
    <row r="2" spans="1:24" ht="15" customHeight="1" x14ac:dyDescent="0.25">
      <c r="A2" s="74" t="s">
        <v>4023</v>
      </c>
      <c r="B2" s="90" t="s">
        <v>48</v>
      </c>
      <c r="C2" s="91">
        <v>45000</v>
      </c>
      <c r="D2" s="93">
        <v>1</v>
      </c>
      <c r="E2" s="56" t="s">
        <v>3999</v>
      </c>
      <c r="F2" s="8" t="s">
        <v>48</v>
      </c>
      <c r="G2" s="88">
        <v>52333.333333333336</v>
      </c>
      <c r="H2" s="88">
        <v>54549.544726656597</v>
      </c>
      <c r="I2" s="88">
        <v>43525.423508957589</v>
      </c>
      <c r="J2" s="88">
        <v>51626.177459589024</v>
      </c>
      <c r="K2" s="88">
        <v>25184.528613822513</v>
      </c>
      <c r="L2" s="88">
        <v>82000</v>
      </c>
      <c r="M2" s="88">
        <v>9509.8988293070688</v>
      </c>
      <c r="N2" s="88">
        <v>38666</v>
      </c>
      <c r="O2" s="88">
        <v>0</v>
      </c>
      <c r="P2" s="88">
        <v>0</v>
      </c>
      <c r="S2" s="74" t="s">
        <v>4023</v>
      </c>
      <c r="T2" s="83">
        <f>AVERAGE(G2:N2)</f>
        <v>44674.363308958265</v>
      </c>
      <c r="U2" s="70" t="s">
        <v>48</v>
      </c>
      <c r="V2" s="81" t="str">
        <f>HLOOKUP($S2,$S2:$U34,MATCH($V1,$U2:$U34,0))</f>
        <v>Europe</v>
      </c>
      <c r="W2" s="84" t="str">
        <f>HLOOKUP(U2,$U2:$U$34,MATCH($V$2,$S$2:$S$34,0))</f>
        <v>Germany</v>
      </c>
      <c r="X2" s="84">
        <f>HLOOKUP(T2,$T2:$T$34,MATCH($V$2,$S$2:$S$34,0))</f>
        <v>79076.52398984936</v>
      </c>
    </row>
    <row r="3" spans="1:24" ht="15" customHeight="1" x14ac:dyDescent="0.25">
      <c r="A3" s="74" t="s">
        <v>4023</v>
      </c>
      <c r="B3" s="90" t="s">
        <v>48</v>
      </c>
      <c r="C3" s="91">
        <v>100000</v>
      </c>
      <c r="D3" s="93">
        <v>2</v>
      </c>
      <c r="E3" s="56" t="s">
        <v>52</v>
      </c>
      <c r="F3" s="8" t="s">
        <v>870</v>
      </c>
      <c r="G3" s="88">
        <v>0</v>
      </c>
      <c r="H3" s="88">
        <v>10748.844375963021</v>
      </c>
      <c r="I3" s="88">
        <v>18987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  <c r="P3" s="88">
        <v>0</v>
      </c>
      <c r="Q3" s="87"/>
      <c r="S3" s="74" t="s">
        <v>4023</v>
      </c>
      <c r="T3" s="83">
        <f>AVERAGE(H3:I3)</f>
        <v>14867.92218798151</v>
      </c>
      <c r="U3" s="70" t="s">
        <v>870</v>
      </c>
      <c r="W3" s="84" t="str">
        <f>HLOOKUP(U3,$U3:$U$34,MATCH($V$2,$S$2:$S$34,0))</f>
        <v>Portugal</v>
      </c>
      <c r="X3" s="84">
        <f>HLOOKUP(T3,$T3:$T$34,MATCH($V$2,$S$2:$S$34,0))</f>
        <v>34869.701663025458</v>
      </c>
    </row>
    <row r="4" spans="1:24" ht="15" customHeight="1" x14ac:dyDescent="0.25">
      <c r="A4" s="74" t="s">
        <v>4023</v>
      </c>
      <c r="B4" s="90" t="s">
        <v>48</v>
      </c>
      <c r="C4" s="91">
        <v>12000</v>
      </c>
      <c r="D4" s="93">
        <v>1</v>
      </c>
      <c r="E4" s="56" t="s">
        <v>3999</v>
      </c>
      <c r="F4" s="8" t="s">
        <v>1086</v>
      </c>
      <c r="G4" s="88">
        <v>0</v>
      </c>
      <c r="H4" s="88">
        <v>0</v>
      </c>
      <c r="I4" s="88">
        <v>0</v>
      </c>
      <c r="J4" s="88">
        <v>0</v>
      </c>
      <c r="K4" s="88">
        <v>13000</v>
      </c>
      <c r="L4" s="88">
        <v>0</v>
      </c>
      <c r="M4" s="88">
        <v>0</v>
      </c>
      <c r="N4" s="88">
        <v>0</v>
      </c>
      <c r="O4" s="88">
        <v>0</v>
      </c>
      <c r="P4" s="88">
        <v>0</v>
      </c>
      <c r="Q4" s="87"/>
      <c r="S4" s="74" t="s">
        <v>4023</v>
      </c>
      <c r="T4" s="83">
        <f>AVERAGE(K4)</f>
        <v>13000</v>
      </c>
      <c r="U4" s="71" t="s">
        <v>1086</v>
      </c>
      <c r="W4" s="84" t="str">
        <f>HLOOKUP(U4,$U4:$U$34,MATCH($V$2,$S$2:$S$34,0))</f>
        <v>UK</v>
      </c>
      <c r="X4" s="84">
        <f>HLOOKUP(T4,$T4:$T$34,MATCH($V$2,$S$2:$S$34,0))</f>
        <v>67987.464927569701</v>
      </c>
    </row>
    <row r="5" spans="1:24" ht="15" customHeight="1" x14ac:dyDescent="0.25">
      <c r="A5" s="74" t="s">
        <v>4023</v>
      </c>
      <c r="B5" s="90" t="s">
        <v>48</v>
      </c>
      <c r="C5" s="91">
        <v>131675.52225194403</v>
      </c>
      <c r="D5" s="93">
        <v>2</v>
      </c>
      <c r="E5" s="56" t="s">
        <v>52</v>
      </c>
      <c r="F5" s="8" t="s">
        <v>548</v>
      </c>
      <c r="G5" s="88">
        <v>0</v>
      </c>
      <c r="H5" s="88">
        <v>78000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  <c r="P5" s="88">
        <v>0</v>
      </c>
      <c r="Q5" s="87"/>
      <c r="S5" s="74" t="s">
        <v>4023</v>
      </c>
      <c r="T5" s="83">
        <f>AVERAGE(H5)</f>
        <v>78000</v>
      </c>
      <c r="U5" s="8" t="s">
        <v>548</v>
      </c>
      <c r="W5" s="84" t="str">
        <f>HLOOKUP(U5,$U5:$U$34,MATCH($V$2,$S$2:$S$34,0))</f>
        <v>Netherlands</v>
      </c>
      <c r="X5" s="84">
        <f>HLOOKUP(T5,$T5:$T$34,MATCH($V$2,$S$2:$S$34,0))</f>
        <v>91738.837453843676</v>
      </c>
    </row>
    <row r="6" spans="1:24" ht="15" customHeight="1" x14ac:dyDescent="0.25">
      <c r="A6" s="74" t="s">
        <v>4023</v>
      </c>
      <c r="B6" s="90" t="s">
        <v>48</v>
      </c>
      <c r="C6" s="91">
        <v>9600</v>
      </c>
      <c r="D6" s="93">
        <v>3</v>
      </c>
      <c r="E6" s="56" t="s">
        <v>20</v>
      </c>
      <c r="F6" s="8" t="s">
        <v>1055</v>
      </c>
      <c r="G6" s="88">
        <v>0</v>
      </c>
      <c r="H6" s="88">
        <v>0</v>
      </c>
      <c r="I6" s="88">
        <v>36400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  <c r="P6" s="88">
        <v>0</v>
      </c>
      <c r="Q6" s="87"/>
      <c r="S6" s="74" t="s">
        <v>4023</v>
      </c>
      <c r="T6" s="83">
        <f>AVERAGE(I6)</f>
        <v>36400</v>
      </c>
      <c r="U6" s="8" t="s">
        <v>1055</v>
      </c>
      <c r="W6" s="84" t="str">
        <f>HLOOKUP(U6,$U6:$U$34,MATCH($V$2,$S$2:$S$34,0))</f>
        <v>France</v>
      </c>
      <c r="X6" s="84">
        <f>HLOOKUP(T6,$T6:$T$34,MATCH($V$2,$S$2:$S$34,0))</f>
        <v>56446.675152934913</v>
      </c>
    </row>
    <row r="7" spans="1:24" ht="15" customHeight="1" x14ac:dyDescent="0.25">
      <c r="A7" s="74" t="s">
        <v>4023</v>
      </c>
      <c r="B7" s="90" t="s">
        <v>48</v>
      </c>
      <c r="C7" s="91">
        <v>109729.60187662003</v>
      </c>
      <c r="D7" s="93">
        <v>3</v>
      </c>
      <c r="E7" s="56" t="s">
        <v>20</v>
      </c>
      <c r="F7" s="8" t="s">
        <v>1344</v>
      </c>
      <c r="G7" s="88">
        <v>0</v>
      </c>
      <c r="H7" s="88">
        <v>51497.005988023957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  <c r="P7" s="88">
        <v>0</v>
      </c>
      <c r="Q7" s="87"/>
      <c r="S7" s="74" t="s">
        <v>4023</v>
      </c>
      <c r="T7" s="83">
        <f>AVERAGE(H7)</f>
        <v>51497.005988023957</v>
      </c>
      <c r="U7" s="8" t="s">
        <v>1344</v>
      </c>
      <c r="W7" s="84" t="str">
        <f>HLOOKUP(U7,$U7:$U$34,MATCH($V$2,$S$2:$S$34,0))</f>
        <v>Spain</v>
      </c>
      <c r="X7" s="84">
        <f>HLOOKUP(T7,$T7:$T$34,MATCH($V$2,$S$2:$S$34,0))</f>
        <v>54543.858376246957</v>
      </c>
    </row>
    <row r="8" spans="1:24" ht="15" customHeight="1" x14ac:dyDescent="0.25">
      <c r="A8" s="74" t="s">
        <v>4023</v>
      </c>
      <c r="B8" s="90" t="s">
        <v>48</v>
      </c>
      <c r="C8" s="91">
        <v>16337.518501630093</v>
      </c>
      <c r="D8" s="93">
        <v>3</v>
      </c>
      <c r="E8" s="56" t="s">
        <v>20</v>
      </c>
      <c r="F8" s="8" t="s">
        <v>8</v>
      </c>
      <c r="G8" s="88">
        <v>13505.060048360681</v>
      </c>
      <c r="H8" s="88">
        <v>13548.554190036484</v>
      </c>
      <c r="I8" s="88">
        <v>50384.6004490056</v>
      </c>
      <c r="J8" s="88">
        <v>13907.547952389563</v>
      </c>
      <c r="K8" s="88">
        <v>50662.799031821654</v>
      </c>
      <c r="L8" s="88">
        <v>13527.622989297352</v>
      </c>
      <c r="M8" s="88">
        <v>13159.062203006742</v>
      </c>
      <c r="N8" s="88">
        <v>13481.4755569996</v>
      </c>
      <c r="O8" s="88">
        <v>13578.349373254201</v>
      </c>
      <c r="P8" s="88">
        <v>12075.780455455277</v>
      </c>
      <c r="Q8" s="87"/>
      <c r="S8" s="74" t="s">
        <v>1126</v>
      </c>
      <c r="T8" s="83">
        <f>AVERAGE(G8:P8)</f>
        <v>20783.085224962713</v>
      </c>
      <c r="U8" s="8" t="s">
        <v>8</v>
      </c>
    </row>
    <row r="9" spans="1:24" ht="15" customHeight="1" x14ac:dyDescent="0.25">
      <c r="A9" s="74" t="s">
        <v>4023</v>
      </c>
      <c r="B9" s="90" t="s">
        <v>48</v>
      </c>
      <c r="C9" s="91">
        <v>125000</v>
      </c>
      <c r="D9" s="93">
        <v>4</v>
      </c>
      <c r="E9" s="56" t="s">
        <v>4001</v>
      </c>
      <c r="F9" s="8" t="s">
        <v>17</v>
      </c>
      <c r="G9" s="88">
        <v>1910.5359690238436</v>
      </c>
      <c r="H9" s="88">
        <v>10731.05755832222</v>
      </c>
      <c r="I9" s="88">
        <v>10870.056858346143</v>
      </c>
      <c r="J9" s="88">
        <v>0</v>
      </c>
      <c r="K9" s="88">
        <v>5609.8239713086086</v>
      </c>
      <c r="L9" s="88">
        <v>8128.6942245428854</v>
      </c>
      <c r="M9" s="88">
        <v>48000</v>
      </c>
      <c r="N9" s="88">
        <v>0</v>
      </c>
      <c r="O9" s="88">
        <v>0</v>
      </c>
      <c r="P9" s="88">
        <v>0</v>
      </c>
      <c r="Q9" s="87"/>
      <c r="S9" s="74" t="s">
        <v>1126</v>
      </c>
      <c r="T9" s="83">
        <f>AVERAGE(G9:I9,K9:M9)</f>
        <v>14208.361430257282</v>
      </c>
      <c r="U9" s="8" t="s">
        <v>17</v>
      </c>
    </row>
    <row r="10" spans="1:24" ht="15" customHeight="1" x14ac:dyDescent="0.25">
      <c r="A10" s="74" t="s">
        <v>4023</v>
      </c>
      <c r="B10" s="90" t="s">
        <v>48</v>
      </c>
      <c r="C10" s="91">
        <v>37612.869087708088</v>
      </c>
      <c r="D10" s="93">
        <v>2</v>
      </c>
      <c r="E10" s="56" t="s">
        <v>52</v>
      </c>
      <c r="F10" s="8" t="s">
        <v>179</v>
      </c>
      <c r="G10" s="88">
        <v>0</v>
      </c>
      <c r="H10" s="88">
        <v>43014.900191685309</v>
      </c>
      <c r="I10" s="88">
        <v>31943.373058365531</v>
      </c>
      <c r="J10" s="88">
        <v>0</v>
      </c>
      <c r="K10" s="88">
        <v>30981.425303501743</v>
      </c>
      <c r="L10" s="88">
        <v>0</v>
      </c>
      <c r="M10" s="88">
        <v>68028.666666666672</v>
      </c>
      <c r="N10" s="88">
        <v>0</v>
      </c>
      <c r="O10" s="88">
        <v>36000</v>
      </c>
      <c r="P10" s="88">
        <v>0</v>
      </c>
      <c r="Q10" s="87"/>
      <c r="S10" s="74" t="s">
        <v>1126</v>
      </c>
      <c r="T10" s="83">
        <f>AVERAGE(H10:I10,K10,M10,O10)</f>
        <v>41993.673044043848</v>
      </c>
      <c r="U10" s="8" t="s">
        <v>179</v>
      </c>
    </row>
    <row r="11" spans="1:24" ht="15" customHeight="1" x14ac:dyDescent="0.25">
      <c r="A11" s="74" t="s">
        <v>4023</v>
      </c>
      <c r="B11" s="90" t="s">
        <v>48</v>
      </c>
      <c r="C11" s="91">
        <v>29261.227167098674</v>
      </c>
      <c r="D11" s="93">
        <v>5</v>
      </c>
      <c r="E11" s="56" t="s">
        <v>310</v>
      </c>
      <c r="F11" s="8" t="s">
        <v>133</v>
      </c>
      <c r="G11" s="88">
        <v>0</v>
      </c>
      <c r="H11" s="88">
        <v>43014.900191685309</v>
      </c>
      <c r="I11" s="88">
        <v>31943.373058365531</v>
      </c>
      <c r="J11" s="88">
        <v>0</v>
      </c>
      <c r="K11" s="88">
        <v>30981.425303501743</v>
      </c>
      <c r="L11" s="88">
        <v>0</v>
      </c>
      <c r="M11" s="88">
        <v>68028.666666666672</v>
      </c>
      <c r="N11" s="88">
        <v>0</v>
      </c>
      <c r="O11" s="88">
        <v>36000</v>
      </c>
      <c r="P11" s="88">
        <v>0</v>
      </c>
      <c r="Q11" s="87"/>
      <c r="S11" s="74" t="s">
        <v>1126</v>
      </c>
      <c r="T11" s="83">
        <f>AVERAGE(H11:I11,K11,M11,O11)</f>
        <v>41993.673044043848</v>
      </c>
      <c r="U11" s="8" t="s">
        <v>133</v>
      </c>
    </row>
    <row r="12" spans="1:24" ht="15" customHeight="1" x14ac:dyDescent="0.25">
      <c r="A12" s="74" t="s">
        <v>4023</v>
      </c>
      <c r="B12" s="90" t="s">
        <v>48</v>
      </c>
      <c r="C12" s="91">
        <v>14630.613583549337</v>
      </c>
      <c r="D12" s="93">
        <v>4</v>
      </c>
      <c r="E12" s="56" t="s">
        <v>4001</v>
      </c>
      <c r="F12" s="8" t="s">
        <v>171</v>
      </c>
      <c r="G12" s="88">
        <v>0</v>
      </c>
      <c r="H12" s="88">
        <v>56926.475337419441</v>
      </c>
      <c r="I12" s="88">
        <v>54780.98355827963</v>
      </c>
      <c r="J12" s="88">
        <v>0</v>
      </c>
      <c r="K12" s="88">
        <v>60000</v>
      </c>
      <c r="L12" s="88">
        <v>62574.644744372839</v>
      </c>
      <c r="M12" s="88">
        <v>0</v>
      </c>
      <c r="N12" s="88">
        <v>0</v>
      </c>
      <c r="O12" s="88">
        <v>47500</v>
      </c>
      <c r="P12" s="88">
        <v>0</v>
      </c>
      <c r="Q12" s="56"/>
      <c r="S12" s="74" t="s">
        <v>1126</v>
      </c>
      <c r="T12" s="83">
        <f>AVERAGE(H12:I12,K12:L12,O12)</f>
        <v>56356.420728014389</v>
      </c>
      <c r="U12" s="8" t="s">
        <v>171</v>
      </c>
    </row>
    <row r="13" spans="1:24" ht="15" customHeight="1" x14ac:dyDescent="0.25">
      <c r="A13" s="74" t="s">
        <v>4023</v>
      </c>
      <c r="B13" s="90" t="s">
        <v>48</v>
      </c>
      <c r="C13" s="91">
        <v>12192.177986291113</v>
      </c>
      <c r="D13" s="93">
        <v>2</v>
      </c>
      <c r="E13" s="56" t="s">
        <v>52</v>
      </c>
      <c r="F13" s="8" t="s">
        <v>347</v>
      </c>
      <c r="G13" s="88">
        <v>13797.518046893334</v>
      </c>
      <c r="H13" s="88">
        <v>11361.468445809856</v>
      </c>
      <c r="I13" s="88">
        <v>19338.707515551359</v>
      </c>
      <c r="J13" s="88">
        <v>0</v>
      </c>
      <c r="K13" s="88">
        <v>19068</v>
      </c>
      <c r="L13" s="88">
        <v>0</v>
      </c>
      <c r="M13" s="88">
        <v>0</v>
      </c>
      <c r="N13" s="88">
        <v>7402.7375139563492</v>
      </c>
      <c r="O13" s="88">
        <v>0</v>
      </c>
      <c r="P13" s="88">
        <v>0</v>
      </c>
      <c r="Q13" s="56"/>
      <c r="S13" s="74" t="s">
        <v>1126</v>
      </c>
      <c r="T13" s="83">
        <f>AVERAGE(G13:I13,K13,N13)</f>
        <v>14193.686304442181</v>
      </c>
      <c r="U13" s="8" t="s">
        <v>347</v>
      </c>
    </row>
    <row r="14" spans="1:24" ht="15" customHeight="1" x14ac:dyDescent="0.25">
      <c r="A14" s="74" t="s">
        <v>4023</v>
      </c>
      <c r="B14" s="90" t="s">
        <v>48</v>
      </c>
      <c r="C14" s="91">
        <v>44654.095718350931</v>
      </c>
      <c r="D14" s="93">
        <v>5</v>
      </c>
      <c r="E14" s="56" t="s">
        <v>310</v>
      </c>
      <c r="F14" s="8" t="s">
        <v>24</v>
      </c>
      <c r="G14" s="88">
        <v>0</v>
      </c>
      <c r="H14" s="88">
        <v>79637.147017647629</v>
      </c>
      <c r="I14" s="88">
        <v>72893.307620448686</v>
      </c>
      <c r="J14" s="88">
        <v>0</v>
      </c>
      <c r="K14" s="88">
        <v>0</v>
      </c>
      <c r="L14" s="88">
        <v>75794.639083754038</v>
      </c>
      <c r="M14" s="88">
        <v>78129.565497983873</v>
      </c>
      <c r="N14" s="88">
        <v>88927.960729412545</v>
      </c>
      <c r="O14" s="88">
        <v>0</v>
      </c>
      <c r="P14" s="88">
        <v>0</v>
      </c>
      <c r="Q14" s="56"/>
      <c r="S14" s="19" t="s">
        <v>983</v>
      </c>
      <c r="T14" s="83">
        <f>AVERAGE(H14:I14,L14:N14)</f>
        <v>79076.52398984936</v>
      </c>
      <c r="U14" s="8" t="s">
        <v>24</v>
      </c>
    </row>
    <row r="15" spans="1:24" ht="15" customHeight="1" x14ac:dyDescent="0.25">
      <c r="A15" s="74" t="s">
        <v>4023</v>
      </c>
      <c r="B15" s="90" t="s">
        <v>48</v>
      </c>
      <c r="C15" s="91">
        <v>82000</v>
      </c>
      <c r="D15" s="93">
        <v>6</v>
      </c>
      <c r="E15" s="56" t="s">
        <v>356</v>
      </c>
      <c r="F15" s="8" t="s">
        <v>30</v>
      </c>
      <c r="G15" s="88">
        <v>0</v>
      </c>
      <c r="H15" s="88">
        <v>36968.623674655792</v>
      </c>
      <c r="I15" s="88">
        <v>26678.388218823762</v>
      </c>
      <c r="J15" s="88">
        <v>44000</v>
      </c>
      <c r="K15" s="88">
        <v>37857.903281949904</v>
      </c>
      <c r="L15" s="88">
        <v>0</v>
      </c>
      <c r="M15" s="88">
        <v>19818.231248269083</v>
      </c>
      <c r="N15" s="88">
        <v>15244.793267899293</v>
      </c>
      <c r="O15" s="88">
        <v>63519.971949580387</v>
      </c>
      <c r="P15" s="88">
        <v>0</v>
      </c>
      <c r="Q15" s="56"/>
      <c r="S15" s="19" t="s">
        <v>983</v>
      </c>
      <c r="T15" s="83">
        <f>AVERAGE(H15:K15,M15:O15)</f>
        <v>34869.701663025458</v>
      </c>
      <c r="U15" s="8" t="s">
        <v>30</v>
      </c>
    </row>
    <row r="16" spans="1:24" ht="15" customHeight="1" x14ac:dyDescent="0.25">
      <c r="A16" s="74" t="s">
        <v>4023</v>
      </c>
      <c r="B16" s="90" t="s">
        <v>48</v>
      </c>
      <c r="C16" s="91">
        <v>39000</v>
      </c>
      <c r="D16" s="93">
        <v>2</v>
      </c>
      <c r="E16" s="56" t="s">
        <v>52</v>
      </c>
      <c r="F16" s="8" t="s">
        <v>71</v>
      </c>
      <c r="G16" s="88">
        <v>65067.873336212491</v>
      </c>
      <c r="H16" s="88">
        <v>68251.065932406753</v>
      </c>
      <c r="I16" s="88">
        <v>67240.730112795849</v>
      </c>
      <c r="J16" s="88">
        <v>69365.866774992071</v>
      </c>
      <c r="K16" s="88">
        <v>67936.819746581445</v>
      </c>
      <c r="L16" s="88">
        <v>70224.12106708833</v>
      </c>
      <c r="M16" s="88">
        <v>69091.067268586674</v>
      </c>
      <c r="N16" s="88">
        <v>66504.315779260825</v>
      </c>
      <c r="O16" s="88">
        <v>68205.324330203046</v>
      </c>
      <c r="P16" s="88">
        <v>0</v>
      </c>
      <c r="Q16" s="56"/>
      <c r="S16" s="19" t="s">
        <v>983</v>
      </c>
      <c r="T16" s="83">
        <f>AVERAGE(G16:O16)</f>
        <v>67987.464927569701</v>
      </c>
      <c r="U16" s="8" t="s">
        <v>71</v>
      </c>
    </row>
    <row r="17" spans="1:21" ht="15" customHeight="1" x14ac:dyDescent="0.25">
      <c r="A17" s="74" t="s">
        <v>4023</v>
      </c>
      <c r="B17" s="90" t="s">
        <v>48</v>
      </c>
      <c r="C17" s="91">
        <v>32187.34988380854</v>
      </c>
      <c r="D17" s="93">
        <v>3</v>
      </c>
      <c r="E17" s="56" t="s">
        <v>20</v>
      </c>
      <c r="F17" s="8" t="s">
        <v>628</v>
      </c>
      <c r="G17" s="88">
        <v>254079.88779832155</v>
      </c>
      <c r="H17" s="88">
        <v>74111.800232229027</v>
      </c>
      <c r="I17" s="88">
        <v>73726.361042438977</v>
      </c>
      <c r="J17" s="88">
        <v>0</v>
      </c>
      <c r="K17" s="88">
        <v>62564.631571458704</v>
      </c>
      <c r="L17" s="88">
        <v>38111.983169748237</v>
      </c>
      <c r="M17" s="88">
        <v>72920.927798118282</v>
      </c>
      <c r="N17" s="88">
        <v>0</v>
      </c>
      <c r="O17" s="88">
        <v>66656.270564590901</v>
      </c>
      <c r="P17" s="88">
        <v>0</v>
      </c>
      <c r="Q17" s="56"/>
      <c r="S17" s="19" t="s">
        <v>983</v>
      </c>
      <c r="T17" s="83">
        <f>AVERAGE(G17:I17,K17:M17,O17)</f>
        <v>91738.837453843676</v>
      </c>
      <c r="U17" s="8" t="s">
        <v>628</v>
      </c>
    </row>
    <row r="18" spans="1:21" ht="15" customHeight="1" x14ac:dyDescent="0.25">
      <c r="A18" s="74" t="s">
        <v>4023</v>
      </c>
      <c r="B18" s="90" t="s">
        <v>48</v>
      </c>
      <c r="C18" s="91">
        <v>9509.8988293070688</v>
      </c>
      <c r="D18" s="93">
        <v>7</v>
      </c>
      <c r="E18" s="56" t="s">
        <v>488</v>
      </c>
      <c r="F18" s="8" t="s">
        <v>106</v>
      </c>
      <c r="G18" s="88">
        <v>0</v>
      </c>
      <c r="H18" s="88">
        <v>59958.63376162733</v>
      </c>
      <c r="I18" s="88">
        <v>41923.181486723057</v>
      </c>
      <c r="J18" s="88">
        <v>0</v>
      </c>
      <c r="K18" s="88">
        <v>0</v>
      </c>
      <c r="L18" s="88">
        <v>67458.210210454374</v>
      </c>
      <c r="M18" s="88">
        <v>0</v>
      </c>
      <c r="N18" s="88">
        <v>0</v>
      </c>
      <c r="O18" s="88">
        <v>0</v>
      </c>
      <c r="P18" s="88">
        <v>0</v>
      </c>
      <c r="Q18" s="56"/>
      <c r="S18" s="19" t="s">
        <v>983</v>
      </c>
      <c r="T18" s="83">
        <f>AVERAGE(H18:I18,L18)</f>
        <v>56446.675152934913</v>
      </c>
      <c r="U18" s="8" t="s">
        <v>106</v>
      </c>
    </row>
    <row r="19" spans="1:21" ht="15" customHeight="1" x14ac:dyDescent="0.25">
      <c r="A19" s="74" t="s">
        <v>4023</v>
      </c>
      <c r="B19" s="90" t="s">
        <v>48</v>
      </c>
      <c r="C19" s="91">
        <v>38666</v>
      </c>
      <c r="D19" s="93">
        <v>8</v>
      </c>
      <c r="E19" s="56" t="s">
        <v>67</v>
      </c>
      <c r="F19" s="8" t="s">
        <v>608</v>
      </c>
      <c r="G19" s="88">
        <v>0</v>
      </c>
      <c r="H19" s="88">
        <v>53145.043197815598</v>
      </c>
      <c r="I19" s="88">
        <v>47420.601870084436</v>
      </c>
      <c r="J19" s="88">
        <v>127039.94389916077</v>
      </c>
      <c r="K19" s="88">
        <v>0</v>
      </c>
      <c r="L19" s="88">
        <v>12000</v>
      </c>
      <c r="M19" s="88">
        <v>35571.184291765021</v>
      </c>
      <c r="N19" s="88">
        <v>0</v>
      </c>
      <c r="O19" s="88">
        <v>52086.37699865592</v>
      </c>
      <c r="P19" s="88">
        <v>0</v>
      </c>
      <c r="Q19" s="56"/>
      <c r="S19" s="19" t="s">
        <v>983</v>
      </c>
      <c r="T19" s="83">
        <f>AVERAGE(H19:J19,L19:M19,O19)</f>
        <v>54543.858376246957</v>
      </c>
      <c r="U19" s="8" t="s">
        <v>608</v>
      </c>
    </row>
    <row r="20" spans="1:21" ht="15" customHeight="1" x14ac:dyDescent="0.25">
      <c r="A20" s="74" t="s">
        <v>4023</v>
      </c>
      <c r="B20" s="90" t="s">
        <v>48</v>
      </c>
      <c r="C20" s="91">
        <v>52500</v>
      </c>
      <c r="D20" s="93">
        <v>3</v>
      </c>
      <c r="E20" s="56" t="s">
        <v>20</v>
      </c>
      <c r="F20" s="8" t="s">
        <v>15</v>
      </c>
      <c r="G20" s="88">
        <v>75767.900398406375</v>
      </c>
      <c r="H20" s="88">
        <v>73157.47377326565</v>
      </c>
      <c r="I20" s="88">
        <v>72738.12965964344</v>
      </c>
      <c r="J20" s="88">
        <v>72884.408264462807</v>
      </c>
      <c r="K20" s="88">
        <v>72993.367622259699</v>
      </c>
      <c r="L20" s="88">
        <v>73137.588768115937</v>
      </c>
      <c r="M20" s="100">
        <v>74633.406952965233</v>
      </c>
      <c r="N20" s="88">
        <v>73477.468641114989</v>
      </c>
      <c r="O20" s="88">
        <v>73170.433389544691</v>
      </c>
      <c r="P20" s="88">
        <v>73242.900355871883</v>
      </c>
      <c r="Q20" s="56"/>
      <c r="S20" s="19" t="s">
        <v>4021</v>
      </c>
      <c r="T20" s="83">
        <f>AVERAGE(G20:P20)</f>
        <v>73520.307782565069</v>
      </c>
      <c r="U20" s="8" t="s">
        <v>15</v>
      </c>
    </row>
    <row r="21" spans="1:21" ht="15" customHeight="1" x14ac:dyDescent="0.25">
      <c r="A21" s="74" t="s">
        <v>4023</v>
      </c>
      <c r="B21" s="8" t="s">
        <v>870</v>
      </c>
      <c r="C21" s="72">
        <v>9171.0323574730355</v>
      </c>
      <c r="D21" s="93">
        <v>2</v>
      </c>
      <c r="E21" s="56" t="s">
        <v>52</v>
      </c>
      <c r="F21" s="8" t="s">
        <v>88</v>
      </c>
      <c r="G21" s="88">
        <v>0</v>
      </c>
      <c r="H21" s="88">
        <v>93571.255514195567</v>
      </c>
      <c r="I21" s="88">
        <v>90706.022320019896</v>
      </c>
      <c r="J21" s="88">
        <v>98336.152303032693</v>
      </c>
      <c r="K21" s="88">
        <v>124313.63378034011</v>
      </c>
      <c r="L21" s="88">
        <v>104251.62748065314</v>
      </c>
      <c r="M21" s="88">
        <v>89485.898595759732</v>
      </c>
      <c r="N21" s="88">
        <v>63184.711082765323</v>
      </c>
      <c r="O21" s="88">
        <v>68835.306612122877</v>
      </c>
      <c r="P21" s="88">
        <v>0</v>
      </c>
      <c r="Q21" s="56"/>
      <c r="S21" s="19" t="s">
        <v>4021</v>
      </c>
      <c r="T21" s="83">
        <f>AVERAGE(H21:O21)</f>
        <v>91585.575961111172</v>
      </c>
      <c r="U21" s="8" t="s">
        <v>88</v>
      </c>
    </row>
    <row r="22" spans="1:21" ht="15" customHeight="1" x14ac:dyDescent="0.25">
      <c r="A22" s="74" t="s">
        <v>4023</v>
      </c>
      <c r="B22" t="s">
        <v>870</v>
      </c>
      <c r="C22" s="72">
        <v>12326.656394453004</v>
      </c>
      <c r="D22" s="93">
        <v>2</v>
      </c>
      <c r="E22" s="56" t="s">
        <v>52</v>
      </c>
      <c r="F22" s="8" t="s">
        <v>136</v>
      </c>
      <c r="G22" s="88">
        <v>0</v>
      </c>
      <c r="H22" s="88">
        <v>63519.971949580387</v>
      </c>
      <c r="I22" s="88">
        <v>26000</v>
      </c>
      <c r="J22" s="88">
        <v>0</v>
      </c>
      <c r="K22" s="88">
        <v>0</v>
      </c>
      <c r="L22" s="88">
        <v>0</v>
      </c>
      <c r="M22" s="88">
        <v>0</v>
      </c>
      <c r="N22" s="88">
        <v>0</v>
      </c>
      <c r="O22" s="88">
        <v>0</v>
      </c>
      <c r="P22" s="88">
        <v>0</v>
      </c>
      <c r="Q22" s="56"/>
      <c r="S22" s="19" t="s">
        <v>4021</v>
      </c>
      <c r="T22" s="83">
        <f>AVERAGE(H22:I22)</f>
        <v>44759.985974790194</v>
      </c>
      <c r="U22" s="8" t="s">
        <v>136</v>
      </c>
    </row>
    <row r="23" spans="1:21" ht="15" customHeight="1" x14ac:dyDescent="0.25">
      <c r="A23" s="74" t="s">
        <v>4023</v>
      </c>
      <c r="B23" t="s">
        <v>870</v>
      </c>
      <c r="C23" s="72">
        <v>18987</v>
      </c>
      <c r="D23" s="93">
        <v>3</v>
      </c>
      <c r="E23" s="56" t="s">
        <v>20</v>
      </c>
      <c r="F23" s="8" t="s">
        <v>166</v>
      </c>
      <c r="G23" s="88">
        <v>0</v>
      </c>
      <c r="H23" s="88">
        <v>40750</v>
      </c>
      <c r="I23" s="88">
        <v>30709.442542799192</v>
      </c>
      <c r="J23" s="88">
        <v>40745.599999999999</v>
      </c>
      <c r="K23" s="88">
        <v>15500</v>
      </c>
      <c r="L23" s="88">
        <v>0</v>
      </c>
      <c r="M23" s="88">
        <v>0</v>
      </c>
      <c r="N23" s="88">
        <v>0</v>
      </c>
      <c r="O23" s="88">
        <v>0</v>
      </c>
      <c r="P23" s="88">
        <v>0</v>
      </c>
      <c r="Q23" s="56"/>
      <c r="S23" s="19" t="s">
        <v>4021</v>
      </c>
      <c r="T23" s="83">
        <f>AVERAGE(H23:K23)</f>
        <v>31926.2606356998</v>
      </c>
      <c r="U23" s="8" t="s">
        <v>166</v>
      </c>
    </row>
    <row r="24" spans="1:21" ht="15" customHeight="1" x14ac:dyDescent="0.25">
      <c r="A24" s="74" t="s">
        <v>4023</v>
      </c>
      <c r="B24" t="s">
        <v>1086</v>
      </c>
      <c r="C24" s="72">
        <v>20000</v>
      </c>
      <c r="D24" s="93">
        <v>5</v>
      </c>
      <c r="E24" s="56" t="s">
        <v>310</v>
      </c>
      <c r="F24" s="8" t="s">
        <v>292</v>
      </c>
      <c r="G24" s="88">
        <v>0</v>
      </c>
      <c r="H24" s="88">
        <v>0</v>
      </c>
      <c r="I24" s="88">
        <v>0</v>
      </c>
      <c r="J24" s="88">
        <v>0</v>
      </c>
      <c r="K24" s="88">
        <v>78000</v>
      </c>
      <c r="L24" s="88">
        <v>0</v>
      </c>
      <c r="M24" s="88">
        <v>0</v>
      </c>
      <c r="N24" s="88">
        <v>0</v>
      </c>
      <c r="O24" s="88">
        <v>0</v>
      </c>
      <c r="P24" s="88">
        <v>0</v>
      </c>
      <c r="Q24" s="56"/>
      <c r="S24" s="19" t="s">
        <v>4021</v>
      </c>
      <c r="T24" s="83">
        <f>AVERAGE(K24)</f>
        <v>78000</v>
      </c>
      <c r="U24" s="8" t="s">
        <v>292</v>
      </c>
    </row>
    <row r="25" spans="1:21" ht="15" customHeight="1" x14ac:dyDescent="0.25">
      <c r="A25" s="74" t="s">
        <v>4023</v>
      </c>
      <c r="B25" t="s">
        <v>1086</v>
      </c>
      <c r="C25" s="72">
        <v>6000</v>
      </c>
      <c r="D25" s="93">
        <v>5</v>
      </c>
      <c r="E25" s="56" t="s">
        <v>310</v>
      </c>
      <c r="F25" s="8" t="s">
        <v>499</v>
      </c>
      <c r="G25" s="88">
        <v>0</v>
      </c>
      <c r="H25" s="88">
        <v>0</v>
      </c>
      <c r="I25" s="88">
        <v>28109.627547434993</v>
      </c>
      <c r="J25" s="88">
        <v>0</v>
      </c>
      <c r="K25" s="88">
        <v>0</v>
      </c>
      <c r="L25" s="88">
        <v>0</v>
      </c>
      <c r="M25" s="88">
        <v>0</v>
      </c>
      <c r="N25" s="88">
        <v>0</v>
      </c>
      <c r="O25" s="88">
        <v>0</v>
      </c>
      <c r="P25" s="88">
        <v>0</v>
      </c>
      <c r="Q25" s="56"/>
      <c r="S25" s="19" t="s">
        <v>4021</v>
      </c>
      <c r="T25" s="83">
        <f>AVERAGE(I25)</f>
        <v>28109.627547434993</v>
      </c>
      <c r="U25" s="8" t="s">
        <v>499</v>
      </c>
    </row>
    <row r="26" spans="1:21" ht="15" customHeight="1" x14ac:dyDescent="0.25">
      <c r="A26" s="74" t="s">
        <v>4023</v>
      </c>
      <c r="B26" t="s">
        <v>548</v>
      </c>
      <c r="C26" s="72">
        <v>78000</v>
      </c>
      <c r="D26" s="93">
        <v>2</v>
      </c>
      <c r="E26" s="56" t="s">
        <v>52</v>
      </c>
      <c r="F26" s="8" t="s">
        <v>143</v>
      </c>
      <c r="G26" s="88">
        <v>0</v>
      </c>
      <c r="H26" s="88">
        <v>46772.363960515308</v>
      </c>
      <c r="I26" s="88">
        <v>41707.406920352572</v>
      </c>
      <c r="J26" s="88">
        <v>0</v>
      </c>
      <c r="K26" s="88">
        <v>0</v>
      </c>
      <c r="L26" s="88">
        <v>89033.333333333328</v>
      </c>
      <c r="M26" s="88">
        <v>15600</v>
      </c>
      <c r="N26" s="88">
        <v>0</v>
      </c>
      <c r="O26" s="88">
        <v>39405.975589699898</v>
      </c>
      <c r="P26" s="88">
        <v>0</v>
      </c>
      <c r="Q26" s="56"/>
      <c r="S26" s="19" t="s">
        <v>4022</v>
      </c>
      <c r="T26" s="83">
        <f>AVERAGE(H26:I26,L26:M26,O26)</f>
        <v>46503.815960780223</v>
      </c>
      <c r="U26" s="8" t="s">
        <v>143</v>
      </c>
    </row>
    <row r="27" spans="1:21" ht="15" customHeight="1" x14ac:dyDescent="0.25">
      <c r="A27" s="74" t="s">
        <v>4023</v>
      </c>
      <c r="B27" t="s">
        <v>1055</v>
      </c>
      <c r="C27" s="72">
        <v>36400</v>
      </c>
      <c r="D27" s="93">
        <v>3</v>
      </c>
      <c r="E27" s="56" t="s">
        <v>20</v>
      </c>
      <c r="F27" s="8" t="s">
        <v>184</v>
      </c>
      <c r="G27" s="88">
        <v>0</v>
      </c>
      <c r="H27" s="88">
        <v>24000</v>
      </c>
      <c r="I27" s="88">
        <v>9452.5</v>
      </c>
      <c r="J27" s="88">
        <v>0</v>
      </c>
      <c r="K27" s="88">
        <v>0</v>
      </c>
      <c r="L27" s="88">
        <v>0</v>
      </c>
      <c r="M27" s="88">
        <v>7200</v>
      </c>
      <c r="N27" s="88">
        <v>0</v>
      </c>
      <c r="O27" s="88">
        <v>0</v>
      </c>
      <c r="P27" s="88">
        <v>0</v>
      </c>
      <c r="Q27" s="56"/>
      <c r="S27" s="19" t="s">
        <v>4022</v>
      </c>
      <c r="T27" s="83">
        <f>AVERAGE(H27:I27,M27)</f>
        <v>13550.833333333334</v>
      </c>
      <c r="U27" s="8" t="s">
        <v>184</v>
      </c>
    </row>
    <row r="28" spans="1:21" ht="15" customHeight="1" x14ac:dyDescent="0.25">
      <c r="A28" s="74" t="s">
        <v>4023</v>
      </c>
      <c r="B28" t="s">
        <v>1344</v>
      </c>
      <c r="C28" s="72">
        <v>51497.005988023957</v>
      </c>
      <c r="D28" s="93">
        <v>2</v>
      </c>
      <c r="E28" s="56" t="s">
        <v>52</v>
      </c>
      <c r="F28" s="8" t="s">
        <v>680</v>
      </c>
      <c r="G28" s="88">
        <v>0</v>
      </c>
      <c r="H28" s="88">
        <v>6000</v>
      </c>
      <c r="I28" s="88">
        <v>0</v>
      </c>
      <c r="J28" s="88">
        <v>0</v>
      </c>
      <c r="K28" s="88">
        <v>0</v>
      </c>
      <c r="L28" s="88">
        <v>0</v>
      </c>
      <c r="M28" s="88">
        <v>0</v>
      </c>
      <c r="N28" s="88">
        <v>0</v>
      </c>
      <c r="O28" s="88">
        <v>0</v>
      </c>
      <c r="P28" s="88">
        <v>0</v>
      </c>
      <c r="Q28" s="56"/>
      <c r="S28" s="19" t="s">
        <v>4022</v>
      </c>
      <c r="T28" s="83">
        <f>AVERAGE(H28)</f>
        <v>6000</v>
      </c>
      <c r="U28" s="8" t="s">
        <v>680</v>
      </c>
    </row>
    <row r="29" spans="1:21" ht="15" customHeight="1" x14ac:dyDescent="0.25">
      <c r="A29" s="74" t="s">
        <v>1126</v>
      </c>
      <c r="B29" t="s">
        <v>8</v>
      </c>
      <c r="C29" s="72">
        <v>5846</v>
      </c>
      <c r="D29" s="93">
        <v>3</v>
      </c>
      <c r="E29" s="56" t="s">
        <v>20</v>
      </c>
      <c r="F29" s="8" t="s">
        <v>989</v>
      </c>
      <c r="G29" s="88">
        <v>0</v>
      </c>
      <c r="H29" s="88">
        <v>35000</v>
      </c>
      <c r="I29" s="88">
        <v>0</v>
      </c>
      <c r="J29" s="88">
        <v>0</v>
      </c>
      <c r="K29" s="88">
        <v>0</v>
      </c>
      <c r="L29" s="88">
        <v>0</v>
      </c>
      <c r="M29" s="88">
        <v>0</v>
      </c>
      <c r="N29" s="88">
        <v>0</v>
      </c>
      <c r="O29" s="88">
        <v>0</v>
      </c>
      <c r="P29" s="88">
        <v>0</v>
      </c>
      <c r="Q29" s="56"/>
      <c r="S29" s="19" t="s">
        <v>4022</v>
      </c>
      <c r="T29" s="83">
        <f>AVERAGE(H29)</f>
        <v>35000</v>
      </c>
      <c r="U29" s="8" t="s">
        <v>989</v>
      </c>
    </row>
    <row r="30" spans="1:21" ht="15" customHeight="1" x14ac:dyDescent="0.25">
      <c r="A30" s="74" t="s">
        <v>1126</v>
      </c>
      <c r="B30" t="s">
        <v>8</v>
      </c>
      <c r="C30" s="72">
        <v>13338.129598894484</v>
      </c>
      <c r="D30" s="93">
        <v>3</v>
      </c>
      <c r="E30" s="56" t="s">
        <v>20</v>
      </c>
      <c r="F30" s="8" t="s">
        <v>1156</v>
      </c>
      <c r="G30" s="88">
        <v>20000</v>
      </c>
      <c r="H30" s="88">
        <v>0</v>
      </c>
      <c r="I30" s="88">
        <v>0</v>
      </c>
      <c r="J30" s="88">
        <v>0</v>
      </c>
      <c r="K30" s="88">
        <v>0</v>
      </c>
      <c r="L30" s="88">
        <v>0</v>
      </c>
      <c r="M30" s="88">
        <v>0</v>
      </c>
      <c r="N30" s="88">
        <v>0</v>
      </c>
      <c r="O30" s="88">
        <v>0</v>
      </c>
      <c r="P30" s="88">
        <v>0</v>
      </c>
      <c r="Q30" s="56"/>
      <c r="S30" s="19" t="s">
        <v>4022</v>
      </c>
      <c r="T30" s="83">
        <f>AVERAGE(G30)</f>
        <v>20000</v>
      </c>
      <c r="U30" s="8" t="s">
        <v>1156</v>
      </c>
    </row>
    <row r="31" spans="1:21" ht="15" customHeight="1" x14ac:dyDescent="0.25">
      <c r="A31" s="74" t="s">
        <v>1126</v>
      </c>
      <c r="B31" t="s">
        <v>8</v>
      </c>
      <c r="C31" s="72">
        <v>9794.354178093412</v>
      </c>
      <c r="D31" s="93">
        <v>2</v>
      </c>
      <c r="E31" s="56" t="s">
        <v>52</v>
      </c>
      <c r="F31" s="8" t="s">
        <v>1331</v>
      </c>
      <c r="G31" s="88">
        <v>0</v>
      </c>
      <c r="H31" s="88">
        <v>24000</v>
      </c>
      <c r="I31" s="88">
        <v>0</v>
      </c>
      <c r="J31" s="88">
        <v>0</v>
      </c>
      <c r="K31" s="88">
        <v>0</v>
      </c>
      <c r="L31" s="88">
        <v>0</v>
      </c>
      <c r="M31" s="88">
        <v>0</v>
      </c>
      <c r="N31" s="88">
        <v>0</v>
      </c>
      <c r="O31" s="88">
        <v>0</v>
      </c>
      <c r="P31" s="88">
        <v>0</v>
      </c>
      <c r="Q31" s="56"/>
      <c r="S31" s="19" t="s">
        <v>4022</v>
      </c>
      <c r="T31" s="83">
        <f>AVERAGE(H31)</f>
        <v>24000</v>
      </c>
      <c r="U31" s="8" t="s">
        <v>1331</v>
      </c>
    </row>
    <row r="32" spans="1:21" ht="15" customHeight="1" x14ac:dyDescent="0.25">
      <c r="A32" s="74" t="s">
        <v>1126</v>
      </c>
      <c r="B32" t="s">
        <v>8</v>
      </c>
      <c r="C32" s="72">
        <v>50000</v>
      </c>
      <c r="D32" s="93">
        <v>2</v>
      </c>
      <c r="E32" s="56" t="s">
        <v>52</v>
      </c>
      <c r="F32" s="8" t="s">
        <v>84</v>
      </c>
      <c r="G32" s="88">
        <v>85000</v>
      </c>
      <c r="H32" s="88">
        <v>93434.727011948984</v>
      </c>
      <c r="I32" s="88">
        <v>93094.757126481432</v>
      </c>
      <c r="J32" s="88">
        <v>92503.325666540608</v>
      </c>
      <c r="K32" s="88">
        <v>93967.61627297489</v>
      </c>
      <c r="L32" s="88">
        <v>92215.780428707716</v>
      </c>
      <c r="M32" s="88">
        <v>95303.633873202431</v>
      </c>
      <c r="N32" s="88">
        <v>92296.901400557719</v>
      </c>
      <c r="O32" s="88">
        <v>102908.88433102594</v>
      </c>
      <c r="P32" s="88">
        <v>0</v>
      </c>
      <c r="Q32" s="56"/>
      <c r="S32" s="19" t="s">
        <v>4106</v>
      </c>
      <c r="T32" s="83">
        <f>AVERAGE(G32:O32)</f>
        <v>93413.958456826629</v>
      </c>
      <c r="U32" s="8" t="s">
        <v>84</v>
      </c>
    </row>
    <row r="33" spans="1:21" ht="15" customHeight="1" x14ac:dyDescent="0.25">
      <c r="A33" s="74" t="s">
        <v>1126</v>
      </c>
      <c r="B33" t="s">
        <v>8</v>
      </c>
      <c r="C33" s="72">
        <v>13500</v>
      </c>
      <c r="D33" s="93">
        <v>2</v>
      </c>
      <c r="E33" s="56" t="s">
        <v>52</v>
      </c>
      <c r="F33" s="8" t="s">
        <v>672</v>
      </c>
      <c r="G33" s="88">
        <v>0</v>
      </c>
      <c r="H33" s="88">
        <v>72143.497141566986</v>
      </c>
      <c r="I33" s="88">
        <v>67268.785960486261</v>
      </c>
      <c r="J33" s="88">
        <v>0</v>
      </c>
      <c r="K33" s="88">
        <v>70289.21820415066</v>
      </c>
      <c r="L33" s="88">
        <v>72000</v>
      </c>
      <c r="M33" s="88">
        <v>0</v>
      </c>
      <c r="N33" s="88">
        <v>0</v>
      </c>
      <c r="O33" s="88">
        <v>39879.404680246938</v>
      </c>
      <c r="P33" s="88">
        <v>0</v>
      </c>
      <c r="Q33" s="56"/>
      <c r="S33" s="19" t="s">
        <v>4106</v>
      </c>
      <c r="T33" s="83">
        <f>AVERAGE(H33:I33,K33:L33,O33)</f>
        <v>64316.181197290171</v>
      </c>
      <c r="U33" s="8" t="s">
        <v>672</v>
      </c>
    </row>
    <row r="34" spans="1:21" ht="15" customHeight="1" x14ac:dyDescent="0.25">
      <c r="A34" s="74" t="s">
        <v>1126</v>
      </c>
      <c r="B34" t="s">
        <v>8</v>
      </c>
      <c r="C34" s="72">
        <v>17807.916687442568</v>
      </c>
      <c r="D34" s="93">
        <v>2</v>
      </c>
      <c r="E34" s="56" t="s">
        <v>52</v>
      </c>
      <c r="F34" s="8" t="s">
        <v>992</v>
      </c>
      <c r="G34" s="88">
        <v>0</v>
      </c>
      <c r="H34" s="88">
        <v>0</v>
      </c>
      <c r="I34" s="88">
        <v>0</v>
      </c>
      <c r="J34" s="88">
        <v>0</v>
      </c>
      <c r="K34" s="88">
        <v>0</v>
      </c>
      <c r="L34" s="88">
        <v>5000</v>
      </c>
      <c r="M34" s="88">
        <v>0</v>
      </c>
      <c r="N34" s="88">
        <v>0</v>
      </c>
      <c r="O34" s="88">
        <v>0</v>
      </c>
      <c r="P34" s="88">
        <v>0</v>
      </c>
      <c r="Q34" s="56"/>
      <c r="S34" s="19" t="s">
        <v>4106</v>
      </c>
      <c r="T34" s="83">
        <f>AVERAGE(L34)</f>
        <v>5000</v>
      </c>
      <c r="U34" s="8" t="s">
        <v>992</v>
      </c>
    </row>
    <row r="35" spans="1:21" ht="15" customHeight="1" x14ac:dyDescent="0.25">
      <c r="A35" s="74" t="s">
        <v>1126</v>
      </c>
      <c r="B35" t="s">
        <v>8</v>
      </c>
      <c r="C35" s="72">
        <v>16027.125018698311</v>
      </c>
      <c r="D35" s="93">
        <v>9</v>
      </c>
      <c r="E35" s="56" t="s">
        <v>279</v>
      </c>
      <c r="F35" s="56"/>
      <c r="G35" s="89"/>
      <c r="H35" s="89"/>
      <c r="I35" s="89"/>
      <c r="J35" s="89"/>
      <c r="K35" s="89"/>
      <c r="L35" s="89"/>
      <c r="M35" s="89"/>
      <c r="N35" s="89"/>
      <c r="P35" s="89"/>
      <c r="Q35" s="56"/>
      <c r="R35" s="56"/>
      <c r="S35" s="19" t="s">
        <v>4106</v>
      </c>
      <c r="T35" s="83" t="s">
        <v>4125</v>
      </c>
      <c r="U35" s="66" t="s">
        <v>4125</v>
      </c>
    </row>
    <row r="36" spans="1:21" ht="15" customHeight="1" x14ac:dyDescent="0.25">
      <c r="A36" s="74" t="s">
        <v>1126</v>
      </c>
      <c r="B36" t="s">
        <v>8</v>
      </c>
      <c r="C36" s="72">
        <v>10684.750012465542</v>
      </c>
      <c r="D36" s="93">
        <v>2</v>
      </c>
      <c r="E36" s="56" t="s">
        <v>52</v>
      </c>
      <c r="F36" s="101" t="str">
        <f>Chart!H14</f>
        <v>Spain</v>
      </c>
      <c r="G36" s="102">
        <f>HLOOKUP(P2,P2:$P$34,MATCH($F$36,$F$2:$F$34,0),FALSE)</f>
        <v>0</v>
      </c>
      <c r="H36" s="103">
        <f>G36/G$46%</f>
        <v>0</v>
      </c>
      <c r="Q36" s="56"/>
      <c r="R36" s="56"/>
      <c r="S36" s="19" t="s">
        <v>4106</v>
      </c>
      <c r="T36" s="83" t="s">
        <v>4125</v>
      </c>
      <c r="U36" s="66" t="s">
        <v>4125</v>
      </c>
    </row>
    <row r="37" spans="1:21" ht="15" customHeight="1" x14ac:dyDescent="0.25">
      <c r="A37" s="74" t="s">
        <v>1126</v>
      </c>
      <c r="B37" t="s">
        <v>8</v>
      </c>
      <c r="C37" s="72">
        <v>6410.8500074793246</v>
      </c>
      <c r="D37" s="93">
        <v>8</v>
      </c>
      <c r="E37" s="56" t="s">
        <v>67</v>
      </c>
      <c r="F37" s="56"/>
      <c r="G37" s="102">
        <f>HLOOKUP(O2,O2:$P$34,MATCH($F$36,$F$2:$F$34,0),FALSE)</f>
        <v>52086.37699865592</v>
      </c>
      <c r="H37" s="103">
        <f t="shared" ref="H37:H45" si="0">G37/G$46%</f>
        <v>15.915747604848201</v>
      </c>
      <c r="I37" s="89"/>
      <c r="J37" s="89"/>
      <c r="K37" s="89"/>
      <c r="L37" s="89"/>
      <c r="M37" s="89"/>
      <c r="O37" s="89"/>
      <c r="P37" s="89"/>
      <c r="Q37" s="56"/>
      <c r="R37" s="56"/>
      <c r="S37" s="19" t="s">
        <v>4106</v>
      </c>
      <c r="T37" s="83" t="s">
        <v>4125</v>
      </c>
      <c r="U37" s="66" t="s">
        <v>4125</v>
      </c>
    </row>
    <row r="38" spans="1:21" ht="15" customHeight="1" x14ac:dyDescent="0.25">
      <c r="A38" s="74" t="s">
        <v>1126</v>
      </c>
      <c r="B38" t="s">
        <v>8</v>
      </c>
      <c r="C38" s="72">
        <v>8903.9583437212841</v>
      </c>
      <c r="D38" s="93">
        <v>6</v>
      </c>
      <c r="E38" s="56" t="s">
        <v>356</v>
      </c>
      <c r="F38" s="56"/>
      <c r="G38" s="102">
        <f>HLOOKUP(N2,N2:$P$34,MATCH($F$36,$F$2:$F$34,0),FALSE)</f>
        <v>0</v>
      </c>
      <c r="H38" s="103">
        <f t="shared" si="0"/>
        <v>0</v>
      </c>
    </row>
    <row r="39" spans="1:21" ht="15" customHeight="1" x14ac:dyDescent="0.25">
      <c r="A39" s="74" t="s">
        <v>1126</v>
      </c>
      <c r="B39" t="s">
        <v>8</v>
      </c>
      <c r="C39" s="72">
        <v>7123.1666749770275</v>
      </c>
      <c r="D39" s="93">
        <v>2</v>
      </c>
      <c r="E39" s="56" t="s">
        <v>52</v>
      </c>
      <c r="F39" s="56"/>
      <c r="G39" s="102">
        <f>HLOOKUP(M2,M2:$P$34,MATCH($F$36,$F$2:$F$34,0),FALSE)</f>
        <v>35571.184291765021</v>
      </c>
      <c r="H39" s="103">
        <f t="shared" si="0"/>
        <v>10.869291047213407</v>
      </c>
      <c r="R39" s="56"/>
    </row>
    <row r="40" spans="1:21" ht="15" customHeight="1" x14ac:dyDescent="0.25">
      <c r="A40" s="74" t="s">
        <v>1126</v>
      </c>
      <c r="B40" t="s">
        <v>8</v>
      </c>
      <c r="C40" s="72">
        <v>14500</v>
      </c>
      <c r="D40" s="93">
        <v>3</v>
      </c>
      <c r="E40" s="56" t="s">
        <v>20</v>
      </c>
      <c r="F40" s="56"/>
      <c r="G40" s="102">
        <f>HLOOKUP(L2,L2:$P$34,MATCH($F$36,$F$2:$F$34,0),FALSE)</f>
        <v>12000</v>
      </c>
      <c r="H40" s="103">
        <f t="shared" si="0"/>
        <v>3.6667739678478091</v>
      </c>
      <c r="R40" s="56"/>
    </row>
    <row r="41" spans="1:21" ht="15" customHeight="1" x14ac:dyDescent="0.25">
      <c r="A41" s="74" t="s">
        <v>1126</v>
      </c>
      <c r="B41" t="s">
        <v>8</v>
      </c>
      <c r="C41" s="72">
        <v>14246.333349954055</v>
      </c>
      <c r="D41" s="93">
        <v>2</v>
      </c>
      <c r="E41" s="56" t="s">
        <v>52</v>
      </c>
      <c r="F41" s="56"/>
      <c r="G41" s="102">
        <f>HLOOKUP(K2,K2:$P$34,MATCH($F$36,$F$2:$F$34,0),FALSE)</f>
        <v>0</v>
      </c>
      <c r="H41" s="103">
        <f t="shared" si="0"/>
        <v>0</v>
      </c>
      <c r="R41" s="56"/>
    </row>
    <row r="42" spans="1:21" ht="15" customHeight="1" x14ac:dyDescent="0.25">
      <c r="A42" s="74" t="s">
        <v>1126</v>
      </c>
      <c r="B42" t="s">
        <v>8</v>
      </c>
      <c r="C42" s="72">
        <v>4320</v>
      </c>
      <c r="D42" s="93">
        <v>5</v>
      </c>
      <c r="E42" s="56" t="s">
        <v>310</v>
      </c>
      <c r="F42" s="56"/>
      <c r="G42" s="102">
        <f>HLOOKUP(J2,J2:$P$34,MATCH($F$36,$F$2:$F$34,0),FALSE)</f>
        <v>127039.94389916077</v>
      </c>
      <c r="H42" s="103">
        <f t="shared" si="0"/>
        <v>38.818896597190736</v>
      </c>
      <c r="R42" s="56"/>
    </row>
    <row r="43" spans="1:21" ht="15" customHeight="1" x14ac:dyDescent="0.25">
      <c r="A43" s="74" t="s">
        <v>1126</v>
      </c>
      <c r="B43" t="s">
        <v>8</v>
      </c>
      <c r="C43" s="72">
        <v>7500</v>
      </c>
      <c r="D43" s="93">
        <v>3</v>
      </c>
      <c r="E43" s="56" t="s">
        <v>20</v>
      </c>
      <c r="F43" s="56"/>
      <c r="G43" s="102">
        <f>HLOOKUP(I2,I2:$P$34,MATCH($F$36,$F$2:$F$34,0),FALSE)</f>
        <v>47420.601870084436</v>
      </c>
      <c r="H43" s="103">
        <f t="shared" si="0"/>
        <v>14.490052373075063</v>
      </c>
      <c r="R43" s="56"/>
    </row>
    <row r="44" spans="1:21" ht="15" customHeight="1" x14ac:dyDescent="0.25">
      <c r="A44" s="74" t="s">
        <v>1126</v>
      </c>
      <c r="B44" t="s">
        <v>8</v>
      </c>
      <c r="C44" s="72">
        <v>8903.9583437212841</v>
      </c>
      <c r="D44" s="93">
        <v>6</v>
      </c>
      <c r="E44" s="56" t="s">
        <v>356</v>
      </c>
      <c r="F44" s="56"/>
      <c r="G44" s="102">
        <f>HLOOKUP(H2,H2:$P$34,MATCH($F$36,$F$2:$F$34,0),FALSE)</f>
        <v>53145.043197815598</v>
      </c>
      <c r="H44" s="103">
        <f t="shared" si="0"/>
        <v>16.239238409824793</v>
      </c>
      <c r="R44" s="56"/>
    </row>
    <row r="45" spans="1:21" ht="15" customHeight="1" x14ac:dyDescent="0.25">
      <c r="A45" s="74" t="s">
        <v>1126</v>
      </c>
      <c r="B45" t="s">
        <v>8</v>
      </c>
      <c r="C45" s="72">
        <v>2564.3400029917298</v>
      </c>
      <c r="D45" s="93">
        <v>6</v>
      </c>
      <c r="E45" s="56" t="s">
        <v>356</v>
      </c>
      <c r="F45" s="56"/>
      <c r="G45" s="102">
        <f>HLOOKUP(G2,G2:$P$34,MATCH($F$36,$F$2:$F$34,0),FALSE)</f>
        <v>0</v>
      </c>
      <c r="H45" s="103">
        <f t="shared" si="0"/>
        <v>0</v>
      </c>
      <c r="R45" s="56"/>
    </row>
    <row r="46" spans="1:21" ht="15" customHeight="1" x14ac:dyDescent="0.25">
      <c r="A46" s="74" t="s">
        <v>1126</v>
      </c>
      <c r="B46" t="s">
        <v>8</v>
      </c>
      <c r="C46" s="72">
        <v>40958.208381117904</v>
      </c>
      <c r="D46" s="93">
        <v>3</v>
      </c>
      <c r="E46" s="56" t="s">
        <v>20</v>
      </c>
      <c r="F46" s="56"/>
      <c r="G46" s="88">
        <f>SUM(G36:G45)</f>
        <v>327263.15025748173</v>
      </c>
      <c r="R46" s="56"/>
    </row>
    <row r="47" spans="1:21" ht="15" customHeight="1" x14ac:dyDescent="0.25">
      <c r="A47" s="74" t="s">
        <v>1126</v>
      </c>
      <c r="B47" t="s">
        <v>8</v>
      </c>
      <c r="C47" s="72">
        <v>14246.333349954055</v>
      </c>
      <c r="D47" s="93">
        <v>2</v>
      </c>
      <c r="E47" s="56" t="s">
        <v>52</v>
      </c>
      <c r="F47" s="56"/>
      <c r="R47" s="56"/>
    </row>
    <row r="48" spans="1:21" ht="15" customHeight="1" x14ac:dyDescent="0.25">
      <c r="A48" s="74" t="s">
        <v>1126</v>
      </c>
      <c r="B48" t="s">
        <v>8</v>
      </c>
      <c r="C48" s="72">
        <v>5983.4600069807029</v>
      </c>
      <c r="D48" s="93">
        <v>1</v>
      </c>
      <c r="E48" s="56" t="s">
        <v>3999</v>
      </c>
      <c r="F48" s="56"/>
      <c r="H48" s="89"/>
      <c r="I48" s="89"/>
      <c r="J48" s="89"/>
      <c r="K48" s="89"/>
      <c r="L48" s="89"/>
      <c r="M48" s="89"/>
      <c r="N48" s="89"/>
      <c r="O48" s="89"/>
      <c r="P48" s="89"/>
      <c r="Q48" s="56"/>
      <c r="R48" s="56"/>
    </row>
    <row r="49" spans="1:18" ht="15" customHeight="1" x14ac:dyDescent="0.25">
      <c r="A49" s="74" t="s">
        <v>1126</v>
      </c>
      <c r="B49" t="s">
        <v>8</v>
      </c>
      <c r="C49" s="72">
        <v>7479.3250087258784</v>
      </c>
      <c r="D49" s="93">
        <v>2</v>
      </c>
      <c r="E49" s="56" t="s">
        <v>52</v>
      </c>
      <c r="F49" s="56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56"/>
      <c r="R49" s="56"/>
    </row>
    <row r="50" spans="1:18" ht="15" customHeight="1" x14ac:dyDescent="0.25">
      <c r="A50" s="74" t="s">
        <v>1126</v>
      </c>
      <c r="B50" t="s">
        <v>8</v>
      </c>
      <c r="C50" s="72">
        <v>23150.291693675339</v>
      </c>
      <c r="D50" s="93">
        <v>2</v>
      </c>
      <c r="E50" s="56" t="s">
        <v>52</v>
      </c>
      <c r="F50" s="56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56"/>
      <c r="R50" s="56"/>
    </row>
    <row r="51" spans="1:18" ht="15" customHeight="1" x14ac:dyDescent="0.25">
      <c r="A51" s="74" t="s">
        <v>1126</v>
      </c>
      <c r="B51" t="s">
        <v>8</v>
      </c>
      <c r="C51" s="72">
        <v>8903.9583437212841</v>
      </c>
      <c r="D51" s="93">
        <v>3</v>
      </c>
      <c r="E51" s="56" t="s">
        <v>20</v>
      </c>
      <c r="F51" s="56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56"/>
      <c r="R51" s="56"/>
    </row>
    <row r="52" spans="1:18" ht="15" customHeight="1" x14ac:dyDescent="0.25">
      <c r="A52" s="74" t="s">
        <v>1126</v>
      </c>
      <c r="B52" t="s">
        <v>8</v>
      </c>
      <c r="C52" s="72">
        <v>3205.4250037396623</v>
      </c>
      <c r="D52" s="93">
        <v>3</v>
      </c>
      <c r="E52" s="56" t="s">
        <v>20</v>
      </c>
      <c r="F52" s="56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56"/>
      <c r="R52" s="56"/>
    </row>
    <row r="53" spans="1:18" ht="15" customHeight="1" x14ac:dyDescent="0.25">
      <c r="A53" s="74" t="s">
        <v>1126</v>
      </c>
      <c r="B53" t="s">
        <v>8</v>
      </c>
      <c r="C53" s="72">
        <v>19588.708356186824</v>
      </c>
      <c r="D53" s="93">
        <v>2</v>
      </c>
      <c r="E53" s="56" t="s">
        <v>52</v>
      </c>
      <c r="F53" s="56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56"/>
      <c r="R53" s="56"/>
    </row>
    <row r="54" spans="1:18" ht="15" customHeight="1" x14ac:dyDescent="0.25">
      <c r="A54" s="74" t="s">
        <v>1126</v>
      </c>
      <c r="B54" t="s">
        <v>8</v>
      </c>
      <c r="C54" s="72">
        <v>3205.4250037396623</v>
      </c>
      <c r="D54" s="93">
        <v>3</v>
      </c>
      <c r="E54" s="56" t="s">
        <v>20</v>
      </c>
      <c r="F54" s="56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56"/>
      <c r="R54" s="56"/>
    </row>
    <row r="55" spans="1:18" ht="15" customHeight="1" x14ac:dyDescent="0.25">
      <c r="A55" s="74" t="s">
        <v>1126</v>
      </c>
      <c r="B55" t="s">
        <v>8</v>
      </c>
      <c r="C55" s="72">
        <v>13636</v>
      </c>
      <c r="D55" s="93">
        <v>2</v>
      </c>
      <c r="E55" s="56" t="s">
        <v>52</v>
      </c>
      <c r="F55" s="56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56"/>
      <c r="R55" s="56"/>
    </row>
    <row r="56" spans="1:18" ht="15" customHeight="1" x14ac:dyDescent="0.25">
      <c r="A56" s="74" t="s">
        <v>1126</v>
      </c>
      <c r="B56" t="s">
        <v>8</v>
      </c>
      <c r="C56" s="72">
        <v>4149.2445881741187</v>
      </c>
      <c r="D56" s="93">
        <v>2</v>
      </c>
      <c r="E56" s="56" t="s">
        <v>52</v>
      </c>
      <c r="F56" s="56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56"/>
      <c r="R56" s="56"/>
    </row>
    <row r="57" spans="1:18" ht="15" customHeight="1" x14ac:dyDescent="0.25">
      <c r="A57" s="74" t="s">
        <v>1126</v>
      </c>
      <c r="B57" t="s">
        <v>8</v>
      </c>
      <c r="C57" s="72">
        <v>4897.177089046706</v>
      </c>
      <c r="D57" s="93">
        <v>3</v>
      </c>
      <c r="E57" s="56" t="s">
        <v>20</v>
      </c>
      <c r="F57" s="56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56"/>
      <c r="R57" s="56"/>
    </row>
    <row r="58" spans="1:18" ht="15" customHeight="1" x14ac:dyDescent="0.25">
      <c r="A58" s="74" t="s">
        <v>1126</v>
      </c>
      <c r="B58" t="s">
        <v>8</v>
      </c>
      <c r="C58" s="72">
        <v>3419.1200039889732</v>
      </c>
      <c r="D58" s="93">
        <v>3</v>
      </c>
      <c r="E58" s="56" t="s">
        <v>20</v>
      </c>
      <c r="F58" s="56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56"/>
      <c r="R58" s="56"/>
    </row>
    <row r="59" spans="1:18" ht="15" customHeight="1" x14ac:dyDescent="0.25">
      <c r="A59" s="74" t="s">
        <v>1126</v>
      </c>
      <c r="B59" t="s">
        <v>8</v>
      </c>
      <c r="C59" s="72">
        <v>32054.250037396621</v>
      </c>
      <c r="D59" s="93">
        <v>2</v>
      </c>
      <c r="E59" s="56" t="s">
        <v>52</v>
      </c>
      <c r="F59" s="56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56"/>
      <c r="R59" s="56"/>
    </row>
    <row r="60" spans="1:18" ht="15" customHeight="1" x14ac:dyDescent="0.25">
      <c r="A60" s="74" t="s">
        <v>1126</v>
      </c>
      <c r="B60" t="s">
        <v>8</v>
      </c>
      <c r="C60" s="72">
        <v>8903.9583437212841</v>
      </c>
      <c r="D60" s="93">
        <v>2</v>
      </c>
      <c r="E60" s="56" t="s">
        <v>52</v>
      </c>
      <c r="F60" s="56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56"/>
      <c r="R60" s="56"/>
    </row>
    <row r="61" spans="1:18" ht="15" customHeight="1" x14ac:dyDescent="0.25">
      <c r="A61" s="74" t="s">
        <v>1126</v>
      </c>
      <c r="B61" t="s">
        <v>8</v>
      </c>
      <c r="C61" s="72">
        <v>6232.7708406048987</v>
      </c>
      <c r="D61" s="93">
        <v>5</v>
      </c>
      <c r="E61" s="56" t="s">
        <v>310</v>
      </c>
      <c r="F61" s="56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56"/>
      <c r="R61" s="56"/>
    </row>
    <row r="62" spans="1:18" ht="15" customHeight="1" x14ac:dyDescent="0.25">
      <c r="A62" s="74" t="s">
        <v>1126</v>
      </c>
      <c r="B62" t="s">
        <v>8</v>
      </c>
      <c r="C62" s="72">
        <v>8547.8000099724322</v>
      </c>
      <c r="D62" s="93">
        <v>2</v>
      </c>
      <c r="E62" s="56" t="s">
        <v>52</v>
      </c>
      <c r="F62" s="56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56"/>
      <c r="R62" s="56"/>
    </row>
    <row r="63" spans="1:18" ht="15" customHeight="1" x14ac:dyDescent="0.25">
      <c r="A63" s="74" t="s">
        <v>1126</v>
      </c>
      <c r="B63" t="s">
        <v>8</v>
      </c>
      <c r="C63" s="72">
        <v>3561.5833374885137</v>
      </c>
      <c r="D63" s="93">
        <v>3</v>
      </c>
      <c r="E63" s="56" t="s">
        <v>20</v>
      </c>
      <c r="F63" s="56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56"/>
      <c r="R63" s="56"/>
    </row>
    <row r="64" spans="1:18" ht="15" customHeight="1" x14ac:dyDescent="0.25">
      <c r="A64" s="74" t="s">
        <v>1126</v>
      </c>
      <c r="B64" t="s">
        <v>8</v>
      </c>
      <c r="C64" s="72">
        <v>21369.500024931083</v>
      </c>
      <c r="D64" s="93">
        <v>2</v>
      </c>
      <c r="E64" s="56" t="s">
        <v>52</v>
      </c>
      <c r="F64" s="56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56"/>
      <c r="R64" s="56"/>
    </row>
    <row r="65" spans="1:18" ht="15" customHeight="1" x14ac:dyDescent="0.25">
      <c r="A65" s="74" t="s">
        <v>1126</v>
      </c>
      <c r="B65" t="s">
        <v>8</v>
      </c>
      <c r="C65" s="72">
        <v>20000</v>
      </c>
      <c r="D65" s="93">
        <v>2</v>
      </c>
      <c r="E65" s="56" t="s">
        <v>52</v>
      </c>
      <c r="F65" s="56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56"/>
      <c r="R65" s="56"/>
    </row>
    <row r="66" spans="1:18" ht="15" customHeight="1" x14ac:dyDescent="0.25">
      <c r="A66" s="74" t="s">
        <v>1126</v>
      </c>
      <c r="B66" t="s">
        <v>8</v>
      </c>
      <c r="C66" s="72">
        <v>25000</v>
      </c>
      <c r="D66" s="93">
        <v>2</v>
      </c>
      <c r="E66" s="56" t="s">
        <v>52</v>
      </c>
      <c r="F66" s="56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56"/>
      <c r="R66" s="56"/>
    </row>
    <row r="67" spans="1:18" ht="15" customHeight="1" x14ac:dyDescent="0.25">
      <c r="A67" s="74" t="s">
        <v>1126</v>
      </c>
      <c r="B67" t="s">
        <v>8</v>
      </c>
      <c r="C67" s="72">
        <v>8369.7208430980063</v>
      </c>
      <c r="D67" s="93">
        <v>3</v>
      </c>
      <c r="E67" s="56" t="s">
        <v>20</v>
      </c>
      <c r="F67" s="56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56"/>
      <c r="R67" s="56"/>
    </row>
    <row r="68" spans="1:18" ht="15" customHeight="1" x14ac:dyDescent="0.25">
      <c r="A68" s="74" t="s">
        <v>1126</v>
      </c>
      <c r="B68" t="s">
        <v>8</v>
      </c>
      <c r="C68" s="72">
        <v>34191.200039889729</v>
      </c>
      <c r="D68" s="93">
        <v>2</v>
      </c>
      <c r="E68" s="56" t="s">
        <v>52</v>
      </c>
      <c r="F68" s="56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56"/>
      <c r="R68" s="56"/>
    </row>
    <row r="69" spans="1:18" ht="15" customHeight="1" x14ac:dyDescent="0.25">
      <c r="A69" s="74" t="s">
        <v>1126</v>
      </c>
      <c r="B69" t="s">
        <v>8</v>
      </c>
      <c r="C69" s="72">
        <v>4914.9850057341491</v>
      </c>
      <c r="D69" s="93">
        <v>3</v>
      </c>
      <c r="E69" s="56" t="s">
        <v>20</v>
      </c>
      <c r="F69" s="56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56"/>
      <c r="R69" s="56"/>
    </row>
    <row r="70" spans="1:18" ht="15" customHeight="1" x14ac:dyDescent="0.25">
      <c r="A70" s="74" t="s">
        <v>1126</v>
      </c>
      <c r="B70" t="s">
        <v>8</v>
      </c>
      <c r="C70" s="72">
        <v>20000</v>
      </c>
      <c r="D70" s="93">
        <v>3</v>
      </c>
      <c r="E70" s="56" t="s">
        <v>20</v>
      </c>
      <c r="F70" s="56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56"/>
      <c r="R70" s="56"/>
    </row>
    <row r="71" spans="1:18" ht="15" customHeight="1" x14ac:dyDescent="0.25">
      <c r="A71" s="74" t="s">
        <v>1126</v>
      </c>
      <c r="B71" t="s">
        <v>8</v>
      </c>
      <c r="C71" s="72">
        <v>26711.875031163851</v>
      </c>
      <c r="D71" s="93">
        <v>6</v>
      </c>
      <c r="E71" s="56" t="s">
        <v>356</v>
      </c>
      <c r="F71" s="56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56"/>
      <c r="R71" s="56"/>
    </row>
    <row r="72" spans="1:18" ht="15" customHeight="1" x14ac:dyDescent="0.25">
      <c r="A72" s="74" t="s">
        <v>1126</v>
      </c>
      <c r="B72" t="s">
        <v>8</v>
      </c>
      <c r="C72" s="72">
        <v>22000</v>
      </c>
      <c r="D72" s="93">
        <v>1</v>
      </c>
      <c r="E72" s="56" t="s">
        <v>3999</v>
      </c>
      <c r="F72" s="56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56"/>
      <c r="R72" s="56"/>
    </row>
    <row r="73" spans="1:18" ht="15" customHeight="1" x14ac:dyDescent="0.25">
      <c r="A73" s="74" t="s">
        <v>1126</v>
      </c>
      <c r="B73" t="s">
        <v>8</v>
      </c>
      <c r="C73" s="72">
        <v>8013.5625093491553</v>
      </c>
      <c r="D73" s="93">
        <v>3</v>
      </c>
      <c r="E73" s="56" t="s">
        <v>20</v>
      </c>
      <c r="F73" s="56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56"/>
      <c r="R73" s="56"/>
    </row>
    <row r="74" spans="1:18" ht="15" customHeight="1" x14ac:dyDescent="0.25">
      <c r="A74" s="74" t="s">
        <v>1126</v>
      </c>
      <c r="B74" t="s">
        <v>8</v>
      </c>
      <c r="C74" s="72">
        <v>3205.4250037396623</v>
      </c>
      <c r="D74" s="93">
        <v>2</v>
      </c>
      <c r="E74" s="56" t="s">
        <v>52</v>
      </c>
      <c r="F74" s="56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56"/>
      <c r="R74" s="56"/>
    </row>
    <row r="75" spans="1:18" ht="15" customHeight="1" x14ac:dyDescent="0.25">
      <c r="A75" s="74" t="s">
        <v>1126</v>
      </c>
      <c r="B75" t="s">
        <v>8</v>
      </c>
      <c r="C75" s="72">
        <v>12000</v>
      </c>
      <c r="D75" s="93">
        <v>3</v>
      </c>
      <c r="E75" s="56" t="s">
        <v>20</v>
      </c>
      <c r="F75" s="56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56"/>
      <c r="R75" s="56"/>
    </row>
    <row r="76" spans="1:18" ht="15" customHeight="1" x14ac:dyDescent="0.25">
      <c r="A76" s="74" t="s">
        <v>1126</v>
      </c>
      <c r="B76" t="s">
        <v>8</v>
      </c>
      <c r="C76" s="72">
        <v>24931.083362419595</v>
      </c>
      <c r="D76" s="93">
        <v>2</v>
      </c>
      <c r="E76" s="56" t="s">
        <v>52</v>
      </c>
      <c r="F76" s="56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56"/>
      <c r="R76" s="56"/>
    </row>
    <row r="77" spans="1:18" ht="15" customHeight="1" x14ac:dyDescent="0.25">
      <c r="A77" s="74" t="s">
        <v>1126</v>
      </c>
      <c r="B77" t="s">
        <v>8</v>
      </c>
      <c r="C77" s="72">
        <v>17807.916687442568</v>
      </c>
      <c r="D77" s="93">
        <v>2</v>
      </c>
      <c r="E77" s="56" t="s">
        <v>52</v>
      </c>
      <c r="F77" s="56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56"/>
      <c r="R77" s="56"/>
    </row>
    <row r="78" spans="1:18" ht="15" customHeight="1" x14ac:dyDescent="0.25">
      <c r="A78" s="74" t="s">
        <v>1126</v>
      </c>
      <c r="B78" t="s">
        <v>8</v>
      </c>
      <c r="C78" s="72">
        <v>7123.1666749770275</v>
      </c>
      <c r="D78" s="93">
        <v>3</v>
      </c>
      <c r="E78" s="56" t="s">
        <v>20</v>
      </c>
      <c r="F78" s="56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56"/>
      <c r="R78" s="56"/>
    </row>
    <row r="79" spans="1:18" ht="15" customHeight="1" x14ac:dyDescent="0.25">
      <c r="A79" s="74" t="s">
        <v>1126</v>
      </c>
      <c r="B79" t="s">
        <v>8</v>
      </c>
      <c r="C79" s="72">
        <v>6410.8500074793246</v>
      </c>
      <c r="D79" s="93">
        <v>3</v>
      </c>
      <c r="E79" s="56" t="s">
        <v>20</v>
      </c>
      <c r="F79" s="56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56"/>
      <c r="R79" s="56"/>
    </row>
    <row r="80" spans="1:18" ht="15" customHeight="1" x14ac:dyDescent="0.25">
      <c r="A80" s="74" t="s">
        <v>1126</v>
      </c>
      <c r="B80" t="s">
        <v>8</v>
      </c>
      <c r="C80" s="72">
        <v>13000</v>
      </c>
      <c r="D80" s="93">
        <v>2</v>
      </c>
      <c r="E80" s="56" t="s">
        <v>52</v>
      </c>
      <c r="F80" s="56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56"/>
      <c r="R80" s="56"/>
    </row>
    <row r="81" spans="1:18" ht="15" customHeight="1" x14ac:dyDescent="0.25">
      <c r="A81" s="74" t="s">
        <v>1126</v>
      </c>
      <c r="B81" t="s">
        <v>8</v>
      </c>
      <c r="C81" s="72">
        <v>3800</v>
      </c>
      <c r="D81" s="93">
        <v>1</v>
      </c>
      <c r="E81" s="56" t="s">
        <v>3999</v>
      </c>
      <c r="F81" s="56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56"/>
      <c r="R81" s="56"/>
    </row>
    <row r="82" spans="1:18" ht="15" customHeight="1" x14ac:dyDescent="0.25">
      <c r="A82" s="74" t="s">
        <v>1126</v>
      </c>
      <c r="B82" t="s">
        <v>8</v>
      </c>
      <c r="C82" s="72">
        <v>6588.9291743537506</v>
      </c>
      <c r="D82" s="93">
        <v>3</v>
      </c>
      <c r="E82" s="56" t="s">
        <v>20</v>
      </c>
      <c r="F82" s="56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56"/>
      <c r="R82" s="56"/>
    </row>
    <row r="83" spans="1:18" ht="15" customHeight="1" x14ac:dyDescent="0.25">
      <c r="A83" s="74" t="s">
        <v>1126</v>
      </c>
      <c r="B83" t="s">
        <v>8</v>
      </c>
      <c r="C83" s="72">
        <v>25000</v>
      </c>
      <c r="D83" s="93">
        <v>2</v>
      </c>
      <c r="E83" s="56" t="s">
        <v>52</v>
      </c>
      <c r="F83" s="56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56"/>
      <c r="R83" s="56"/>
    </row>
    <row r="84" spans="1:18" ht="15" customHeight="1" x14ac:dyDescent="0.25">
      <c r="A84" s="74" t="s">
        <v>1126</v>
      </c>
      <c r="B84" t="s">
        <v>8</v>
      </c>
      <c r="C84" s="72">
        <v>18000</v>
      </c>
      <c r="D84" s="93">
        <v>4</v>
      </c>
      <c r="E84" s="56" t="s">
        <v>4001</v>
      </c>
      <c r="F84" s="56"/>
      <c r="G84" s="89"/>
      <c r="H84" s="89"/>
      <c r="I84" s="89"/>
      <c r="K84" s="89"/>
      <c r="L84" s="89"/>
      <c r="M84" s="89"/>
      <c r="N84" s="89"/>
      <c r="O84" s="89"/>
      <c r="P84" s="89"/>
      <c r="Q84" s="56"/>
      <c r="R84" s="56"/>
    </row>
    <row r="85" spans="1:18" ht="15" customHeight="1" x14ac:dyDescent="0.25">
      <c r="A85" s="74" t="s">
        <v>1126</v>
      </c>
      <c r="B85" t="s">
        <v>8</v>
      </c>
      <c r="C85" s="72">
        <v>8547.8000099724322</v>
      </c>
      <c r="D85" s="93">
        <v>2</v>
      </c>
      <c r="E85" s="56" t="s">
        <v>52</v>
      </c>
      <c r="F85" s="56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56"/>
      <c r="R85" s="56"/>
    </row>
    <row r="86" spans="1:18" ht="15" customHeight="1" x14ac:dyDescent="0.25">
      <c r="A86" s="74" t="s">
        <v>1126</v>
      </c>
      <c r="B86" t="s">
        <v>8</v>
      </c>
      <c r="C86" s="72">
        <v>160271.25018698312</v>
      </c>
      <c r="D86" s="93">
        <v>3</v>
      </c>
      <c r="E86" s="56" t="s">
        <v>20</v>
      </c>
      <c r="F86" s="56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56"/>
      <c r="R86" s="56"/>
    </row>
    <row r="87" spans="1:18" ht="15" customHeight="1" x14ac:dyDescent="0.25">
      <c r="A87" s="74" t="s">
        <v>1126</v>
      </c>
      <c r="B87" t="s">
        <v>8</v>
      </c>
      <c r="C87" s="72">
        <v>8903.9583437212841</v>
      </c>
      <c r="D87" s="93">
        <v>2</v>
      </c>
      <c r="E87" s="56" t="s">
        <v>52</v>
      </c>
      <c r="F87" s="56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56"/>
      <c r="R87" s="56"/>
    </row>
    <row r="88" spans="1:18" ht="15" customHeight="1" x14ac:dyDescent="0.25">
      <c r="A88" s="74" t="s">
        <v>1126</v>
      </c>
      <c r="B88" t="s">
        <v>8</v>
      </c>
      <c r="C88" s="72">
        <v>9616.275011218986</v>
      </c>
      <c r="D88" s="93">
        <v>9</v>
      </c>
      <c r="E88" s="56" t="s">
        <v>279</v>
      </c>
      <c r="F88" s="56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56"/>
      <c r="R88" s="56"/>
    </row>
    <row r="89" spans="1:18" ht="15" customHeight="1" x14ac:dyDescent="0.25">
      <c r="A89" s="74" t="s">
        <v>1126</v>
      </c>
      <c r="B89" t="s">
        <v>8</v>
      </c>
      <c r="C89" s="72">
        <v>11040.908346214392</v>
      </c>
      <c r="D89" s="93">
        <v>2</v>
      </c>
      <c r="E89" s="56" t="s">
        <v>52</v>
      </c>
      <c r="F89" s="56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56"/>
      <c r="R89" s="56"/>
    </row>
    <row r="90" spans="1:18" ht="15" customHeight="1" x14ac:dyDescent="0.25">
      <c r="A90" s="74" t="s">
        <v>1126</v>
      </c>
      <c r="B90" t="s">
        <v>8</v>
      </c>
      <c r="C90" s="72">
        <v>13355.937515581925</v>
      </c>
      <c r="D90" s="93">
        <v>3</v>
      </c>
      <c r="E90" s="56" t="s">
        <v>20</v>
      </c>
      <c r="F90" s="56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56"/>
      <c r="R90" s="56"/>
    </row>
    <row r="91" spans="1:18" ht="15" customHeight="1" x14ac:dyDescent="0.25">
      <c r="A91" s="74" t="s">
        <v>1126</v>
      </c>
      <c r="B91" t="s">
        <v>8</v>
      </c>
      <c r="C91" s="72">
        <v>30000</v>
      </c>
      <c r="D91" s="93">
        <v>4</v>
      </c>
      <c r="E91" s="56" t="s">
        <v>4001</v>
      </c>
      <c r="F91" s="56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56"/>
      <c r="R91" s="56"/>
    </row>
    <row r="92" spans="1:18" ht="15" customHeight="1" x14ac:dyDescent="0.25">
      <c r="A92" s="74" t="s">
        <v>1126</v>
      </c>
      <c r="B92" t="s">
        <v>8</v>
      </c>
      <c r="C92" s="72">
        <v>5342.3750062327708</v>
      </c>
      <c r="D92" s="93">
        <v>9</v>
      </c>
      <c r="E92" s="56" t="s">
        <v>279</v>
      </c>
      <c r="F92" s="56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56"/>
      <c r="R92" s="56"/>
    </row>
    <row r="93" spans="1:18" ht="15" customHeight="1" x14ac:dyDescent="0.25">
      <c r="A93" s="74" t="s">
        <v>1126</v>
      </c>
      <c r="B93" t="s">
        <v>8</v>
      </c>
      <c r="C93" s="72">
        <v>7123.1666749770275</v>
      </c>
      <c r="D93" s="93">
        <v>3</v>
      </c>
      <c r="E93" s="56" t="s">
        <v>20</v>
      </c>
      <c r="F93" s="56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56"/>
      <c r="R93" s="56"/>
    </row>
    <row r="94" spans="1:18" ht="15" customHeight="1" x14ac:dyDescent="0.25">
      <c r="A94" s="74" t="s">
        <v>1126</v>
      </c>
      <c r="B94" t="s">
        <v>8</v>
      </c>
      <c r="C94" s="72">
        <v>3561.5833374885137</v>
      </c>
      <c r="D94" s="93">
        <v>6</v>
      </c>
      <c r="E94" s="56" t="s">
        <v>356</v>
      </c>
      <c r="F94" s="56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56"/>
      <c r="R94" s="56"/>
    </row>
    <row r="95" spans="1:18" ht="15" customHeight="1" x14ac:dyDescent="0.25">
      <c r="A95" s="74" t="s">
        <v>1126</v>
      </c>
      <c r="B95" t="s">
        <v>8</v>
      </c>
      <c r="C95" s="72">
        <v>4273.9000049862161</v>
      </c>
      <c r="D95" s="93">
        <v>2</v>
      </c>
      <c r="E95" s="56" t="s">
        <v>52</v>
      </c>
      <c r="F95" s="56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56"/>
      <c r="R95" s="56"/>
    </row>
    <row r="96" spans="1:18" ht="15" customHeight="1" x14ac:dyDescent="0.25">
      <c r="A96" s="74" t="s">
        <v>1126</v>
      </c>
      <c r="B96" t="s">
        <v>8</v>
      </c>
      <c r="C96" s="72">
        <v>71231.666749770273</v>
      </c>
      <c r="D96" s="93">
        <v>5</v>
      </c>
      <c r="E96" s="56" t="s">
        <v>310</v>
      </c>
      <c r="F96" s="56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56"/>
      <c r="R96" s="56"/>
    </row>
    <row r="97" spans="1:18" ht="15" customHeight="1" x14ac:dyDescent="0.25">
      <c r="A97" s="74" t="s">
        <v>1126</v>
      </c>
      <c r="B97" t="s">
        <v>8</v>
      </c>
      <c r="C97" s="72">
        <v>5342.3750062327708</v>
      </c>
      <c r="D97" s="93">
        <v>2</v>
      </c>
      <c r="E97" s="56" t="s">
        <v>52</v>
      </c>
      <c r="F97" s="56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56"/>
      <c r="R97" s="56"/>
    </row>
    <row r="98" spans="1:18" ht="15" customHeight="1" x14ac:dyDescent="0.25">
      <c r="A98" s="74" t="s">
        <v>1126</v>
      </c>
      <c r="B98" t="s">
        <v>8</v>
      </c>
      <c r="C98" s="72">
        <v>19588.708356186824</v>
      </c>
      <c r="D98" s="93">
        <v>2</v>
      </c>
      <c r="E98" s="56" t="s">
        <v>52</v>
      </c>
      <c r="F98" s="56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56"/>
      <c r="R98" s="56"/>
    </row>
    <row r="99" spans="1:18" ht="15" customHeight="1" x14ac:dyDescent="0.25">
      <c r="A99" s="74" t="s">
        <v>1126</v>
      </c>
      <c r="B99" t="s">
        <v>8</v>
      </c>
      <c r="C99" s="72">
        <v>53423.750062327701</v>
      </c>
      <c r="D99" s="93">
        <v>2</v>
      </c>
      <c r="E99" s="56" t="s">
        <v>52</v>
      </c>
      <c r="F99" s="56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56"/>
      <c r="R99" s="56"/>
    </row>
    <row r="100" spans="1:18" ht="15" customHeight="1" x14ac:dyDescent="0.25">
      <c r="A100" s="74" t="s">
        <v>1126</v>
      </c>
      <c r="B100" t="s">
        <v>8</v>
      </c>
      <c r="C100" s="72">
        <v>5000</v>
      </c>
      <c r="D100" s="93">
        <v>1</v>
      </c>
      <c r="E100" s="56" t="s">
        <v>3999</v>
      </c>
      <c r="F100" s="56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56"/>
      <c r="R100" s="56"/>
    </row>
    <row r="101" spans="1:18" ht="15" customHeight="1" x14ac:dyDescent="0.25">
      <c r="A101" s="74" t="s">
        <v>1126</v>
      </c>
      <c r="B101" t="s">
        <v>8</v>
      </c>
      <c r="C101" s="72">
        <v>8903.9583437212841</v>
      </c>
      <c r="D101" s="93">
        <v>3</v>
      </c>
      <c r="E101" s="56" t="s">
        <v>20</v>
      </c>
      <c r="F101" s="56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56"/>
      <c r="R101" s="56"/>
    </row>
    <row r="102" spans="1:18" ht="15" customHeight="1" x14ac:dyDescent="0.25">
      <c r="A102" s="74" t="s">
        <v>1126</v>
      </c>
      <c r="B102" t="s">
        <v>8</v>
      </c>
      <c r="C102" s="72">
        <v>16027.125018698311</v>
      </c>
      <c r="D102" s="93">
        <v>2</v>
      </c>
      <c r="E102" s="56" t="s">
        <v>52</v>
      </c>
      <c r="F102" s="56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56"/>
      <c r="R102" s="56"/>
    </row>
    <row r="103" spans="1:18" ht="15" customHeight="1" x14ac:dyDescent="0.25">
      <c r="A103" s="74" t="s">
        <v>1126</v>
      </c>
      <c r="B103" t="s">
        <v>8</v>
      </c>
      <c r="C103" s="72">
        <v>14246.333349954055</v>
      </c>
      <c r="D103" s="93">
        <v>4</v>
      </c>
      <c r="E103" s="56" t="s">
        <v>4001</v>
      </c>
      <c r="F103" s="56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56"/>
      <c r="R103" s="56"/>
    </row>
    <row r="104" spans="1:18" ht="15" customHeight="1" x14ac:dyDescent="0.25">
      <c r="A104" s="74" t="s">
        <v>1126</v>
      </c>
      <c r="B104" t="s">
        <v>8</v>
      </c>
      <c r="C104" s="72">
        <v>2225.989585930321</v>
      </c>
      <c r="D104" s="93">
        <v>3</v>
      </c>
      <c r="E104" s="56" t="s">
        <v>20</v>
      </c>
      <c r="F104" s="56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56"/>
      <c r="R104" s="56"/>
    </row>
    <row r="105" spans="1:18" ht="15" customHeight="1" x14ac:dyDescent="0.25">
      <c r="A105" s="74" t="s">
        <v>1126</v>
      </c>
      <c r="B105" t="s">
        <v>8</v>
      </c>
      <c r="C105" s="72">
        <v>20000</v>
      </c>
      <c r="D105" s="93">
        <v>8</v>
      </c>
      <c r="E105" s="56" t="s">
        <v>67</v>
      </c>
      <c r="F105" s="56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56"/>
      <c r="R105" s="56"/>
    </row>
    <row r="106" spans="1:18" ht="15" customHeight="1" x14ac:dyDescent="0.25">
      <c r="A106" s="74" t="s">
        <v>1126</v>
      </c>
      <c r="B106" t="s">
        <v>8</v>
      </c>
      <c r="C106" s="72">
        <v>20000</v>
      </c>
      <c r="D106" s="93">
        <v>6</v>
      </c>
      <c r="E106" s="56" t="s">
        <v>356</v>
      </c>
      <c r="F106" s="56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56"/>
      <c r="R106" s="56"/>
    </row>
    <row r="107" spans="1:18" ht="15" customHeight="1" x14ac:dyDescent="0.25">
      <c r="A107" s="74" t="s">
        <v>1126</v>
      </c>
      <c r="B107" t="s">
        <v>8</v>
      </c>
      <c r="C107" s="72">
        <v>6000</v>
      </c>
      <c r="D107" s="93">
        <v>1</v>
      </c>
      <c r="E107" s="56" t="s">
        <v>3999</v>
      </c>
      <c r="F107" s="56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56"/>
      <c r="R107" s="56"/>
    </row>
    <row r="108" spans="1:18" ht="15" customHeight="1" x14ac:dyDescent="0.25">
      <c r="A108" s="74" t="s">
        <v>1126</v>
      </c>
      <c r="B108" t="s">
        <v>8</v>
      </c>
      <c r="C108" s="72">
        <v>3561.5833374885137</v>
      </c>
      <c r="D108" s="93">
        <v>3</v>
      </c>
      <c r="E108" s="56" t="s">
        <v>20</v>
      </c>
      <c r="F108" s="56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56"/>
      <c r="R108" s="56"/>
    </row>
    <row r="109" spans="1:18" ht="15" customHeight="1" x14ac:dyDescent="0.25">
      <c r="A109" s="74" t="s">
        <v>1126</v>
      </c>
      <c r="B109" t="s">
        <v>8</v>
      </c>
      <c r="C109" s="72">
        <v>12821.700014958649</v>
      </c>
      <c r="D109" s="93">
        <v>2</v>
      </c>
      <c r="E109" s="56" t="s">
        <v>52</v>
      </c>
      <c r="F109" s="56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56"/>
      <c r="R109" s="56"/>
    </row>
    <row r="110" spans="1:18" ht="15" customHeight="1" x14ac:dyDescent="0.25">
      <c r="A110" s="74" t="s">
        <v>1126</v>
      </c>
      <c r="B110" t="s">
        <v>8</v>
      </c>
      <c r="C110" s="72">
        <v>10684.750012465542</v>
      </c>
      <c r="D110" s="93">
        <v>2</v>
      </c>
      <c r="E110" s="56" t="s">
        <v>52</v>
      </c>
      <c r="F110" s="56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56"/>
      <c r="R110" s="56"/>
    </row>
    <row r="111" spans="1:18" ht="15" customHeight="1" x14ac:dyDescent="0.25">
      <c r="A111" s="74" t="s">
        <v>1126</v>
      </c>
      <c r="B111" t="s">
        <v>8</v>
      </c>
      <c r="C111" s="72">
        <v>8400</v>
      </c>
      <c r="D111" s="93">
        <v>2</v>
      </c>
      <c r="E111" s="56" t="s">
        <v>52</v>
      </c>
      <c r="F111" s="56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56"/>
      <c r="R111" s="56"/>
    </row>
    <row r="112" spans="1:18" ht="15" customHeight="1" x14ac:dyDescent="0.25">
      <c r="A112" s="74" t="s">
        <v>1126</v>
      </c>
      <c r="B112" t="s">
        <v>8</v>
      </c>
      <c r="C112" s="72">
        <v>8903.9583437212841</v>
      </c>
      <c r="D112" s="93">
        <v>2</v>
      </c>
      <c r="E112" s="56" t="s">
        <v>52</v>
      </c>
      <c r="F112" s="56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56"/>
      <c r="R112" s="56"/>
    </row>
    <row r="113" spans="1:18" ht="15" customHeight="1" x14ac:dyDescent="0.25">
      <c r="A113" s="74" t="s">
        <v>1126</v>
      </c>
      <c r="B113" t="s">
        <v>8</v>
      </c>
      <c r="C113" s="72">
        <v>15000</v>
      </c>
      <c r="D113" s="93">
        <v>2</v>
      </c>
      <c r="E113" s="56" t="s">
        <v>52</v>
      </c>
      <c r="F113" s="56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56"/>
      <c r="R113" s="56"/>
    </row>
    <row r="114" spans="1:18" ht="15" customHeight="1" x14ac:dyDescent="0.25">
      <c r="A114" s="74" t="s">
        <v>1126</v>
      </c>
      <c r="B114" t="s">
        <v>8</v>
      </c>
      <c r="C114" s="72">
        <v>10684.750012465542</v>
      </c>
      <c r="D114" s="93">
        <v>2</v>
      </c>
      <c r="E114" s="56" t="s">
        <v>52</v>
      </c>
      <c r="F114" s="56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56"/>
      <c r="R114" s="56"/>
    </row>
    <row r="115" spans="1:18" ht="15" customHeight="1" x14ac:dyDescent="0.25">
      <c r="A115" s="74" t="s">
        <v>1126</v>
      </c>
      <c r="B115" t="s">
        <v>8</v>
      </c>
      <c r="C115" s="72">
        <v>8013.5625093491553</v>
      </c>
      <c r="D115" s="93">
        <v>2</v>
      </c>
      <c r="E115" s="56" t="s">
        <v>52</v>
      </c>
      <c r="F115" s="56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56"/>
      <c r="R115" s="56"/>
    </row>
    <row r="116" spans="1:18" ht="15" customHeight="1" x14ac:dyDescent="0.25">
      <c r="A116" s="74" t="s">
        <v>1126</v>
      </c>
      <c r="B116" t="s">
        <v>8</v>
      </c>
      <c r="C116" s="72">
        <v>8903.9583437212841</v>
      </c>
      <c r="D116" s="93">
        <v>3</v>
      </c>
      <c r="E116" s="56" t="s">
        <v>20</v>
      </c>
      <c r="F116" s="56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56"/>
      <c r="R116" s="56"/>
    </row>
    <row r="117" spans="1:18" ht="15" customHeight="1" x14ac:dyDescent="0.25">
      <c r="A117" s="74" t="s">
        <v>1126</v>
      </c>
      <c r="B117" t="s">
        <v>8</v>
      </c>
      <c r="C117" s="72">
        <v>4285</v>
      </c>
      <c r="D117" s="93">
        <v>3</v>
      </c>
      <c r="E117" s="56" t="s">
        <v>20</v>
      </c>
      <c r="F117" s="56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56"/>
      <c r="R117" s="56"/>
    </row>
    <row r="118" spans="1:18" ht="15" customHeight="1" x14ac:dyDescent="0.25">
      <c r="A118" s="74" t="s">
        <v>1126</v>
      </c>
      <c r="B118" t="s">
        <v>8</v>
      </c>
      <c r="C118" s="72">
        <v>7123.1666749770275</v>
      </c>
      <c r="D118" s="93">
        <v>2</v>
      </c>
      <c r="E118" s="56" t="s">
        <v>52</v>
      </c>
      <c r="F118" s="56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56"/>
      <c r="R118" s="56"/>
    </row>
    <row r="119" spans="1:18" ht="15" customHeight="1" x14ac:dyDescent="0.25">
      <c r="A119" s="74" t="s">
        <v>1126</v>
      </c>
      <c r="B119" t="s">
        <v>8</v>
      </c>
      <c r="C119" s="72">
        <v>50000</v>
      </c>
      <c r="D119" s="93">
        <v>2</v>
      </c>
      <c r="E119" s="56" t="s">
        <v>52</v>
      </c>
      <c r="F119" s="56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56"/>
      <c r="R119" s="56"/>
    </row>
    <row r="120" spans="1:18" ht="15" customHeight="1" x14ac:dyDescent="0.25">
      <c r="A120" s="74" t="s">
        <v>1126</v>
      </c>
      <c r="B120" t="s">
        <v>8</v>
      </c>
      <c r="C120" s="72">
        <v>4273.9000049862161</v>
      </c>
      <c r="D120" s="93">
        <v>3</v>
      </c>
      <c r="E120" s="56" t="s">
        <v>20</v>
      </c>
      <c r="F120" s="56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56"/>
      <c r="R120" s="56"/>
    </row>
    <row r="121" spans="1:18" ht="15" customHeight="1" x14ac:dyDescent="0.25">
      <c r="A121" s="74" t="s">
        <v>1126</v>
      </c>
      <c r="B121" t="s">
        <v>8</v>
      </c>
      <c r="C121" s="72">
        <v>50000</v>
      </c>
      <c r="D121" s="93">
        <v>2</v>
      </c>
      <c r="E121" s="56" t="s">
        <v>52</v>
      </c>
      <c r="F121" s="56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56"/>
      <c r="R121" s="56"/>
    </row>
    <row r="122" spans="1:18" ht="15" customHeight="1" x14ac:dyDescent="0.25">
      <c r="A122" s="74" t="s">
        <v>1126</v>
      </c>
      <c r="B122" t="s">
        <v>8</v>
      </c>
      <c r="C122" s="72">
        <v>6767.0083412281756</v>
      </c>
      <c r="D122" s="93">
        <v>2</v>
      </c>
      <c r="E122" s="56" t="s">
        <v>52</v>
      </c>
      <c r="F122" s="56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56"/>
      <c r="R122" s="56"/>
    </row>
    <row r="123" spans="1:18" ht="15" customHeight="1" x14ac:dyDescent="0.25">
      <c r="A123" s="74" t="s">
        <v>1126</v>
      </c>
      <c r="B123" t="s">
        <v>8</v>
      </c>
      <c r="C123" s="72">
        <v>7479.3250087258784</v>
      </c>
      <c r="D123" s="93">
        <v>3</v>
      </c>
      <c r="E123" s="56" t="s">
        <v>20</v>
      </c>
      <c r="F123" s="56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56"/>
      <c r="R123" s="56"/>
    </row>
    <row r="124" spans="1:18" ht="15" customHeight="1" x14ac:dyDescent="0.25">
      <c r="A124" s="74" t="s">
        <v>1126</v>
      </c>
      <c r="B124" t="s">
        <v>8</v>
      </c>
      <c r="C124" s="72">
        <v>15136.729184326183</v>
      </c>
      <c r="D124" s="93">
        <v>3</v>
      </c>
      <c r="E124" s="56" t="s">
        <v>20</v>
      </c>
      <c r="F124" s="56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56"/>
      <c r="R124" s="56"/>
    </row>
    <row r="125" spans="1:18" ht="15" customHeight="1" x14ac:dyDescent="0.25">
      <c r="A125" s="74" t="s">
        <v>1126</v>
      </c>
      <c r="B125" t="s">
        <v>8</v>
      </c>
      <c r="C125" s="72">
        <v>32054.250037396621</v>
      </c>
      <c r="D125" s="93">
        <v>2</v>
      </c>
      <c r="E125" s="56" t="s">
        <v>52</v>
      </c>
      <c r="F125" s="56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56"/>
      <c r="R125" s="56"/>
    </row>
    <row r="126" spans="1:18" ht="15" customHeight="1" x14ac:dyDescent="0.25">
      <c r="A126" s="74" t="s">
        <v>1126</v>
      </c>
      <c r="B126" t="s">
        <v>8</v>
      </c>
      <c r="C126" s="72">
        <v>21000</v>
      </c>
      <c r="D126" s="93">
        <v>2</v>
      </c>
      <c r="E126" s="56" t="s">
        <v>52</v>
      </c>
      <c r="F126" s="56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56"/>
      <c r="R126" s="56"/>
    </row>
    <row r="127" spans="1:18" ht="15" customHeight="1" x14ac:dyDescent="0.25">
      <c r="A127" s="74" t="s">
        <v>1126</v>
      </c>
      <c r="B127" t="s">
        <v>8</v>
      </c>
      <c r="C127" s="72">
        <v>2849.2666699908109</v>
      </c>
      <c r="D127" s="93">
        <v>1</v>
      </c>
      <c r="E127" s="56" t="s">
        <v>3999</v>
      </c>
      <c r="F127" s="56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56"/>
      <c r="R127" s="56"/>
    </row>
    <row r="128" spans="1:18" ht="15" customHeight="1" x14ac:dyDescent="0.25">
      <c r="A128" s="74" t="s">
        <v>1126</v>
      </c>
      <c r="B128" t="s">
        <v>8</v>
      </c>
      <c r="C128" s="72">
        <v>8400</v>
      </c>
      <c r="D128" s="93">
        <v>2</v>
      </c>
      <c r="E128" s="56" t="s">
        <v>52</v>
      </c>
      <c r="F128" s="56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56"/>
      <c r="R128" s="56"/>
    </row>
    <row r="129" spans="1:18" ht="15" customHeight="1" x14ac:dyDescent="0.25">
      <c r="A129" s="74" t="s">
        <v>1126</v>
      </c>
      <c r="B129" t="s">
        <v>8</v>
      </c>
      <c r="C129" s="72">
        <v>4000</v>
      </c>
      <c r="D129" s="93">
        <v>1</v>
      </c>
      <c r="E129" s="56" t="s">
        <v>3999</v>
      </c>
      <c r="F129" s="56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56"/>
      <c r="R129" s="56"/>
    </row>
    <row r="130" spans="1:18" ht="15" customHeight="1" x14ac:dyDescent="0.25">
      <c r="A130" s="74" t="s">
        <v>1126</v>
      </c>
      <c r="B130" t="s">
        <v>8</v>
      </c>
      <c r="C130" s="72">
        <v>4200</v>
      </c>
      <c r="D130" s="93">
        <v>1</v>
      </c>
      <c r="E130" s="56" t="s">
        <v>3999</v>
      </c>
      <c r="F130" s="56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56"/>
      <c r="R130" s="56"/>
    </row>
    <row r="131" spans="1:18" ht="15" customHeight="1" x14ac:dyDescent="0.25">
      <c r="A131" s="74" t="s">
        <v>1126</v>
      </c>
      <c r="B131" t="s">
        <v>8</v>
      </c>
      <c r="C131" s="72">
        <v>12821.700014958649</v>
      </c>
      <c r="D131" s="93">
        <v>2</v>
      </c>
      <c r="E131" s="56" t="s">
        <v>52</v>
      </c>
      <c r="F131" s="56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56"/>
      <c r="R131" s="56"/>
    </row>
    <row r="132" spans="1:18" ht="15" customHeight="1" x14ac:dyDescent="0.25">
      <c r="A132" s="74" t="s">
        <v>1126</v>
      </c>
      <c r="B132" t="s">
        <v>8</v>
      </c>
      <c r="C132" s="72">
        <v>3561.5833374885137</v>
      </c>
      <c r="D132" s="93">
        <v>5</v>
      </c>
      <c r="E132" s="56" t="s">
        <v>310</v>
      </c>
      <c r="F132" s="56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56"/>
      <c r="R132" s="56"/>
    </row>
    <row r="133" spans="1:18" ht="15" customHeight="1" x14ac:dyDescent="0.25">
      <c r="A133" s="74" t="s">
        <v>1126</v>
      </c>
      <c r="B133" t="s">
        <v>8</v>
      </c>
      <c r="C133" s="72">
        <v>10684.750012465542</v>
      </c>
      <c r="D133" s="93">
        <v>3</v>
      </c>
      <c r="E133" s="56" t="s">
        <v>20</v>
      </c>
      <c r="F133" s="56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56"/>
      <c r="R133" s="56"/>
    </row>
    <row r="134" spans="1:18" ht="15" customHeight="1" x14ac:dyDescent="0.25">
      <c r="A134" s="74" t="s">
        <v>1126</v>
      </c>
      <c r="B134" t="s">
        <v>8</v>
      </c>
      <c r="C134" s="72">
        <v>5342.3750062327708</v>
      </c>
      <c r="D134" s="93">
        <v>9</v>
      </c>
      <c r="E134" s="56" t="s">
        <v>279</v>
      </c>
      <c r="F134" s="56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56"/>
      <c r="R134" s="56"/>
    </row>
    <row r="135" spans="1:18" ht="15" customHeight="1" x14ac:dyDescent="0.25">
      <c r="A135" s="74" t="s">
        <v>1126</v>
      </c>
      <c r="B135" t="s">
        <v>8</v>
      </c>
      <c r="C135" s="72">
        <v>71231.666749770273</v>
      </c>
      <c r="D135" s="93">
        <v>2</v>
      </c>
      <c r="E135" s="56" t="s">
        <v>52</v>
      </c>
      <c r="F135" s="56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56"/>
      <c r="R135" s="56"/>
    </row>
    <row r="136" spans="1:18" ht="15" customHeight="1" x14ac:dyDescent="0.25">
      <c r="A136" s="74" t="s">
        <v>1126</v>
      </c>
      <c r="B136" t="s">
        <v>8</v>
      </c>
      <c r="C136" s="72">
        <v>80135.625093491559</v>
      </c>
      <c r="D136" s="93">
        <v>4</v>
      </c>
      <c r="E136" s="56" t="s">
        <v>4001</v>
      </c>
      <c r="F136" s="56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56"/>
      <c r="R136" s="56"/>
    </row>
    <row r="137" spans="1:18" ht="15" customHeight="1" x14ac:dyDescent="0.25">
      <c r="A137" s="74" t="s">
        <v>1126</v>
      </c>
      <c r="B137" t="s">
        <v>8</v>
      </c>
      <c r="C137" s="72">
        <v>5342.3750062327708</v>
      </c>
      <c r="D137" s="93">
        <v>1</v>
      </c>
      <c r="E137" s="56" t="s">
        <v>3999</v>
      </c>
      <c r="F137" s="56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56"/>
      <c r="R137" s="56"/>
    </row>
    <row r="138" spans="1:18" ht="15" customHeight="1" x14ac:dyDescent="0.25">
      <c r="A138" s="74" t="s">
        <v>1126</v>
      </c>
      <c r="B138" t="s">
        <v>8</v>
      </c>
      <c r="C138" s="72">
        <v>7123.1666749770275</v>
      </c>
      <c r="D138" s="93">
        <v>2</v>
      </c>
      <c r="E138" s="56" t="s">
        <v>52</v>
      </c>
      <c r="F138" s="56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56"/>
      <c r="R138" s="56"/>
    </row>
    <row r="139" spans="1:18" ht="15" customHeight="1" x14ac:dyDescent="0.25">
      <c r="A139" s="74" t="s">
        <v>1126</v>
      </c>
      <c r="B139" t="s">
        <v>8</v>
      </c>
      <c r="C139" s="72">
        <v>10684.750012465542</v>
      </c>
      <c r="D139" s="93">
        <v>2</v>
      </c>
      <c r="E139" s="56" t="s">
        <v>52</v>
      </c>
      <c r="F139" s="56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56"/>
      <c r="R139" s="56"/>
    </row>
    <row r="140" spans="1:18" ht="15" customHeight="1" x14ac:dyDescent="0.25">
      <c r="A140" s="74" t="s">
        <v>1126</v>
      </c>
      <c r="B140" t="s">
        <v>8</v>
      </c>
      <c r="C140" s="72">
        <v>4000</v>
      </c>
      <c r="D140" s="93">
        <v>1</v>
      </c>
      <c r="E140" s="56" t="s">
        <v>3999</v>
      </c>
      <c r="F140" s="56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56"/>
      <c r="R140" s="56"/>
    </row>
    <row r="141" spans="1:18" ht="15" customHeight="1" x14ac:dyDescent="0.25">
      <c r="A141" s="74" t="s">
        <v>1126</v>
      </c>
      <c r="B141" t="s">
        <v>8</v>
      </c>
      <c r="C141" s="72">
        <v>2671.1875031163854</v>
      </c>
      <c r="D141" s="93">
        <v>2</v>
      </c>
      <c r="E141" s="56" t="s">
        <v>52</v>
      </c>
      <c r="F141" s="56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56"/>
      <c r="R141" s="56"/>
    </row>
    <row r="142" spans="1:18" ht="15" customHeight="1" x14ac:dyDescent="0.25">
      <c r="A142" s="74" t="s">
        <v>1126</v>
      </c>
      <c r="B142" t="s">
        <v>8</v>
      </c>
      <c r="C142" s="72">
        <v>14246.333349954055</v>
      </c>
      <c r="D142" s="93">
        <v>9</v>
      </c>
      <c r="E142" s="56" t="s">
        <v>279</v>
      </c>
      <c r="F142" s="56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56"/>
      <c r="R142" s="56"/>
    </row>
    <row r="143" spans="1:18" ht="15" customHeight="1" x14ac:dyDescent="0.25">
      <c r="A143" s="74" t="s">
        <v>1126</v>
      </c>
      <c r="B143" t="s">
        <v>8</v>
      </c>
      <c r="C143" s="72">
        <v>8547.8000099724322</v>
      </c>
      <c r="D143" s="93">
        <v>1</v>
      </c>
      <c r="E143" s="56" t="s">
        <v>3999</v>
      </c>
      <c r="F143" s="56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56"/>
      <c r="R143" s="56"/>
    </row>
    <row r="144" spans="1:18" ht="15" customHeight="1" x14ac:dyDescent="0.25">
      <c r="A144" s="74" t="s">
        <v>1126</v>
      </c>
      <c r="B144" t="s">
        <v>8</v>
      </c>
      <c r="C144" s="72">
        <v>7693.0200089751897</v>
      </c>
      <c r="D144" s="93">
        <v>2</v>
      </c>
      <c r="E144" s="56" t="s">
        <v>52</v>
      </c>
      <c r="F144" s="56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56"/>
      <c r="R144" s="56"/>
    </row>
    <row r="145" spans="1:18" ht="15" customHeight="1" x14ac:dyDescent="0.25">
      <c r="A145" s="74" t="s">
        <v>1126</v>
      </c>
      <c r="B145" t="s">
        <v>8</v>
      </c>
      <c r="C145" s="72">
        <v>4000</v>
      </c>
      <c r="D145" s="93">
        <v>2</v>
      </c>
      <c r="E145" s="56" t="s">
        <v>52</v>
      </c>
      <c r="F145" s="56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56"/>
      <c r="R145" s="56"/>
    </row>
    <row r="146" spans="1:18" ht="15" customHeight="1" x14ac:dyDescent="0.25">
      <c r="A146" s="74" t="s">
        <v>1126</v>
      </c>
      <c r="B146" t="s">
        <v>8</v>
      </c>
      <c r="C146" s="72">
        <v>5400</v>
      </c>
      <c r="D146" s="93">
        <v>2</v>
      </c>
      <c r="E146" s="56" t="s">
        <v>52</v>
      </c>
      <c r="F146" s="56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56"/>
      <c r="R146" s="56"/>
    </row>
    <row r="147" spans="1:18" ht="15" customHeight="1" x14ac:dyDescent="0.25">
      <c r="A147" s="74" t="s">
        <v>1126</v>
      </c>
      <c r="B147" t="s">
        <v>8</v>
      </c>
      <c r="C147" s="72">
        <v>186983.12521814698</v>
      </c>
      <c r="D147" s="93">
        <v>2</v>
      </c>
      <c r="E147" s="56" t="s">
        <v>52</v>
      </c>
      <c r="F147" s="56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56"/>
      <c r="R147" s="56"/>
    </row>
    <row r="148" spans="1:18" ht="15" customHeight="1" x14ac:dyDescent="0.25">
      <c r="A148" s="74" t="s">
        <v>1126</v>
      </c>
      <c r="B148" t="s">
        <v>8</v>
      </c>
      <c r="C148" s="72">
        <v>21500</v>
      </c>
      <c r="D148" s="93">
        <v>3</v>
      </c>
      <c r="E148" s="56" t="s">
        <v>20</v>
      </c>
      <c r="F148" s="56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56"/>
      <c r="R148" s="56"/>
    </row>
    <row r="149" spans="1:18" ht="15" customHeight="1" x14ac:dyDescent="0.25">
      <c r="A149" s="74" t="s">
        <v>1126</v>
      </c>
      <c r="B149" t="s">
        <v>8</v>
      </c>
      <c r="C149" s="72">
        <v>15000</v>
      </c>
      <c r="D149" s="93">
        <v>1</v>
      </c>
      <c r="E149" s="56" t="s">
        <v>3999</v>
      </c>
      <c r="F149" s="56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56"/>
      <c r="R149" s="56"/>
    </row>
    <row r="150" spans="1:18" ht="15" customHeight="1" x14ac:dyDescent="0.25">
      <c r="A150" s="74" t="s">
        <v>1126</v>
      </c>
      <c r="B150" t="s">
        <v>8</v>
      </c>
      <c r="C150" s="72">
        <v>16917.52085307044</v>
      </c>
      <c r="D150" s="93">
        <v>2</v>
      </c>
      <c r="E150" s="56" t="s">
        <v>52</v>
      </c>
      <c r="F150" s="56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56"/>
      <c r="R150" s="56"/>
    </row>
    <row r="151" spans="1:18" ht="15" customHeight="1" x14ac:dyDescent="0.25">
      <c r="A151" s="74" t="s">
        <v>1126</v>
      </c>
      <c r="B151" t="s">
        <v>8</v>
      </c>
      <c r="C151" s="72">
        <v>2938.3062534280239</v>
      </c>
      <c r="D151" s="93">
        <v>2</v>
      </c>
      <c r="E151" s="56" t="s">
        <v>52</v>
      </c>
      <c r="F151" s="56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56"/>
      <c r="R151" s="56"/>
    </row>
    <row r="152" spans="1:18" ht="15" customHeight="1" x14ac:dyDescent="0.25">
      <c r="A152" s="74" t="s">
        <v>1126</v>
      </c>
      <c r="B152" t="s">
        <v>8</v>
      </c>
      <c r="C152" s="72">
        <v>37000</v>
      </c>
      <c r="D152" s="93">
        <v>9</v>
      </c>
      <c r="E152" s="56" t="s">
        <v>279</v>
      </c>
      <c r="F152" s="56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56"/>
      <c r="R152" s="56"/>
    </row>
    <row r="153" spans="1:18" ht="15" customHeight="1" x14ac:dyDescent="0.25">
      <c r="A153" s="74" t="s">
        <v>1126</v>
      </c>
      <c r="B153" t="s">
        <v>8</v>
      </c>
      <c r="C153" s="72">
        <v>5342.3750062327708</v>
      </c>
      <c r="D153" s="93">
        <v>3</v>
      </c>
      <c r="E153" s="56" t="s">
        <v>20</v>
      </c>
      <c r="F153" s="56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56"/>
      <c r="R153" s="56"/>
    </row>
    <row r="154" spans="1:18" ht="15" customHeight="1" x14ac:dyDescent="0.25">
      <c r="A154" s="74" t="s">
        <v>1126</v>
      </c>
      <c r="B154" t="s">
        <v>8</v>
      </c>
      <c r="C154" s="72">
        <v>3561.5833374885137</v>
      </c>
      <c r="D154" s="93">
        <v>1</v>
      </c>
      <c r="E154" s="56" t="s">
        <v>3999</v>
      </c>
      <c r="F154" s="56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56"/>
      <c r="R154" s="56"/>
    </row>
    <row r="155" spans="1:18" ht="15" customHeight="1" x14ac:dyDescent="0.25">
      <c r="A155" s="74" t="s">
        <v>1126</v>
      </c>
      <c r="B155" t="s">
        <v>8</v>
      </c>
      <c r="C155" s="72">
        <v>8547.8000099724322</v>
      </c>
      <c r="D155" s="93">
        <v>2</v>
      </c>
      <c r="E155" s="56" t="s">
        <v>52</v>
      </c>
      <c r="F155" s="56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56"/>
      <c r="R155" s="56"/>
    </row>
    <row r="156" spans="1:18" ht="15" customHeight="1" x14ac:dyDescent="0.25">
      <c r="A156" s="74" t="s">
        <v>1126</v>
      </c>
      <c r="B156" t="s">
        <v>8</v>
      </c>
      <c r="C156" s="72">
        <v>5800</v>
      </c>
      <c r="D156" s="93">
        <v>2</v>
      </c>
      <c r="E156" s="56" t="s">
        <v>52</v>
      </c>
      <c r="F156" s="56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56"/>
      <c r="R156" s="56"/>
    </row>
    <row r="157" spans="1:18" ht="15" customHeight="1" x14ac:dyDescent="0.25">
      <c r="A157" s="74" t="s">
        <v>1126</v>
      </c>
      <c r="B157" t="s">
        <v>8</v>
      </c>
      <c r="C157" s="72">
        <v>4095.8208381117906</v>
      </c>
      <c r="D157" s="93">
        <v>1</v>
      </c>
      <c r="E157" s="56" t="s">
        <v>3999</v>
      </c>
      <c r="F157" s="56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56"/>
      <c r="R157" s="56"/>
    </row>
    <row r="158" spans="1:18" ht="15" customHeight="1" x14ac:dyDescent="0.25">
      <c r="A158" s="74" t="s">
        <v>1126</v>
      </c>
      <c r="B158" t="s">
        <v>8</v>
      </c>
      <c r="C158" s="72">
        <v>8738</v>
      </c>
      <c r="D158" s="93">
        <v>2</v>
      </c>
      <c r="E158" s="56" t="s">
        <v>52</v>
      </c>
      <c r="F158" s="56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56"/>
      <c r="R158" s="56"/>
    </row>
    <row r="159" spans="1:18" ht="15" customHeight="1" x14ac:dyDescent="0.25">
      <c r="A159" s="74" t="s">
        <v>1126</v>
      </c>
      <c r="B159" t="s">
        <v>8</v>
      </c>
      <c r="C159" s="72">
        <v>10200</v>
      </c>
      <c r="D159" s="93">
        <v>3</v>
      </c>
      <c r="E159" s="56" t="s">
        <v>20</v>
      </c>
      <c r="F159" s="56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56"/>
      <c r="R159" s="56"/>
    </row>
    <row r="160" spans="1:18" ht="15" customHeight="1" x14ac:dyDescent="0.25">
      <c r="A160" s="74" t="s">
        <v>1126</v>
      </c>
      <c r="B160" t="s">
        <v>8</v>
      </c>
      <c r="C160" s="72">
        <v>5787.5729234188348</v>
      </c>
      <c r="D160" s="93">
        <v>1</v>
      </c>
      <c r="E160" s="56" t="s">
        <v>3999</v>
      </c>
      <c r="F160" s="56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56"/>
      <c r="R160" s="56"/>
    </row>
    <row r="161" spans="1:18" ht="15" customHeight="1" x14ac:dyDescent="0.25">
      <c r="A161" s="74" t="s">
        <v>1126</v>
      </c>
      <c r="B161" t="s">
        <v>8</v>
      </c>
      <c r="C161" s="72">
        <v>4451.9791718606421</v>
      </c>
      <c r="D161" s="93">
        <v>2</v>
      </c>
      <c r="E161" s="56" t="s">
        <v>52</v>
      </c>
      <c r="F161" s="56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56"/>
      <c r="R161" s="56"/>
    </row>
    <row r="162" spans="1:18" ht="15" customHeight="1" x14ac:dyDescent="0.25">
      <c r="A162" s="74" t="s">
        <v>1126</v>
      </c>
      <c r="B162" t="s">
        <v>8</v>
      </c>
      <c r="C162" s="72">
        <v>8369.7208430980063</v>
      </c>
      <c r="D162" s="93">
        <v>6</v>
      </c>
      <c r="E162" s="56" t="s">
        <v>356</v>
      </c>
      <c r="F162" s="56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56"/>
      <c r="R162" s="56"/>
    </row>
    <row r="163" spans="1:18" ht="15" customHeight="1" x14ac:dyDescent="0.25">
      <c r="A163" s="74" t="s">
        <v>1126</v>
      </c>
      <c r="B163" t="s">
        <v>8</v>
      </c>
      <c r="C163" s="72">
        <v>3917.7416712373652</v>
      </c>
      <c r="D163" s="93">
        <v>3</v>
      </c>
      <c r="E163" s="56" t="s">
        <v>20</v>
      </c>
      <c r="F163" s="56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56"/>
      <c r="R163" s="56"/>
    </row>
    <row r="164" spans="1:18" ht="15" customHeight="1" x14ac:dyDescent="0.25">
      <c r="A164" s="74" t="s">
        <v>1126</v>
      </c>
      <c r="B164" t="s">
        <v>8</v>
      </c>
      <c r="C164" s="72">
        <v>4630.058338735068</v>
      </c>
      <c r="D164" s="93">
        <v>3</v>
      </c>
      <c r="E164" s="56" t="s">
        <v>20</v>
      </c>
      <c r="F164" s="56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56"/>
      <c r="R164" s="56"/>
    </row>
    <row r="165" spans="1:18" ht="15" customHeight="1" x14ac:dyDescent="0.25">
      <c r="A165" s="74" t="s">
        <v>1126</v>
      </c>
      <c r="B165" t="s">
        <v>8</v>
      </c>
      <c r="C165" s="72">
        <v>2136.9500024931081</v>
      </c>
      <c r="D165" s="93">
        <v>3</v>
      </c>
      <c r="E165" s="56" t="s">
        <v>20</v>
      </c>
      <c r="F165" s="56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56"/>
      <c r="R165" s="56"/>
    </row>
    <row r="166" spans="1:18" ht="15" customHeight="1" x14ac:dyDescent="0.25">
      <c r="A166" s="74" t="s">
        <v>1126</v>
      </c>
      <c r="B166" t="s">
        <v>8</v>
      </c>
      <c r="C166" s="72">
        <v>13000</v>
      </c>
      <c r="D166" s="93">
        <v>3</v>
      </c>
      <c r="E166" s="56" t="s">
        <v>20</v>
      </c>
      <c r="F166" s="56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56"/>
      <c r="R166" s="56"/>
    </row>
    <row r="167" spans="1:18" ht="15" customHeight="1" x14ac:dyDescent="0.25">
      <c r="A167" s="74" t="s">
        <v>1126</v>
      </c>
      <c r="B167" t="s">
        <v>8</v>
      </c>
      <c r="C167" s="72">
        <v>2564.3400029917298</v>
      </c>
      <c r="D167" s="93">
        <v>2</v>
      </c>
      <c r="E167" s="56" t="s">
        <v>52</v>
      </c>
      <c r="F167" s="56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56"/>
      <c r="R167" s="56"/>
    </row>
    <row r="168" spans="1:18" ht="15" customHeight="1" x14ac:dyDescent="0.25">
      <c r="A168" s="74" t="s">
        <v>1126</v>
      </c>
      <c r="B168" t="s">
        <v>8</v>
      </c>
      <c r="C168" s="72">
        <v>20479.104190558952</v>
      </c>
      <c r="D168" s="93">
        <v>2</v>
      </c>
      <c r="E168" s="56" t="s">
        <v>52</v>
      </c>
      <c r="F168" s="56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56"/>
      <c r="R168" s="56"/>
    </row>
    <row r="169" spans="1:18" ht="15" customHeight="1" x14ac:dyDescent="0.25">
      <c r="A169" s="74" t="s">
        <v>1126</v>
      </c>
      <c r="B169" t="s">
        <v>8</v>
      </c>
      <c r="C169" s="72">
        <v>50000</v>
      </c>
      <c r="D169" s="93">
        <v>2</v>
      </c>
      <c r="E169" s="56" t="s">
        <v>52</v>
      </c>
      <c r="F169" s="56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56"/>
      <c r="R169" s="56"/>
    </row>
    <row r="170" spans="1:18" ht="15" customHeight="1" x14ac:dyDescent="0.25">
      <c r="A170" s="74" t="s">
        <v>1126</v>
      </c>
      <c r="B170" t="s">
        <v>8</v>
      </c>
      <c r="C170" s="72">
        <v>5342.3750062327708</v>
      </c>
      <c r="D170" s="93">
        <v>2</v>
      </c>
      <c r="E170" s="56" t="s">
        <v>52</v>
      </c>
      <c r="F170" s="56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56"/>
      <c r="R170" s="56"/>
    </row>
    <row r="171" spans="1:18" ht="15" customHeight="1" x14ac:dyDescent="0.25">
      <c r="A171" s="74" t="s">
        <v>1126</v>
      </c>
      <c r="B171" t="s">
        <v>8</v>
      </c>
      <c r="C171" s="72">
        <v>11539.530013462785</v>
      </c>
      <c r="D171" s="93">
        <v>3</v>
      </c>
      <c r="E171" s="56" t="s">
        <v>20</v>
      </c>
      <c r="F171" s="56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56"/>
      <c r="R171" s="56"/>
    </row>
    <row r="172" spans="1:18" ht="15" customHeight="1" x14ac:dyDescent="0.25">
      <c r="A172" s="74" t="s">
        <v>1126</v>
      </c>
      <c r="B172" t="s">
        <v>8</v>
      </c>
      <c r="C172" s="72">
        <v>7000</v>
      </c>
      <c r="D172" s="93">
        <v>2</v>
      </c>
      <c r="E172" s="56" t="s">
        <v>52</v>
      </c>
      <c r="F172" s="56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56"/>
      <c r="R172" s="56"/>
    </row>
    <row r="173" spans="1:18" ht="15" customHeight="1" x14ac:dyDescent="0.25">
      <c r="A173" s="74" t="s">
        <v>1126</v>
      </c>
      <c r="B173" t="s">
        <v>8</v>
      </c>
      <c r="C173" s="72">
        <v>6767.0083412281756</v>
      </c>
      <c r="D173" s="93">
        <v>1</v>
      </c>
      <c r="E173" s="56" t="s">
        <v>3999</v>
      </c>
      <c r="F173" s="56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56"/>
      <c r="R173" s="56"/>
    </row>
    <row r="174" spans="1:18" ht="15" customHeight="1" x14ac:dyDescent="0.25">
      <c r="A174" s="74" t="s">
        <v>1126</v>
      </c>
      <c r="B174" t="s">
        <v>8</v>
      </c>
      <c r="C174" s="72">
        <v>4451.9791718606421</v>
      </c>
      <c r="D174" s="93">
        <v>1</v>
      </c>
      <c r="E174" s="56" t="s">
        <v>3999</v>
      </c>
      <c r="F174" s="56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56"/>
      <c r="R174" s="56"/>
    </row>
    <row r="175" spans="1:18" ht="15" customHeight="1" x14ac:dyDescent="0.25">
      <c r="A175" s="74" t="s">
        <v>1126</v>
      </c>
      <c r="B175" t="s">
        <v>8</v>
      </c>
      <c r="C175" s="72">
        <v>2671.1875031163854</v>
      </c>
      <c r="D175" s="93">
        <v>4</v>
      </c>
      <c r="E175" s="56" t="s">
        <v>4001</v>
      </c>
      <c r="F175" s="56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56"/>
      <c r="R175" s="56"/>
    </row>
    <row r="176" spans="1:18" ht="15" customHeight="1" x14ac:dyDescent="0.25">
      <c r="A176" s="74" t="s">
        <v>1126</v>
      </c>
      <c r="B176" t="s">
        <v>8</v>
      </c>
      <c r="C176" s="72">
        <v>4957.7240057840108</v>
      </c>
      <c r="D176" s="93">
        <v>2</v>
      </c>
      <c r="E176" s="56" t="s">
        <v>52</v>
      </c>
      <c r="F176" s="56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56"/>
      <c r="R176" s="56"/>
    </row>
    <row r="177" spans="1:18" ht="15" customHeight="1" x14ac:dyDescent="0.25">
      <c r="A177" s="74" t="s">
        <v>1126</v>
      </c>
      <c r="B177" t="s">
        <v>8</v>
      </c>
      <c r="C177" s="72">
        <v>3205.4250037396623</v>
      </c>
      <c r="D177" s="93">
        <v>5</v>
      </c>
      <c r="E177" s="56" t="s">
        <v>310</v>
      </c>
      <c r="F177" s="56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56"/>
      <c r="R177" s="56"/>
    </row>
    <row r="178" spans="1:18" ht="15" customHeight="1" x14ac:dyDescent="0.25">
      <c r="A178" s="74" t="s">
        <v>1126</v>
      </c>
      <c r="B178" t="s">
        <v>8</v>
      </c>
      <c r="C178" s="72">
        <v>14246.333349954055</v>
      </c>
      <c r="D178" s="93">
        <v>2</v>
      </c>
      <c r="E178" s="56" t="s">
        <v>52</v>
      </c>
      <c r="F178" s="56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56"/>
      <c r="R178" s="56"/>
    </row>
    <row r="179" spans="1:18" ht="15" customHeight="1" x14ac:dyDescent="0.25">
      <c r="A179" s="74" t="s">
        <v>1126</v>
      </c>
      <c r="B179" t="s">
        <v>8</v>
      </c>
      <c r="C179" s="72">
        <v>5342.3750062327708</v>
      </c>
      <c r="D179" s="93">
        <v>3</v>
      </c>
      <c r="E179" s="56" t="s">
        <v>20</v>
      </c>
      <c r="F179" s="56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56"/>
      <c r="R179" s="56"/>
    </row>
    <row r="180" spans="1:18" ht="15" customHeight="1" x14ac:dyDescent="0.25">
      <c r="A180" s="74" t="s">
        <v>1126</v>
      </c>
      <c r="B180" t="s">
        <v>8</v>
      </c>
      <c r="C180" s="72">
        <v>6588.9291743537506</v>
      </c>
      <c r="D180" s="93">
        <v>3</v>
      </c>
      <c r="E180" s="56" t="s">
        <v>20</v>
      </c>
      <c r="F180" s="56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56"/>
      <c r="R180" s="56"/>
    </row>
    <row r="181" spans="1:18" ht="15" customHeight="1" x14ac:dyDescent="0.25">
      <c r="A181" s="74" t="s">
        <v>1126</v>
      </c>
      <c r="B181" t="s">
        <v>8</v>
      </c>
      <c r="C181" s="72">
        <v>6588.9291743537506</v>
      </c>
      <c r="D181" s="93">
        <v>3</v>
      </c>
      <c r="E181" s="56" t="s">
        <v>20</v>
      </c>
      <c r="F181" s="56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56"/>
      <c r="R181" s="56"/>
    </row>
    <row r="182" spans="1:18" ht="15" customHeight="1" x14ac:dyDescent="0.25">
      <c r="A182" s="74" t="s">
        <v>1126</v>
      </c>
      <c r="B182" t="s">
        <v>8</v>
      </c>
      <c r="C182" s="72">
        <v>12821.700014958649</v>
      </c>
      <c r="D182" s="93">
        <v>5</v>
      </c>
      <c r="E182" s="56" t="s">
        <v>310</v>
      </c>
      <c r="F182" s="56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56"/>
      <c r="R182" s="56"/>
    </row>
    <row r="183" spans="1:18" ht="15" customHeight="1" x14ac:dyDescent="0.25">
      <c r="A183" s="74" t="s">
        <v>1126</v>
      </c>
      <c r="B183" t="s">
        <v>8</v>
      </c>
      <c r="C183" s="72">
        <v>10684.750012465542</v>
      </c>
      <c r="D183" s="93">
        <v>2</v>
      </c>
      <c r="E183" s="56" t="s">
        <v>52</v>
      </c>
      <c r="F183" s="56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56"/>
      <c r="R183" s="56"/>
    </row>
    <row r="184" spans="1:18" ht="15" customHeight="1" x14ac:dyDescent="0.25">
      <c r="A184" s="74" t="s">
        <v>1126</v>
      </c>
      <c r="B184" t="s">
        <v>8</v>
      </c>
      <c r="C184" s="72">
        <v>10000</v>
      </c>
      <c r="D184" s="93">
        <v>2</v>
      </c>
      <c r="E184" s="56" t="s">
        <v>52</v>
      </c>
      <c r="F184" s="56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56"/>
      <c r="R184" s="56"/>
    </row>
    <row r="185" spans="1:18" ht="15" customHeight="1" x14ac:dyDescent="0.25">
      <c r="A185" s="74" t="s">
        <v>1126</v>
      </c>
      <c r="B185" t="s">
        <v>8</v>
      </c>
      <c r="C185" s="72">
        <v>2136.9500024931081</v>
      </c>
      <c r="D185" s="93">
        <v>3</v>
      </c>
      <c r="E185" s="56" t="s">
        <v>20</v>
      </c>
      <c r="F185" s="56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56"/>
      <c r="R185" s="56"/>
    </row>
    <row r="186" spans="1:18" ht="15" customHeight="1" x14ac:dyDescent="0.25">
      <c r="A186" s="74" t="s">
        <v>1126</v>
      </c>
      <c r="B186" t="s">
        <v>8</v>
      </c>
      <c r="C186" s="72">
        <v>8547.8000099724322</v>
      </c>
      <c r="D186" s="93">
        <v>3</v>
      </c>
      <c r="E186" s="56" t="s">
        <v>20</v>
      </c>
      <c r="F186" s="56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56"/>
      <c r="R186" s="56"/>
    </row>
    <row r="187" spans="1:18" ht="15" customHeight="1" x14ac:dyDescent="0.25">
      <c r="A187" s="74" t="s">
        <v>1126</v>
      </c>
      <c r="B187" t="s">
        <v>8</v>
      </c>
      <c r="C187" s="72">
        <v>8013.5625093491553</v>
      </c>
      <c r="D187" s="93">
        <v>3</v>
      </c>
      <c r="E187" s="56" t="s">
        <v>20</v>
      </c>
      <c r="F187" s="56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56"/>
      <c r="R187" s="56"/>
    </row>
    <row r="188" spans="1:18" ht="15" customHeight="1" x14ac:dyDescent="0.25">
      <c r="A188" s="74" t="s">
        <v>1126</v>
      </c>
      <c r="B188" t="s">
        <v>8</v>
      </c>
      <c r="C188" s="72">
        <v>7123.1666749770275</v>
      </c>
      <c r="D188" s="93">
        <v>6</v>
      </c>
      <c r="E188" s="56" t="s">
        <v>356</v>
      </c>
      <c r="F188" s="56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56"/>
      <c r="R188" s="56"/>
    </row>
    <row r="189" spans="1:18" ht="15" customHeight="1" x14ac:dyDescent="0.25">
      <c r="A189" s="74" t="s">
        <v>1126</v>
      </c>
      <c r="B189" t="s">
        <v>8</v>
      </c>
      <c r="C189" s="72">
        <v>40958.208381117904</v>
      </c>
      <c r="D189" s="93">
        <v>3</v>
      </c>
      <c r="E189" s="56" t="s">
        <v>20</v>
      </c>
      <c r="F189" s="56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56"/>
      <c r="R189" s="56"/>
    </row>
    <row r="190" spans="1:18" ht="15" customHeight="1" x14ac:dyDescent="0.25">
      <c r="A190" s="74" t="s">
        <v>1126</v>
      </c>
      <c r="B190" t="s">
        <v>8</v>
      </c>
      <c r="C190" s="72">
        <v>11325.835013213473</v>
      </c>
      <c r="D190" s="93">
        <v>2</v>
      </c>
      <c r="E190" s="56" t="s">
        <v>52</v>
      </c>
      <c r="F190" s="56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56"/>
      <c r="R190" s="56"/>
    </row>
    <row r="191" spans="1:18" ht="15" customHeight="1" x14ac:dyDescent="0.25">
      <c r="A191" s="74" t="s">
        <v>1126</v>
      </c>
      <c r="B191" t="s">
        <v>8</v>
      </c>
      <c r="C191" s="72">
        <v>8903.9583437212841</v>
      </c>
      <c r="D191" s="93">
        <v>1</v>
      </c>
      <c r="E191" s="56" t="s">
        <v>3999</v>
      </c>
      <c r="F191" s="56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56"/>
      <c r="R191" s="56"/>
    </row>
    <row r="192" spans="1:18" ht="15" customHeight="1" x14ac:dyDescent="0.25">
      <c r="A192" s="74" t="s">
        <v>1126</v>
      </c>
      <c r="B192" t="s">
        <v>8</v>
      </c>
      <c r="C192" s="72">
        <v>8903.9583437212841</v>
      </c>
      <c r="D192" s="93">
        <v>9</v>
      </c>
      <c r="E192" s="56" t="s">
        <v>279</v>
      </c>
      <c r="F192" s="56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56"/>
      <c r="R192" s="56"/>
    </row>
    <row r="193" spans="1:18" ht="15" customHeight="1" x14ac:dyDescent="0.25">
      <c r="A193" s="74" t="s">
        <v>1126</v>
      </c>
      <c r="B193" t="s">
        <v>8</v>
      </c>
      <c r="C193" s="72">
        <v>12821.700014958649</v>
      </c>
      <c r="D193" s="93">
        <v>2</v>
      </c>
      <c r="E193" s="56" t="s">
        <v>52</v>
      </c>
      <c r="F193" s="56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56"/>
      <c r="R193" s="56"/>
    </row>
    <row r="194" spans="1:18" ht="15" customHeight="1" x14ac:dyDescent="0.25">
      <c r="A194" s="74" t="s">
        <v>1126</v>
      </c>
      <c r="B194" t="s">
        <v>8</v>
      </c>
      <c r="C194" s="72">
        <v>3205.4250037396623</v>
      </c>
      <c r="D194" s="93">
        <v>2</v>
      </c>
      <c r="E194" s="56" t="s">
        <v>52</v>
      </c>
      <c r="F194" s="56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56"/>
      <c r="R194" s="56"/>
    </row>
    <row r="195" spans="1:18" ht="15" customHeight="1" x14ac:dyDescent="0.25">
      <c r="A195" s="74" t="s">
        <v>1126</v>
      </c>
      <c r="B195" t="s">
        <v>8</v>
      </c>
      <c r="C195" s="72">
        <v>6677.9687577909626</v>
      </c>
      <c r="D195" s="93">
        <v>2</v>
      </c>
      <c r="E195" s="56" t="s">
        <v>52</v>
      </c>
      <c r="F195" s="56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56"/>
      <c r="R195" s="56"/>
    </row>
    <row r="196" spans="1:18" ht="15" customHeight="1" x14ac:dyDescent="0.25">
      <c r="A196" s="74" t="s">
        <v>1126</v>
      </c>
      <c r="B196" t="s">
        <v>8</v>
      </c>
      <c r="C196" s="72">
        <v>31250</v>
      </c>
      <c r="D196" s="93">
        <v>2</v>
      </c>
      <c r="E196" s="56" t="s">
        <v>52</v>
      </c>
      <c r="F196" s="56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56"/>
      <c r="R196" s="56"/>
    </row>
    <row r="197" spans="1:18" ht="15" customHeight="1" x14ac:dyDescent="0.25">
      <c r="A197" s="74" t="s">
        <v>1126</v>
      </c>
      <c r="B197" t="s">
        <v>8</v>
      </c>
      <c r="C197" s="72">
        <v>7123.1666749770275</v>
      </c>
      <c r="D197" s="93">
        <v>1</v>
      </c>
      <c r="E197" s="56" t="s">
        <v>3999</v>
      </c>
      <c r="F197" s="56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56"/>
      <c r="R197" s="56"/>
    </row>
    <row r="198" spans="1:18" ht="15" customHeight="1" x14ac:dyDescent="0.25">
      <c r="A198" s="74" t="s">
        <v>1126</v>
      </c>
      <c r="B198" t="s">
        <v>8</v>
      </c>
      <c r="C198" s="72">
        <v>4451.9791718606421</v>
      </c>
      <c r="D198" s="93">
        <v>2</v>
      </c>
      <c r="E198" s="56" t="s">
        <v>52</v>
      </c>
      <c r="F198" s="56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56"/>
      <c r="R198" s="56"/>
    </row>
    <row r="199" spans="1:18" ht="15" customHeight="1" x14ac:dyDescent="0.25">
      <c r="A199" s="74" t="s">
        <v>1126</v>
      </c>
      <c r="B199" t="s">
        <v>8</v>
      </c>
      <c r="C199" s="72">
        <v>6945.0875081026015</v>
      </c>
      <c r="D199" s="93">
        <v>3</v>
      </c>
      <c r="E199" s="56" t="s">
        <v>20</v>
      </c>
      <c r="F199" s="56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56"/>
      <c r="R199" s="56"/>
    </row>
    <row r="200" spans="1:18" ht="15" customHeight="1" x14ac:dyDescent="0.25">
      <c r="A200" s="74" t="s">
        <v>1126</v>
      </c>
      <c r="B200" t="s">
        <v>8</v>
      </c>
      <c r="C200" s="72">
        <v>10684.750012465542</v>
      </c>
      <c r="D200" s="93">
        <v>5</v>
      </c>
      <c r="E200" s="56" t="s">
        <v>310</v>
      </c>
      <c r="F200" s="56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56"/>
      <c r="R200" s="56"/>
    </row>
    <row r="201" spans="1:18" ht="15" customHeight="1" x14ac:dyDescent="0.25">
      <c r="A201" s="74" t="s">
        <v>1126</v>
      </c>
      <c r="B201" t="s">
        <v>8</v>
      </c>
      <c r="C201" s="72">
        <v>8547.8000099724322</v>
      </c>
      <c r="D201" s="93">
        <v>3</v>
      </c>
      <c r="E201" s="56" t="s">
        <v>20</v>
      </c>
      <c r="F201" s="56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56"/>
      <c r="R201" s="56"/>
    </row>
    <row r="202" spans="1:18" ht="15" customHeight="1" x14ac:dyDescent="0.25">
      <c r="A202" s="74" t="s">
        <v>1126</v>
      </c>
      <c r="B202" t="s">
        <v>8</v>
      </c>
      <c r="C202" s="72">
        <v>35000</v>
      </c>
      <c r="D202" s="93">
        <v>3</v>
      </c>
      <c r="E202" s="56" t="s">
        <v>20</v>
      </c>
      <c r="F202" s="56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56"/>
      <c r="R202" s="56"/>
    </row>
    <row r="203" spans="1:18" ht="15" customHeight="1" x14ac:dyDescent="0.25">
      <c r="A203" s="74" t="s">
        <v>1126</v>
      </c>
      <c r="B203" t="s">
        <v>8</v>
      </c>
      <c r="C203" s="72">
        <v>17807.916687442568</v>
      </c>
      <c r="D203" s="93">
        <v>3</v>
      </c>
      <c r="E203" s="56" t="s">
        <v>20</v>
      </c>
      <c r="F203" s="56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56"/>
      <c r="R203" s="56"/>
    </row>
    <row r="204" spans="1:18" ht="15" customHeight="1" x14ac:dyDescent="0.25">
      <c r="A204" s="74" t="s">
        <v>1126</v>
      </c>
      <c r="B204" t="s">
        <v>8</v>
      </c>
      <c r="C204" s="72">
        <v>3205.4250037396623</v>
      </c>
      <c r="D204" s="93">
        <v>5</v>
      </c>
      <c r="E204" s="56" t="s">
        <v>310</v>
      </c>
      <c r="F204" s="56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56"/>
      <c r="R204" s="56"/>
    </row>
    <row r="205" spans="1:18" ht="15" customHeight="1" x14ac:dyDescent="0.25">
      <c r="A205" s="74" t="s">
        <v>1126</v>
      </c>
      <c r="B205" t="s">
        <v>8</v>
      </c>
      <c r="C205" s="72">
        <v>14246.333349954055</v>
      </c>
      <c r="D205" s="93">
        <v>2</v>
      </c>
      <c r="E205" s="56" t="s">
        <v>52</v>
      </c>
      <c r="F205" s="56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56"/>
      <c r="R205" s="56"/>
    </row>
    <row r="206" spans="1:18" ht="15" customHeight="1" x14ac:dyDescent="0.25">
      <c r="A206" s="74" t="s">
        <v>1126</v>
      </c>
      <c r="B206" t="s">
        <v>8</v>
      </c>
      <c r="C206" s="72">
        <v>10684.750012465542</v>
      </c>
      <c r="D206" s="93">
        <v>2</v>
      </c>
      <c r="E206" s="56" t="s">
        <v>52</v>
      </c>
      <c r="F206" s="56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56"/>
      <c r="R206" s="56"/>
    </row>
    <row r="207" spans="1:18" ht="15" customHeight="1" x14ac:dyDescent="0.25">
      <c r="A207" s="74" t="s">
        <v>1126</v>
      </c>
      <c r="B207" t="s">
        <v>8</v>
      </c>
      <c r="C207" s="72">
        <v>40000</v>
      </c>
      <c r="D207" s="93">
        <v>2</v>
      </c>
      <c r="E207" s="56" t="s">
        <v>52</v>
      </c>
      <c r="F207" s="56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56"/>
      <c r="R207" s="56"/>
    </row>
    <row r="208" spans="1:18" ht="15" customHeight="1" x14ac:dyDescent="0.25">
      <c r="A208" s="74" t="s">
        <v>1126</v>
      </c>
      <c r="B208" t="s">
        <v>8</v>
      </c>
      <c r="C208" s="72">
        <v>7301.2458418514525</v>
      </c>
      <c r="D208" s="93">
        <v>3</v>
      </c>
      <c r="E208" s="56" t="s">
        <v>20</v>
      </c>
      <c r="F208" s="56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56"/>
      <c r="R208" s="56"/>
    </row>
    <row r="209" spans="1:18" ht="15" customHeight="1" x14ac:dyDescent="0.25">
      <c r="A209" s="74" t="s">
        <v>1126</v>
      </c>
      <c r="B209" t="s">
        <v>8</v>
      </c>
      <c r="C209" s="72">
        <v>10684.750012465542</v>
      </c>
      <c r="D209" s="93">
        <v>2</v>
      </c>
      <c r="E209" s="56" t="s">
        <v>52</v>
      </c>
      <c r="F209" s="56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56"/>
      <c r="R209" s="56"/>
    </row>
    <row r="210" spans="1:18" ht="15" customHeight="1" x14ac:dyDescent="0.25">
      <c r="A210" s="74" t="s">
        <v>1126</v>
      </c>
      <c r="B210" t="s">
        <v>8</v>
      </c>
      <c r="C210" s="72">
        <v>15000</v>
      </c>
      <c r="D210" s="93">
        <v>7</v>
      </c>
      <c r="E210" s="56" t="s">
        <v>488</v>
      </c>
      <c r="F210" s="56"/>
      <c r="G210" s="89"/>
      <c r="H210" s="89"/>
      <c r="I210" s="89"/>
      <c r="J210" s="89"/>
      <c r="K210" s="89"/>
      <c r="L210" s="89"/>
      <c r="N210" s="89"/>
      <c r="O210" s="89"/>
      <c r="P210" s="89"/>
      <c r="Q210" s="56"/>
      <c r="R210" s="56"/>
    </row>
    <row r="211" spans="1:18" ht="15" customHeight="1" x14ac:dyDescent="0.25">
      <c r="A211" s="74" t="s">
        <v>1126</v>
      </c>
      <c r="B211" t="s">
        <v>8</v>
      </c>
      <c r="C211" s="72">
        <v>10000</v>
      </c>
      <c r="D211" s="93">
        <v>3</v>
      </c>
      <c r="E211" s="56" t="s">
        <v>20</v>
      </c>
      <c r="F211" s="56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56"/>
      <c r="R211" s="56"/>
    </row>
    <row r="212" spans="1:18" ht="15" customHeight="1" x14ac:dyDescent="0.25">
      <c r="A212" s="74" t="s">
        <v>1126</v>
      </c>
      <c r="B212" t="s">
        <v>8</v>
      </c>
      <c r="C212" s="72">
        <v>16000</v>
      </c>
      <c r="D212" s="93">
        <v>9</v>
      </c>
      <c r="E212" s="56" t="s">
        <v>279</v>
      </c>
      <c r="F212" s="56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56"/>
      <c r="R212" s="56"/>
    </row>
    <row r="213" spans="1:18" ht="15" customHeight="1" x14ac:dyDescent="0.25">
      <c r="A213" s="74" t="s">
        <v>1126</v>
      </c>
      <c r="B213" t="s">
        <v>8</v>
      </c>
      <c r="C213" s="72">
        <v>6000</v>
      </c>
      <c r="D213" s="93">
        <v>2</v>
      </c>
      <c r="E213" s="56" t="s">
        <v>52</v>
      </c>
      <c r="F213" s="56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56"/>
      <c r="R213" s="56"/>
    </row>
    <row r="214" spans="1:18" ht="15" customHeight="1" x14ac:dyDescent="0.25">
      <c r="A214" s="74" t="s">
        <v>1126</v>
      </c>
      <c r="B214" t="s">
        <v>8</v>
      </c>
      <c r="C214" s="72">
        <v>6410.8500074793246</v>
      </c>
      <c r="D214" s="93">
        <v>2</v>
      </c>
      <c r="E214" s="56" t="s">
        <v>52</v>
      </c>
      <c r="F214" s="56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56"/>
      <c r="R214" s="56"/>
    </row>
    <row r="215" spans="1:18" ht="15" customHeight="1" x14ac:dyDescent="0.25">
      <c r="A215" s="74" t="s">
        <v>1126</v>
      </c>
      <c r="B215" t="s">
        <v>8</v>
      </c>
      <c r="C215" s="72">
        <v>20000</v>
      </c>
      <c r="D215" s="93">
        <v>9</v>
      </c>
      <c r="E215" s="56" t="s">
        <v>279</v>
      </c>
      <c r="F215" s="56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56"/>
      <c r="R215" s="56"/>
    </row>
    <row r="216" spans="1:18" ht="15" customHeight="1" x14ac:dyDescent="0.25">
      <c r="A216" s="74" t="s">
        <v>1126</v>
      </c>
      <c r="B216" t="s">
        <v>8</v>
      </c>
      <c r="C216" s="72">
        <v>4273.9000049862161</v>
      </c>
      <c r="D216" s="93">
        <v>5</v>
      </c>
      <c r="E216" s="56" t="s">
        <v>310</v>
      </c>
      <c r="F216" s="56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56"/>
      <c r="R216" s="56"/>
    </row>
    <row r="217" spans="1:18" ht="15" customHeight="1" x14ac:dyDescent="0.25">
      <c r="A217" s="74" t="s">
        <v>1126</v>
      </c>
      <c r="B217" t="s">
        <v>8</v>
      </c>
      <c r="C217" s="72">
        <v>8000</v>
      </c>
      <c r="D217" s="93">
        <v>3</v>
      </c>
      <c r="E217" s="56" t="s">
        <v>20</v>
      </c>
      <c r="F217" s="56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56"/>
      <c r="R217" s="56"/>
    </row>
    <row r="218" spans="1:18" ht="15" customHeight="1" x14ac:dyDescent="0.25">
      <c r="A218" s="74" t="s">
        <v>1126</v>
      </c>
      <c r="B218" t="s">
        <v>8</v>
      </c>
      <c r="C218" s="72">
        <v>4006.7812546745777</v>
      </c>
      <c r="D218" s="93">
        <v>1</v>
      </c>
      <c r="E218" s="56" t="s">
        <v>3999</v>
      </c>
      <c r="F218" s="56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56"/>
      <c r="R218" s="56"/>
    </row>
    <row r="219" spans="1:18" ht="15" customHeight="1" x14ac:dyDescent="0.25">
      <c r="A219" s="74" t="s">
        <v>1126</v>
      </c>
      <c r="B219" t="s">
        <v>8</v>
      </c>
      <c r="C219" s="72">
        <v>4273.9000049862161</v>
      </c>
      <c r="D219" s="93">
        <v>3</v>
      </c>
      <c r="E219" s="56" t="s">
        <v>20</v>
      </c>
      <c r="F219" s="56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56"/>
      <c r="R219" s="56"/>
    </row>
    <row r="220" spans="1:18" ht="15" customHeight="1" x14ac:dyDescent="0.25">
      <c r="A220" s="74" t="s">
        <v>1126</v>
      </c>
      <c r="B220" t="s">
        <v>8</v>
      </c>
      <c r="C220" s="72">
        <v>12465.541681209797</v>
      </c>
      <c r="D220" s="93">
        <v>3</v>
      </c>
      <c r="E220" s="56" t="s">
        <v>20</v>
      </c>
      <c r="F220" s="56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56"/>
      <c r="R220" s="56"/>
    </row>
    <row r="221" spans="1:18" ht="15" customHeight="1" x14ac:dyDescent="0.25">
      <c r="A221" s="74" t="s">
        <v>1126</v>
      </c>
      <c r="B221" t="s">
        <v>8</v>
      </c>
      <c r="C221" s="72">
        <v>24000</v>
      </c>
      <c r="D221" s="93">
        <v>3</v>
      </c>
      <c r="E221" s="56" t="s">
        <v>20</v>
      </c>
      <c r="F221" s="56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56"/>
      <c r="R221" s="56"/>
    </row>
    <row r="222" spans="1:18" ht="15" customHeight="1" x14ac:dyDescent="0.25">
      <c r="A222" s="74" t="s">
        <v>1126</v>
      </c>
      <c r="B222" t="s">
        <v>8</v>
      </c>
      <c r="C222" s="72">
        <v>2136.9500024931081</v>
      </c>
      <c r="D222" s="93">
        <v>5</v>
      </c>
      <c r="E222" s="56" t="s">
        <v>310</v>
      </c>
      <c r="F222" s="56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56"/>
      <c r="R222" s="56"/>
    </row>
    <row r="223" spans="1:18" ht="15" customHeight="1" x14ac:dyDescent="0.25">
      <c r="A223" s="74" t="s">
        <v>1126</v>
      </c>
      <c r="B223" t="s">
        <v>8</v>
      </c>
      <c r="C223" s="72">
        <v>21369.500024931083</v>
      </c>
      <c r="D223" s="93">
        <v>2</v>
      </c>
      <c r="E223" s="56" t="s">
        <v>52</v>
      </c>
      <c r="F223" s="56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56"/>
      <c r="R223" s="56"/>
    </row>
    <row r="224" spans="1:18" ht="15" customHeight="1" x14ac:dyDescent="0.25">
      <c r="A224" s="74" t="s">
        <v>1126</v>
      </c>
      <c r="B224" t="s">
        <v>8</v>
      </c>
      <c r="C224" s="72">
        <v>3650.6229209257262</v>
      </c>
      <c r="D224" s="93">
        <v>5</v>
      </c>
      <c r="E224" s="56" t="s">
        <v>310</v>
      </c>
      <c r="F224" s="56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56"/>
      <c r="R224" s="56"/>
    </row>
    <row r="225" spans="1:18" ht="15" customHeight="1" x14ac:dyDescent="0.25">
      <c r="A225" s="74" t="s">
        <v>1126</v>
      </c>
      <c r="B225" t="s">
        <v>8</v>
      </c>
      <c r="C225" s="72">
        <v>5342.3750062327708</v>
      </c>
      <c r="D225" s="93">
        <v>7</v>
      </c>
      <c r="E225" s="56" t="s">
        <v>488</v>
      </c>
      <c r="F225" s="56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56"/>
      <c r="R225" s="56"/>
    </row>
    <row r="226" spans="1:18" ht="15" customHeight="1" x14ac:dyDescent="0.25">
      <c r="A226" s="74" t="s">
        <v>1126</v>
      </c>
      <c r="B226" t="s">
        <v>8</v>
      </c>
      <c r="C226" s="72">
        <v>3917.7416712373652</v>
      </c>
      <c r="D226" s="93">
        <v>9</v>
      </c>
      <c r="E226" s="56" t="s">
        <v>279</v>
      </c>
      <c r="F226" s="56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56"/>
      <c r="R226" s="56"/>
    </row>
    <row r="227" spans="1:18" ht="15" customHeight="1" x14ac:dyDescent="0.25">
      <c r="A227" s="74" t="s">
        <v>1126</v>
      </c>
      <c r="B227" t="s">
        <v>8</v>
      </c>
      <c r="C227" s="72">
        <v>13500</v>
      </c>
      <c r="D227" s="93">
        <v>1</v>
      </c>
      <c r="E227" s="56" t="s">
        <v>3999</v>
      </c>
      <c r="F227" s="56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56"/>
      <c r="R227" s="56"/>
    </row>
    <row r="228" spans="1:18" ht="15" customHeight="1" x14ac:dyDescent="0.25">
      <c r="A228" s="74" t="s">
        <v>1126</v>
      </c>
      <c r="B228" t="s">
        <v>8</v>
      </c>
      <c r="C228" s="72">
        <v>45000</v>
      </c>
      <c r="D228" s="93">
        <v>2</v>
      </c>
      <c r="E228" s="56" t="s">
        <v>52</v>
      </c>
      <c r="F228" s="56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56"/>
      <c r="R228" s="56"/>
    </row>
    <row r="229" spans="1:18" ht="15" customHeight="1" x14ac:dyDescent="0.25">
      <c r="A229" s="74" t="s">
        <v>1126</v>
      </c>
      <c r="B229" t="s">
        <v>8</v>
      </c>
      <c r="C229" s="72">
        <v>8547.8000099724322</v>
      </c>
      <c r="D229" s="93">
        <v>2</v>
      </c>
      <c r="E229" s="56" t="s">
        <v>52</v>
      </c>
      <c r="F229" s="56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56"/>
      <c r="R229" s="56"/>
    </row>
    <row r="230" spans="1:18" ht="15" customHeight="1" x14ac:dyDescent="0.25">
      <c r="A230" s="74" t="s">
        <v>1126</v>
      </c>
      <c r="B230" t="s">
        <v>8</v>
      </c>
      <c r="C230" s="72">
        <v>10150.512511842264</v>
      </c>
      <c r="D230" s="93">
        <v>3</v>
      </c>
      <c r="E230" s="56" t="s">
        <v>20</v>
      </c>
      <c r="F230" s="56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56"/>
      <c r="R230" s="56"/>
    </row>
    <row r="231" spans="1:18" ht="15" customHeight="1" x14ac:dyDescent="0.25">
      <c r="A231" s="74" t="s">
        <v>1126</v>
      </c>
      <c r="B231" t="s">
        <v>8</v>
      </c>
      <c r="C231" s="72">
        <v>11325.835013213473</v>
      </c>
      <c r="D231" s="93">
        <v>2</v>
      </c>
      <c r="E231" s="56" t="s">
        <v>52</v>
      </c>
      <c r="F231" s="56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56"/>
      <c r="R231" s="56"/>
    </row>
    <row r="232" spans="1:18" ht="15" customHeight="1" x14ac:dyDescent="0.25">
      <c r="A232" s="74" t="s">
        <v>1126</v>
      </c>
      <c r="B232" t="s">
        <v>8</v>
      </c>
      <c r="C232" s="72">
        <v>40067.812546745779</v>
      </c>
      <c r="D232" s="93">
        <v>5</v>
      </c>
      <c r="E232" s="56" t="s">
        <v>310</v>
      </c>
      <c r="F232" s="56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56"/>
      <c r="R232" s="56"/>
    </row>
    <row r="233" spans="1:18" ht="15" customHeight="1" x14ac:dyDescent="0.25">
      <c r="A233" s="74" t="s">
        <v>1126</v>
      </c>
      <c r="B233" t="s">
        <v>8</v>
      </c>
      <c r="C233" s="72">
        <v>16000</v>
      </c>
      <c r="D233" s="93">
        <v>1</v>
      </c>
      <c r="E233" s="56" t="s">
        <v>3999</v>
      </c>
      <c r="F233" s="56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56"/>
      <c r="R233" s="56"/>
    </row>
    <row r="234" spans="1:18" ht="15" customHeight="1" x14ac:dyDescent="0.25">
      <c r="A234" s="74" t="s">
        <v>1126</v>
      </c>
      <c r="B234" t="s">
        <v>8</v>
      </c>
      <c r="C234" s="72">
        <v>4273.9000049862161</v>
      </c>
      <c r="D234" s="93">
        <v>3</v>
      </c>
      <c r="E234" s="56" t="s">
        <v>20</v>
      </c>
      <c r="F234" s="56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56"/>
      <c r="R234" s="56"/>
    </row>
    <row r="235" spans="1:18" ht="15" customHeight="1" x14ac:dyDescent="0.25">
      <c r="A235" s="74" t="s">
        <v>1126</v>
      </c>
      <c r="B235" t="s">
        <v>8</v>
      </c>
      <c r="C235" s="72">
        <v>7123.1666749770275</v>
      </c>
      <c r="D235" s="93">
        <v>2</v>
      </c>
      <c r="E235" s="56" t="s">
        <v>52</v>
      </c>
      <c r="F235" s="56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56"/>
      <c r="R235" s="56"/>
    </row>
    <row r="236" spans="1:18" ht="15" customHeight="1" x14ac:dyDescent="0.25">
      <c r="A236" s="74" t="s">
        <v>1126</v>
      </c>
      <c r="B236" t="s">
        <v>8</v>
      </c>
      <c r="C236" s="72">
        <v>10000</v>
      </c>
      <c r="D236" s="93">
        <v>2</v>
      </c>
      <c r="E236" s="56" t="s">
        <v>52</v>
      </c>
      <c r="F236" s="56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56"/>
      <c r="R236" s="56"/>
    </row>
    <row r="237" spans="1:18" ht="15" customHeight="1" x14ac:dyDescent="0.25">
      <c r="A237" s="74" t="s">
        <v>1126</v>
      </c>
      <c r="B237" t="s">
        <v>8</v>
      </c>
      <c r="C237" s="72">
        <v>8013.5625093491553</v>
      </c>
      <c r="D237" s="93">
        <v>2</v>
      </c>
      <c r="E237" s="56" t="s">
        <v>52</v>
      </c>
      <c r="F237" s="56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56"/>
      <c r="R237" s="56"/>
    </row>
    <row r="238" spans="1:18" ht="15" customHeight="1" x14ac:dyDescent="0.25">
      <c r="A238" s="74" t="s">
        <v>1126</v>
      </c>
      <c r="B238" t="s">
        <v>8</v>
      </c>
      <c r="C238" s="72">
        <v>2671.1875031163854</v>
      </c>
      <c r="D238" s="93">
        <v>3</v>
      </c>
      <c r="E238" s="56" t="s">
        <v>20</v>
      </c>
      <c r="F238" s="56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56"/>
      <c r="R238" s="56"/>
    </row>
    <row r="239" spans="1:18" ht="15" customHeight="1" x14ac:dyDescent="0.25">
      <c r="A239" s="74" t="s">
        <v>1126</v>
      </c>
      <c r="B239" t="s">
        <v>8</v>
      </c>
      <c r="C239" s="72">
        <v>96000</v>
      </c>
      <c r="D239" s="93">
        <v>1</v>
      </c>
      <c r="E239" s="56" t="s">
        <v>3999</v>
      </c>
      <c r="F239" s="56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56"/>
      <c r="R239" s="56"/>
    </row>
    <row r="240" spans="1:18" ht="15" customHeight="1" x14ac:dyDescent="0.25">
      <c r="A240" s="74" t="s">
        <v>1126</v>
      </c>
      <c r="B240" t="s">
        <v>8</v>
      </c>
      <c r="C240" s="72">
        <v>20514.720023933838</v>
      </c>
      <c r="D240" s="93">
        <v>5</v>
      </c>
      <c r="E240" s="56" t="s">
        <v>310</v>
      </c>
      <c r="F240" s="56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56"/>
      <c r="R240" s="56"/>
    </row>
    <row r="241" spans="1:18" ht="15" customHeight="1" x14ac:dyDescent="0.25">
      <c r="A241" s="74" t="s">
        <v>1126</v>
      </c>
      <c r="B241" t="s">
        <v>8</v>
      </c>
      <c r="C241" s="72">
        <v>6713.584591165848</v>
      </c>
      <c r="D241" s="93">
        <v>3</v>
      </c>
      <c r="E241" s="56" t="s">
        <v>20</v>
      </c>
      <c r="F241" s="56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56"/>
      <c r="R241" s="56"/>
    </row>
    <row r="242" spans="1:18" ht="15" customHeight="1" x14ac:dyDescent="0.25">
      <c r="A242" s="74" t="s">
        <v>1126</v>
      </c>
      <c r="B242" t="s">
        <v>8</v>
      </c>
      <c r="C242" s="72">
        <v>10684.750012465542</v>
      </c>
      <c r="D242" s="93">
        <v>3</v>
      </c>
      <c r="E242" s="56" t="s">
        <v>20</v>
      </c>
      <c r="F242" s="56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56"/>
      <c r="R242" s="56"/>
    </row>
    <row r="243" spans="1:18" ht="15" customHeight="1" x14ac:dyDescent="0.25">
      <c r="A243" s="74" t="s">
        <v>1126</v>
      </c>
      <c r="B243" t="s">
        <v>8</v>
      </c>
      <c r="C243" s="72">
        <v>15136.729184326183</v>
      </c>
      <c r="D243" s="93">
        <v>3</v>
      </c>
      <c r="E243" s="56" t="s">
        <v>20</v>
      </c>
      <c r="F243" s="56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56"/>
      <c r="R243" s="56"/>
    </row>
    <row r="244" spans="1:18" ht="15" customHeight="1" x14ac:dyDescent="0.25">
      <c r="A244" s="74" t="s">
        <v>1126</v>
      </c>
      <c r="B244" t="s">
        <v>8</v>
      </c>
      <c r="C244" s="72">
        <v>8013.5625093491553</v>
      </c>
      <c r="D244" s="93">
        <v>2</v>
      </c>
      <c r="E244" s="56" t="s">
        <v>52</v>
      </c>
      <c r="F244" s="56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56"/>
      <c r="R244" s="56"/>
    </row>
    <row r="245" spans="1:18" ht="15" customHeight="1" x14ac:dyDescent="0.25">
      <c r="A245" s="74" t="s">
        <v>1126</v>
      </c>
      <c r="B245" t="s">
        <v>8</v>
      </c>
      <c r="C245" s="72">
        <v>3027.3458368652364</v>
      </c>
      <c r="D245" s="93">
        <v>1</v>
      </c>
      <c r="E245" s="56" t="s">
        <v>3999</v>
      </c>
      <c r="F245" s="56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56"/>
      <c r="R245" s="56"/>
    </row>
    <row r="246" spans="1:18" ht="15" customHeight="1" x14ac:dyDescent="0.25">
      <c r="A246" s="74" t="s">
        <v>1126</v>
      </c>
      <c r="B246" t="s">
        <v>8</v>
      </c>
      <c r="C246" s="72">
        <v>13100</v>
      </c>
      <c r="D246" s="93">
        <v>5</v>
      </c>
      <c r="E246" s="56" t="s">
        <v>310</v>
      </c>
      <c r="F246" s="56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56"/>
      <c r="R246" s="56"/>
    </row>
    <row r="247" spans="1:18" ht="15" customHeight="1" x14ac:dyDescent="0.25">
      <c r="A247" s="74" t="s">
        <v>1126</v>
      </c>
      <c r="B247" t="s">
        <v>8</v>
      </c>
      <c r="C247" s="72">
        <v>4273.9000049862161</v>
      </c>
      <c r="D247" s="93">
        <v>2</v>
      </c>
      <c r="E247" s="56" t="s">
        <v>52</v>
      </c>
      <c r="F247" s="56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56"/>
      <c r="R247" s="56"/>
    </row>
    <row r="248" spans="1:18" ht="15" customHeight="1" x14ac:dyDescent="0.25">
      <c r="A248" s="74" t="s">
        <v>1126</v>
      </c>
      <c r="B248" t="s">
        <v>8</v>
      </c>
      <c r="C248" s="72">
        <v>11575.14584683767</v>
      </c>
      <c r="D248" s="93">
        <v>2</v>
      </c>
      <c r="E248" s="56" t="s">
        <v>52</v>
      </c>
      <c r="F248" s="56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56"/>
      <c r="R248" s="56"/>
    </row>
    <row r="249" spans="1:18" ht="15" customHeight="1" x14ac:dyDescent="0.25">
      <c r="A249" s="74" t="s">
        <v>1126</v>
      </c>
      <c r="B249" t="s">
        <v>8</v>
      </c>
      <c r="C249" s="72">
        <v>9188.8850107203652</v>
      </c>
      <c r="D249" s="93">
        <v>2</v>
      </c>
      <c r="E249" s="56" t="s">
        <v>52</v>
      </c>
      <c r="F249" s="56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56"/>
      <c r="R249" s="56"/>
    </row>
    <row r="250" spans="1:18" ht="15" customHeight="1" x14ac:dyDescent="0.25">
      <c r="A250" s="74" t="s">
        <v>1126</v>
      </c>
      <c r="B250" t="s">
        <v>8</v>
      </c>
      <c r="C250" s="72">
        <v>8975.1900104710548</v>
      </c>
      <c r="D250" s="93">
        <v>2</v>
      </c>
      <c r="E250" s="56" t="s">
        <v>52</v>
      </c>
      <c r="F250" s="56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56"/>
      <c r="R250" s="56"/>
    </row>
    <row r="251" spans="1:18" ht="15" customHeight="1" x14ac:dyDescent="0.25">
      <c r="A251" s="74" t="s">
        <v>1126</v>
      </c>
      <c r="B251" t="s">
        <v>8</v>
      </c>
      <c r="C251" s="72">
        <v>2564.3400029917298</v>
      </c>
      <c r="D251" s="93">
        <v>3</v>
      </c>
      <c r="E251" s="56" t="s">
        <v>20</v>
      </c>
      <c r="F251" s="56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56"/>
      <c r="R251" s="56"/>
    </row>
    <row r="252" spans="1:18" ht="15" customHeight="1" x14ac:dyDescent="0.25">
      <c r="A252" s="74" t="s">
        <v>1126</v>
      </c>
      <c r="B252" t="s">
        <v>8</v>
      </c>
      <c r="C252" s="72">
        <v>15500</v>
      </c>
      <c r="D252" s="93">
        <v>9</v>
      </c>
      <c r="E252" s="56" t="s">
        <v>279</v>
      </c>
      <c r="F252" s="56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56"/>
      <c r="R252" s="56"/>
    </row>
    <row r="253" spans="1:18" ht="15" customHeight="1" x14ac:dyDescent="0.25">
      <c r="A253" s="74" t="s">
        <v>1126</v>
      </c>
      <c r="B253" t="s">
        <v>8</v>
      </c>
      <c r="C253" s="72">
        <v>10684.750012465542</v>
      </c>
      <c r="D253" s="93">
        <v>3</v>
      </c>
      <c r="E253" s="56" t="s">
        <v>20</v>
      </c>
      <c r="F253" s="56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56"/>
      <c r="R253" s="56"/>
    </row>
    <row r="254" spans="1:18" ht="15" customHeight="1" x14ac:dyDescent="0.25">
      <c r="A254" s="74" t="s">
        <v>1126</v>
      </c>
      <c r="B254" t="s">
        <v>8</v>
      </c>
      <c r="C254" s="72">
        <v>30273.458368652366</v>
      </c>
      <c r="D254" s="93">
        <v>2</v>
      </c>
      <c r="E254" s="56" t="s">
        <v>52</v>
      </c>
      <c r="F254" s="56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56"/>
      <c r="R254" s="56"/>
    </row>
    <row r="255" spans="1:18" ht="15" customHeight="1" x14ac:dyDescent="0.25">
      <c r="A255" s="74" t="s">
        <v>1126</v>
      </c>
      <c r="B255" t="s">
        <v>8</v>
      </c>
      <c r="C255" s="72">
        <v>6410.8500074793246</v>
      </c>
      <c r="D255" s="93">
        <v>3</v>
      </c>
      <c r="E255" s="56" t="s">
        <v>20</v>
      </c>
      <c r="F255" s="56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56"/>
      <c r="R255" s="56"/>
    </row>
    <row r="256" spans="1:18" ht="15" customHeight="1" x14ac:dyDescent="0.25">
      <c r="A256" s="74" t="s">
        <v>1126</v>
      </c>
      <c r="B256" t="s">
        <v>8</v>
      </c>
      <c r="C256" s="72">
        <v>9794.354178093412</v>
      </c>
      <c r="D256" s="93">
        <v>3</v>
      </c>
      <c r="E256" s="56" t="s">
        <v>20</v>
      </c>
      <c r="F256" s="56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56"/>
      <c r="R256" s="56"/>
    </row>
    <row r="257" spans="1:18" ht="15" customHeight="1" x14ac:dyDescent="0.25">
      <c r="A257" s="74" t="s">
        <v>1126</v>
      </c>
      <c r="B257" t="s">
        <v>8</v>
      </c>
      <c r="C257" s="72">
        <v>10684.750012465542</v>
      </c>
      <c r="D257" s="93">
        <v>2</v>
      </c>
      <c r="E257" s="56" t="s">
        <v>52</v>
      </c>
      <c r="F257" s="56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56"/>
      <c r="R257" s="56"/>
    </row>
    <row r="258" spans="1:18" ht="15" customHeight="1" x14ac:dyDescent="0.25">
      <c r="A258" s="74" t="s">
        <v>1126</v>
      </c>
      <c r="B258" t="s">
        <v>8</v>
      </c>
      <c r="C258" s="72">
        <v>10684.750012465542</v>
      </c>
      <c r="D258" s="93">
        <v>2</v>
      </c>
      <c r="E258" s="56" t="s">
        <v>52</v>
      </c>
      <c r="F258" s="56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56"/>
      <c r="R258" s="56"/>
    </row>
    <row r="259" spans="1:18" ht="15" customHeight="1" x14ac:dyDescent="0.25">
      <c r="A259" s="74" t="s">
        <v>1126</v>
      </c>
      <c r="B259" t="s">
        <v>8</v>
      </c>
      <c r="C259" s="72">
        <v>17807.916687442568</v>
      </c>
      <c r="D259" s="93">
        <v>3</v>
      </c>
      <c r="E259" s="56" t="s">
        <v>20</v>
      </c>
      <c r="F259" s="56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56"/>
      <c r="R259" s="56"/>
    </row>
    <row r="260" spans="1:18" ht="15" customHeight="1" x14ac:dyDescent="0.25">
      <c r="A260" s="74" t="s">
        <v>1126</v>
      </c>
      <c r="B260" t="s">
        <v>8</v>
      </c>
      <c r="C260" s="72">
        <v>13000</v>
      </c>
      <c r="D260" s="93">
        <v>3</v>
      </c>
      <c r="E260" s="56" t="s">
        <v>20</v>
      </c>
      <c r="F260" s="56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56"/>
      <c r="R260" s="56"/>
    </row>
    <row r="261" spans="1:18" ht="15" customHeight="1" x14ac:dyDescent="0.25">
      <c r="A261" s="74" t="s">
        <v>1126</v>
      </c>
      <c r="B261" t="s">
        <v>8</v>
      </c>
      <c r="C261" s="72">
        <v>16027.125018698311</v>
      </c>
      <c r="D261" s="93">
        <v>2</v>
      </c>
      <c r="E261" s="56" t="s">
        <v>52</v>
      </c>
      <c r="F261" s="56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56"/>
      <c r="R261" s="56"/>
    </row>
    <row r="262" spans="1:18" ht="15" customHeight="1" x14ac:dyDescent="0.25">
      <c r="A262" s="74" t="s">
        <v>1126</v>
      </c>
      <c r="B262" t="s">
        <v>8</v>
      </c>
      <c r="C262" s="72">
        <v>30000</v>
      </c>
      <c r="D262" s="93">
        <v>1</v>
      </c>
      <c r="E262" s="56" t="s">
        <v>3999</v>
      </c>
      <c r="F262" s="56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56"/>
      <c r="R262" s="56"/>
    </row>
    <row r="263" spans="1:18" ht="15" customHeight="1" x14ac:dyDescent="0.25">
      <c r="A263" s="74" t="s">
        <v>1126</v>
      </c>
      <c r="B263" t="s">
        <v>8</v>
      </c>
      <c r="C263" s="72">
        <v>21369.500024931083</v>
      </c>
      <c r="D263" s="93">
        <v>2</v>
      </c>
      <c r="E263" s="56" t="s">
        <v>52</v>
      </c>
      <c r="F263" s="56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56"/>
      <c r="R263" s="56"/>
    </row>
    <row r="264" spans="1:18" ht="15" customHeight="1" x14ac:dyDescent="0.25">
      <c r="A264" s="74" t="s">
        <v>1126</v>
      </c>
      <c r="B264" t="s">
        <v>8</v>
      </c>
      <c r="C264" s="72">
        <v>3561.5833374885137</v>
      </c>
      <c r="D264" s="93">
        <v>1</v>
      </c>
      <c r="E264" s="56" t="s">
        <v>3999</v>
      </c>
      <c r="F264" s="56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56"/>
      <c r="R264" s="56"/>
    </row>
    <row r="265" spans="1:18" ht="15" customHeight="1" x14ac:dyDescent="0.25">
      <c r="A265" s="74" t="s">
        <v>1126</v>
      </c>
      <c r="B265" t="s">
        <v>8</v>
      </c>
      <c r="C265" s="72">
        <v>5000</v>
      </c>
      <c r="D265" s="93">
        <v>2</v>
      </c>
      <c r="E265" s="56" t="s">
        <v>52</v>
      </c>
      <c r="F265" s="56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56"/>
      <c r="R265" s="56"/>
    </row>
    <row r="266" spans="1:18" ht="15" customHeight="1" x14ac:dyDescent="0.25">
      <c r="A266" s="74" t="s">
        <v>1126</v>
      </c>
      <c r="B266" t="s">
        <v>8</v>
      </c>
      <c r="C266" s="72">
        <v>3561.5833374885137</v>
      </c>
      <c r="D266" s="93">
        <v>3</v>
      </c>
      <c r="E266" s="56" t="s">
        <v>20</v>
      </c>
      <c r="F266" s="56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56"/>
      <c r="R266" s="56"/>
    </row>
    <row r="267" spans="1:18" ht="15" customHeight="1" x14ac:dyDescent="0.25">
      <c r="A267" s="74" t="s">
        <v>1126</v>
      </c>
      <c r="B267" t="s">
        <v>8</v>
      </c>
      <c r="C267" s="72">
        <v>17807.916687442568</v>
      </c>
      <c r="D267" s="93">
        <v>3</v>
      </c>
      <c r="E267" s="56" t="s">
        <v>20</v>
      </c>
      <c r="F267" s="56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56"/>
      <c r="R267" s="56"/>
    </row>
    <row r="268" spans="1:18" ht="15" customHeight="1" x14ac:dyDescent="0.25">
      <c r="A268" s="74" t="s">
        <v>1126</v>
      </c>
      <c r="B268" t="s">
        <v>8</v>
      </c>
      <c r="C268" s="72">
        <v>11575.14584683767</v>
      </c>
      <c r="D268" s="93">
        <v>3</v>
      </c>
      <c r="E268" s="56" t="s">
        <v>20</v>
      </c>
      <c r="F268" s="56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56"/>
      <c r="R268" s="56"/>
    </row>
    <row r="269" spans="1:18" ht="15" customHeight="1" x14ac:dyDescent="0.25">
      <c r="A269" s="74" t="s">
        <v>1126</v>
      </c>
      <c r="B269" t="s">
        <v>8</v>
      </c>
      <c r="C269" s="72">
        <v>9794.354178093412</v>
      </c>
      <c r="D269" s="93">
        <v>3</v>
      </c>
      <c r="E269" s="56" t="s">
        <v>20</v>
      </c>
      <c r="F269" s="56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56"/>
      <c r="R269" s="56"/>
    </row>
    <row r="270" spans="1:18" ht="15" customHeight="1" x14ac:dyDescent="0.25">
      <c r="A270" s="74" t="s">
        <v>1126</v>
      </c>
      <c r="B270" t="s">
        <v>8</v>
      </c>
      <c r="C270" s="72">
        <v>9616.275011218986</v>
      </c>
      <c r="D270" s="93">
        <v>3</v>
      </c>
      <c r="E270" s="56" t="s">
        <v>20</v>
      </c>
      <c r="F270" s="56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56"/>
      <c r="R270" s="56"/>
    </row>
    <row r="271" spans="1:18" ht="15" customHeight="1" x14ac:dyDescent="0.25">
      <c r="A271" s="74" t="s">
        <v>1126</v>
      </c>
      <c r="B271" t="s">
        <v>8</v>
      </c>
      <c r="C271" s="72">
        <v>2564.3400029917298</v>
      </c>
      <c r="D271" s="93">
        <v>3</v>
      </c>
      <c r="E271" s="56" t="s">
        <v>20</v>
      </c>
      <c r="F271" s="56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56"/>
      <c r="R271" s="56"/>
    </row>
    <row r="272" spans="1:18" ht="15" customHeight="1" x14ac:dyDescent="0.25">
      <c r="A272" s="74" t="s">
        <v>1126</v>
      </c>
      <c r="B272" t="s">
        <v>8</v>
      </c>
      <c r="C272" s="72">
        <v>5342.3750062327708</v>
      </c>
      <c r="D272" s="93">
        <v>3</v>
      </c>
      <c r="E272" s="56" t="s">
        <v>20</v>
      </c>
      <c r="F272" s="56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56"/>
      <c r="R272" s="56"/>
    </row>
    <row r="273" spans="1:18" ht="15" customHeight="1" x14ac:dyDescent="0.25">
      <c r="A273" s="74" t="s">
        <v>1126</v>
      </c>
      <c r="B273" t="s">
        <v>8</v>
      </c>
      <c r="C273" s="72">
        <v>12821.700014958649</v>
      </c>
      <c r="D273" s="93">
        <v>5</v>
      </c>
      <c r="E273" s="56" t="s">
        <v>310</v>
      </c>
      <c r="F273" s="56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56"/>
      <c r="R273" s="56"/>
    </row>
    <row r="274" spans="1:18" ht="15" customHeight="1" x14ac:dyDescent="0.25">
      <c r="A274" s="74" t="s">
        <v>1126</v>
      </c>
      <c r="B274" t="s">
        <v>8</v>
      </c>
      <c r="C274" s="72">
        <v>10684.750012465542</v>
      </c>
      <c r="D274" s="93">
        <v>2</v>
      </c>
      <c r="E274" s="56" t="s">
        <v>52</v>
      </c>
      <c r="F274" s="56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56"/>
      <c r="R274" s="56"/>
    </row>
    <row r="275" spans="1:18" ht="15" customHeight="1" x14ac:dyDescent="0.25">
      <c r="A275" s="74" t="s">
        <v>1126</v>
      </c>
      <c r="B275" t="s">
        <v>8</v>
      </c>
      <c r="C275" s="72">
        <v>7123.1666749770275</v>
      </c>
      <c r="D275" s="93">
        <v>9</v>
      </c>
      <c r="E275" s="56" t="s">
        <v>279</v>
      </c>
      <c r="F275" s="56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56"/>
      <c r="R275" s="56"/>
    </row>
    <row r="276" spans="1:18" ht="15" customHeight="1" x14ac:dyDescent="0.25">
      <c r="A276" s="74" t="s">
        <v>1126</v>
      </c>
      <c r="B276" t="s">
        <v>8</v>
      </c>
      <c r="C276" s="72">
        <v>8903.9583437212841</v>
      </c>
      <c r="D276" s="93">
        <v>2</v>
      </c>
      <c r="E276" s="56" t="s">
        <v>52</v>
      </c>
      <c r="F276" s="56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56"/>
      <c r="R276" s="56"/>
    </row>
    <row r="277" spans="1:18" ht="15" customHeight="1" x14ac:dyDescent="0.25">
      <c r="A277" s="74" t="s">
        <v>1126</v>
      </c>
      <c r="B277" t="s">
        <v>8</v>
      </c>
      <c r="C277" s="72">
        <v>7123.1666749770275</v>
      </c>
      <c r="D277" s="93">
        <v>5</v>
      </c>
      <c r="E277" s="56" t="s">
        <v>310</v>
      </c>
      <c r="F277" s="56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56"/>
      <c r="R277" s="56"/>
    </row>
    <row r="278" spans="1:18" ht="15" customHeight="1" x14ac:dyDescent="0.25">
      <c r="A278" s="74" t="s">
        <v>1126</v>
      </c>
      <c r="B278" t="s">
        <v>8</v>
      </c>
      <c r="C278" s="72">
        <v>40958.208381117904</v>
      </c>
      <c r="D278" s="93">
        <v>2</v>
      </c>
      <c r="E278" s="56" t="s">
        <v>52</v>
      </c>
      <c r="F278" s="56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56"/>
      <c r="R278" s="56"/>
    </row>
    <row r="279" spans="1:18" ht="15" customHeight="1" x14ac:dyDescent="0.25">
      <c r="A279" s="74" t="s">
        <v>1126</v>
      </c>
      <c r="B279" t="s">
        <v>8</v>
      </c>
      <c r="C279" s="72">
        <v>21369.500024931083</v>
      </c>
      <c r="D279" s="93">
        <v>4</v>
      </c>
      <c r="E279" s="56" t="s">
        <v>4001</v>
      </c>
      <c r="F279" s="56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56"/>
      <c r="R279" s="56"/>
    </row>
    <row r="280" spans="1:18" ht="15" customHeight="1" x14ac:dyDescent="0.25">
      <c r="A280" s="74" t="s">
        <v>1126</v>
      </c>
      <c r="B280" t="s">
        <v>8</v>
      </c>
      <c r="C280" s="72">
        <v>2136.9500024931081</v>
      </c>
      <c r="D280" s="93">
        <v>2</v>
      </c>
      <c r="E280" s="56" t="s">
        <v>52</v>
      </c>
      <c r="F280" s="56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56"/>
      <c r="R280" s="56"/>
    </row>
    <row r="281" spans="1:18" ht="15" customHeight="1" x14ac:dyDescent="0.25">
      <c r="A281" s="74" t="s">
        <v>1126</v>
      </c>
      <c r="B281" t="s">
        <v>8</v>
      </c>
      <c r="C281" s="72">
        <v>8903.9583437212841</v>
      </c>
      <c r="D281" s="93">
        <v>9</v>
      </c>
      <c r="E281" s="56" t="s">
        <v>279</v>
      </c>
      <c r="F281" s="56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56"/>
      <c r="R281" s="56"/>
    </row>
    <row r="282" spans="1:18" ht="15" customHeight="1" x14ac:dyDescent="0.25">
      <c r="A282" s="74" t="s">
        <v>1126</v>
      </c>
      <c r="B282" t="s">
        <v>8</v>
      </c>
      <c r="C282" s="72">
        <v>17807.916687442568</v>
      </c>
      <c r="D282" s="93">
        <v>2</v>
      </c>
      <c r="E282" s="56" t="s">
        <v>52</v>
      </c>
      <c r="F282" s="56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56"/>
      <c r="R282" s="56"/>
    </row>
    <row r="283" spans="1:18" ht="15" customHeight="1" x14ac:dyDescent="0.25">
      <c r="A283" s="74" t="s">
        <v>1126</v>
      </c>
      <c r="B283" t="s">
        <v>8</v>
      </c>
      <c r="C283" s="72">
        <v>15136.729184326183</v>
      </c>
      <c r="D283" s="93">
        <v>2</v>
      </c>
      <c r="E283" s="56" t="s">
        <v>52</v>
      </c>
      <c r="F283" s="56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56"/>
      <c r="R283" s="56"/>
    </row>
    <row r="284" spans="1:18" ht="15" customHeight="1" x14ac:dyDescent="0.25">
      <c r="A284" s="74" t="s">
        <v>1126</v>
      </c>
      <c r="B284" t="s">
        <v>8</v>
      </c>
      <c r="C284" s="72">
        <v>3205.4250037396623</v>
      </c>
      <c r="D284" s="93">
        <v>3</v>
      </c>
      <c r="E284" s="56" t="s">
        <v>20</v>
      </c>
      <c r="F284" s="56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56"/>
      <c r="R284" s="56"/>
    </row>
    <row r="285" spans="1:18" ht="15" customHeight="1" x14ac:dyDescent="0.25">
      <c r="A285" s="74" t="s">
        <v>1126</v>
      </c>
      <c r="B285" t="s">
        <v>8</v>
      </c>
      <c r="C285" s="72">
        <v>10000</v>
      </c>
      <c r="D285" s="93">
        <v>2</v>
      </c>
      <c r="E285" s="56" t="s">
        <v>52</v>
      </c>
      <c r="F285" s="56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56"/>
      <c r="R285" s="56"/>
    </row>
    <row r="286" spans="1:18" ht="15" customHeight="1" x14ac:dyDescent="0.25">
      <c r="A286" s="74" t="s">
        <v>1126</v>
      </c>
      <c r="B286" t="s">
        <v>8</v>
      </c>
      <c r="C286" s="72">
        <v>10684.750012465542</v>
      </c>
      <c r="D286" s="93">
        <v>2</v>
      </c>
      <c r="E286" s="56" t="s">
        <v>52</v>
      </c>
      <c r="F286" s="56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56"/>
      <c r="R286" s="56"/>
    </row>
    <row r="287" spans="1:18" ht="15" customHeight="1" x14ac:dyDescent="0.25">
      <c r="A287" s="74" t="s">
        <v>1126</v>
      </c>
      <c r="B287" t="s">
        <v>8</v>
      </c>
      <c r="C287" s="72">
        <v>16350</v>
      </c>
      <c r="D287" s="93">
        <v>2</v>
      </c>
      <c r="E287" s="56" t="s">
        <v>52</v>
      </c>
      <c r="F287" s="56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56"/>
      <c r="R287" s="56"/>
    </row>
    <row r="288" spans="1:18" ht="15" customHeight="1" x14ac:dyDescent="0.25">
      <c r="A288" s="74" t="s">
        <v>1126</v>
      </c>
      <c r="B288" t="s">
        <v>8</v>
      </c>
      <c r="C288" s="72">
        <v>23150.291693675339</v>
      </c>
      <c r="D288" s="93">
        <v>2</v>
      </c>
      <c r="E288" s="56" t="s">
        <v>52</v>
      </c>
      <c r="F288" s="56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56"/>
      <c r="R288" s="56"/>
    </row>
    <row r="289" spans="1:18" ht="15" customHeight="1" x14ac:dyDescent="0.25">
      <c r="A289" s="74" t="s">
        <v>1126</v>
      </c>
      <c r="B289" t="s">
        <v>8</v>
      </c>
      <c r="C289" s="72">
        <v>13801.135432767991</v>
      </c>
      <c r="D289" s="93">
        <v>3</v>
      </c>
      <c r="E289" s="56" t="s">
        <v>20</v>
      </c>
      <c r="F289" s="56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56"/>
      <c r="R289" s="56"/>
    </row>
    <row r="290" spans="1:18" ht="15" customHeight="1" x14ac:dyDescent="0.25">
      <c r="A290" s="74" t="s">
        <v>1126</v>
      </c>
      <c r="B290" t="s">
        <v>8</v>
      </c>
      <c r="C290" s="72">
        <v>18698.312521814696</v>
      </c>
      <c r="D290" s="93">
        <v>2</v>
      </c>
      <c r="E290" s="56" t="s">
        <v>52</v>
      </c>
      <c r="F290" s="56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56"/>
      <c r="R290" s="56"/>
    </row>
    <row r="291" spans="1:18" ht="15" customHeight="1" x14ac:dyDescent="0.25">
      <c r="A291" s="74" t="s">
        <v>1126</v>
      </c>
      <c r="B291" t="s">
        <v>8</v>
      </c>
      <c r="C291" s="72">
        <v>8654.6475100970874</v>
      </c>
      <c r="D291" s="93">
        <v>2</v>
      </c>
      <c r="E291" s="56" t="s">
        <v>52</v>
      </c>
      <c r="F291" s="56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56"/>
      <c r="R291" s="56"/>
    </row>
    <row r="292" spans="1:18" ht="15" customHeight="1" x14ac:dyDescent="0.25">
      <c r="A292" s="74" t="s">
        <v>1126</v>
      </c>
      <c r="B292" t="s">
        <v>8</v>
      </c>
      <c r="C292" s="72">
        <v>5342.3750062327708</v>
      </c>
      <c r="D292" s="93">
        <v>3</v>
      </c>
      <c r="E292" s="56" t="s">
        <v>20</v>
      </c>
      <c r="F292" s="56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56"/>
      <c r="R292" s="56"/>
    </row>
    <row r="293" spans="1:18" ht="15" customHeight="1" x14ac:dyDescent="0.25">
      <c r="A293" s="74" t="s">
        <v>1126</v>
      </c>
      <c r="B293" t="s">
        <v>8</v>
      </c>
      <c r="C293" s="72">
        <v>2564.3400029917298</v>
      </c>
      <c r="D293" s="93">
        <v>7</v>
      </c>
      <c r="E293" s="56" t="s">
        <v>488</v>
      </c>
      <c r="F293" s="56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56"/>
      <c r="R293" s="56"/>
    </row>
    <row r="294" spans="1:18" ht="15" customHeight="1" x14ac:dyDescent="0.25">
      <c r="A294" s="74" t="s">
        <v>1126</v>
      </c>
      <c r="B294" t="s">
        <v>8</v>
      </c>
      <c r="C294" s="72">
        <v>3205.4250037396623</v>
      </c>
      <c r="D294" s="93">
        <v>1</v>
      </c>
      <c r="E294" s="56" t="s">
        <v>3999</v>
      </c>
      <c r="F294" s="56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56"/>
      <c r="R294" s="56"/>
    </row>
    <row r="295" spans="1:18" ht="15" customHeight="1" x14ac:dyDescent="0.25">
      <c r="A295" s="74" t="s">
        <v>1126</v>
      </c>
      <c r="B295" t="s">
        <v>8</v>
      </c>
      <c r="C295" s="72">
        <v>10684.750012465542</v>
      </c>
      <c r="D295" s="93">
        <v>3</v>
      </c>
      <c r="E295" s="56" t="s">
        <v>20</v>
      </c>
      <c r="F295" s="56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56"/>
      <c r="R295" s="56"/>
    </row>
    <row r="296" spans="1:18" ht="15" customHeight="1" x14ac:dyDescent="0.25">
      <c r="A296" s="74" t="s">
        <v>1126</v>
      </c>
      <c r="B296" t="s">
        <v>8</v>
      </c>
      <c r="C296" s="72">
        <v>12465.541681209797</v>
      </c>
      <c r="D296" s="93">
        <v>2</v>
      </c>
      <c r="E296" s="56" t="s">
        <v>52</v>
      </c>
      <c r="F296" s="56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56"/>
      <c r="R296" s="56"/>
    </row>
    <row r="297" spans="1:18" ht="15" customHeight="1" x14ac:dyDescent="0.25">
      <c r="A297" s="74" t="s">
        <v>1126</v>
      </c>
      <c r="B297" t="s">
        <v>8</v>
      </c>
      <c r="C297" s="72">
        <v>24000</v>
      </c>
      <c r="D297" s="93">
        <v>3</v>
      </c>
      <c r="E297" s="56" t="s">
        <v>20</v>
      </c>
      <c r="F297" s="56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56"/>
      <c r="R297" s="56"/>
    </row>
    <row r="298" spans="1:18" ht="15" customHeight="1" x14ac:dyDescent="0.25">
      <c r="A298" s="74" t="s">
        <v>1126</v>
      </c>
      <c r="B298" t="s">
        <v>8</v>
      </c>
      <c r="C298" s="72">
        <v>17807.916687442568</v>
      </c>
      <c r="D298" s="93">
        <v>2</v>
      </c>
      <c r="E298" s="56" t="s">
        <v>52</v>
      </c>
      <c r="F298" s="56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56"/>
      <c r="R298" s="56"/>
    </row>
    <row r="299" spans="1:18" ht="15" customHeight="1" x14ac:dyDescent="0.25">
      <c r="A299" s="74" t="s">
        <v>1126</v>
      </c>
      <c r="B299" t="s">
        <v>8</v>
      </c>
      <c r="C299" s="72">
        <v>12465.541681209797</v>
      </c>
      <c r="D299" s="93">
        <v>3</v>
      </c>
      <c r="E299" s="56" t="s">
        <v>20</v>
      </c>
      <c r="F299" s="56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56"/>
      <c r="R299" s="56"/>
    </row>
    <row r="300" spans="1:18" ht="15" customHeight="1" x14ac:dyDescent="0.25">
      <c r="A300" s="74" t="s">
        <v>1126</v>
      </c>
      <c r="B300" t="s">
        <v>8</v>
      </c>
      <c r="C300" s="72">
        <v>24000</v>
      </c>
      <c r="D300" s="93">
        <v>2</v>
      </c>
      <c r="E300" s="56" t="s">
        <v>52</v>
      </c>
      <c r="F300" s="56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56"/>
      <c r="R300" s="56"/>
    </row>
    <row r="301" spans="1:18" ht="15" customHeight="1" x14ac:dyDescent="0.25">
      <c r="A301" s="74" t="s">
        <v>1126</v>
      </c>
      <c r="B301" t="s">
        <v>8</v>
      </c>
      <c r="C301" s="72">
        <v>8547.8000099724322</v>
      </c>
      <c r="D301" s="93">
        <v>2</v>
      </c>
      <c r="E301" s="56" t="s">
        <v>52</v>
      </c>
      <c r="F301" s="56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56"/>
      <c r="R301" s="56"/>
    </row>
    <row r="302" spans="1:18" ht="15" customHeight="1" x14ac:dyDescent="0.25">
      <c r="A302" s="74" t="s">
        <v>1126</v>
      </c>
      <c r="B302" t="s">
        <v>8</v>
      </c>
      <c r="C302" s="72">
        <v>10684.750012465542</v>
      </c>
      <c r="D302" s="93">
        <v>3</v>
      </c>
      <c r="E302" s="56" t="s">
        <v>20</v>
      </c>
      <c r="F302" s="56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56"/>
      <c r="R302" s="56"/>
    </row>
    <row r="303" spans="1:18" ht="15" customHeight="1" x14ac:dyDescent="0.25">
      <c r="A303" s="74" t="s">
        <v>1126</v>
      </c>
      <c r="B303" t="s">
        <v>8</v>
      </c>
      <c r="C303" s="72">
        <v>10684.750012465542</v>
      </c>
      <c r="D303" s="93">
        <v>3</v>
      </c>
      <c r="E303" s="56" t="s">
        <v>20</v>
      </c>
      <c r="F303" s="56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56"/>
      <c r="R303" s="56"/>
    </row>
    <row r="304" spans="1:18" ht="15" customHeight="1" x14ac:dyDescent="0.25">
      <c r="A304" s="74" t="s">
        <v>1126</v>
      </c>
      <c r="B304" t="s">
        <v>8</v>
      </c>
      <c r="C304" s="72">
        <v>8000</v>
      </c>
      <c r="D304" s="93">
        <v>3</v>
      </c>
      <c r="E304" s="56" t="s">
        <v>20</v>
      </c>
      <c r="F304" s="56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56"/>
      <c r="R304" s="56"/>
    </row>
    <row r="305" spans="1:18" ht="15" customHeight="1" x14ac:dyDescent="0.25">
      <c r="A305" s="74" t="s">
        <v>1126</v>
      </c>
      <c r="B305" t="s">
        <v>8</v>
      </c>
      <c r="C305" s="72">
        <v>15000</v>
      </c>
      <c r="D305" s="93">
        <v>3</v>
      </c>
      <c r="E305" s="56" t="s">
        <v>20</v>
      </c>
      <c r="F305" s="56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56"/>
      <c r="R305" s="56"/>
    </row>
    <row r="306" spans="1:18" ht="15" customHeight="1" x14ac:dyDescent="0.25">
      <c r="A306" s="74" t="s">
        <v>1126</v>
      </c>
      <c r="B306" t="s">
        <v>8</v>
      </c>
      <c r="C306" s="72">
        <v>3632.815004238284</v>
      </c>
      <c r="D306" s="93">
        <v>2</v>
      </c>
      <c r="E306" s="56" t="s">
        <v>52</v>
      </c>
      <c r="F306" s="56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56"/>
      <c r="R306" s="56"/>
    </row>
    <row r="307" spans="1:18" ht="15" customHeight="1" x14ac:dyDescent="0.25">
      <c r="A307" s="74" t="s">
        <v>1126</v>
      </c>
      <c r="B307" t="s">
        <v>8</v>
      </c>
      <c r="C307" s="72">
        <v>21369.500024931083</v>
      </c>
      <c r="D307" s="93">
        <v>6</v>
      </c>
      <c r="E307" s="56" t="s">
        <v>356</v>
      </c>
      <c r="F307" s="56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56"/>
      <c r="R307" s="56"/>
    </row>
    <row r="308" spans="1:18" ht="15" customHeight="1" x14ac:dyDescent="0.25">
      <c r="A308" s="74" t="s">
        <v>1126</v>
      </c>
      <c r="B308" t="s">
        <v>8</v>
      </c>
      <c r="C308" s="72">
        <v>8903.9583437212841</v>
      </c>
      <c r="D308" s="93">
        <v>3</v>
      </c>
      <c r="E308" s="56" t="s">
        <v>20</v>
      </c>
      <c r="F308" s="56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56"/>
      <c r="R308" s="56"/>
    </row>
    <row r="309" spans="1:18" ht="15" customHeight="1" x14ac:dyDescent="0.25">
      <c r="A309" s="74" t="s">
        <v>1126</v>
      </c>
      <c r="B309" t="s">
        <v>8</v>
      </c>
      <c r="C309" s="72">
        <v>9705.3145946561999</v>
      </c>
      <c r="D309" s="93">
        <v>2</v>
      </c>
      <c r="E309" s="56" t="s">
        <v>52</v>
      </c>
      <c r="F309" s="56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56"/>
      <c r="R309" s="56"/>
    </row>
    <row r="310" spans="1:18" ht="15" customHeight="1" x14ac:dyDescent="0.25">
      <c r="A310" s="74" t="s">
        <v>1126</v>
      </c>
      <c r="B310" t="s">
        <v>8</v>
      </c>
      <c r="C310" s="72">
        <v>17807.916687442568</v>
      </c>
      <c r="D310" s="93">
        <v>2</v>
      </c>
      <c r="E310" s="56" t="s">
        <v>52</v>
      </c>
      <c r="F310" s="56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56"/>
      <c r="R310" s="56"/>
    </row>
    <row r="311" spans="1:18" ht="15" customHeight="1" x14ac:dyDescent="0.25">
      <c r="A311" s="74" t="s">
        <v>1126</v>
      </c>
      <c r="B311" t="s">
        <v>8</v>
      </c>
      <c r="C311" s="72">
        <v>3205.4250037396623</v>
      </c>
      <c r="D311" s="93">
        <v>3</v>
      </c>
      <c r="E311" s="56" t="s">
        <v>20</v>
      </c>
      <c r="F311" s="56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56"/>
      <c r="R311" s="56"/>
    </row>
    <row r="312" spans="1:18" ht="15" customHeight="1" x14ac:dyDescent="0.25">
      <c r="A312" s="74" t="s">
        <v>1126</v>
      </c>
      <c r="B312" t="s">
        <v>8</v>
      </c>
      <c r="C312" s="72">
        <v>12465.541681209797</v>
      </c>
      <c r="D312" s="93">
        <v>2</v>
      </c>
      <c r="E312" s="56" t="s">
        <v>52</v>
      </c>
      <c r="F312" s="56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56"/>
      <c r="R312" s="56"/>
    </row>
    <row r="313" spans="1:18" ht="15" customHeight="1" x14ac:dyDescent="0.25">
      <c r="A313" s="74" t="s">
        <v>1126</v>
      </c>
      <c r="B313" t="s">
        <v>8</v>
      </c>
      <c r="C313" s="72">
        <v>11575.14584683767</v>
      </c>
      <c r="D313" s="93">
        <v>2</v>
      </c>
      <c r="E313" s="56" t="s">
        <v>52</v>
      </c>
      <c r="F313" s="56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56"/>
      <c r="R313" s="56"/>
    </row>
    <row r="314" spans="1:18" ht="15" customHeight="1" x14ac:dyDescent="0.25">
      <c r="A314" s="74" t="s">
        <v>1126</v>
      </c>
      <c r="B314" t="s">
        <v>8</v>
      </c>
      <c r="C314" s="72">
        <v>18000</v>
      </c>
      <c r="D314" s="93">
        <v>8</v>
      </c>
      <c r="E314" s="56" t="s">
        <v>67</v>
      </c>
      <c r="F314" s="56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56"/>
      <c r="R314" s="56"/>
    </row>
    <row r="315" spans="1:18" ht="15" customHeight="1" x14ac:dyDescent="0.25">
      <c r="A315" s="74" t="s">
        <v>1126</v>
      </c>
      <c r="B315" t="s">
        <v>8</v>
      </c>
      <c r="C315" s="72">
        <v>6232.7708406048987</v>
      </c>
      <c r="D315" s="93">
        <v>3</v>
      </c>
      <c r="E315" s="56" t="s">
        <v>20</v>
      </c>
      <c r="F315" s="56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56"/>
      <c r="R315" s="56"/>
    </row>
    <row r="316" spans="1:18" ht="15" customHeight="1" x14ac:dyDescent="0.25">
      <c r="A316" s="74" t="s">
        <v>1126</v>
      </c>
      <c r="B316" t="s">
        <v>8</v>
      </c>
      <c r="C316" s="72">
        <v>11397.066679963244</v>
      </c>
      <c r="D316" s="93">
        <v>3</v>
      </c>
      <c r="E316" s="56" t="s">
        <v>20</v>
      </c>
      <c r="F316" s="56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56"/>
      <c r="R316" s="56"/>
    </row>
    <row r="317" spans="1:18" ht="15" customHeight="1" x14ac:dyDescent="0.25">
      <c r="A317" s="74" t="s">
        <v>1126</v>
      </c>
      <c r="B317" t="s">
        <v>8</v>
      </c>
      <c r="C317" s="72">
        <v>15000</v>
      </c>
      <c r="D317" s="93">
        <v>2</v>
      </c>
      <c r="E317" s="56" t="s">
        <v>52</v>
      </c>
      <c r="F317" s="56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56"/>
      <c r="R317" s="56"/>
    </row>
    <row r="318" spans="1:18" ht="15" customHeight="1" x14ac:dyDescent="0.25">
      <c r="A318" s="74" t="s">
        <v>1126</v>
      </c>
      <c r="B318" t="s">
        <v>8</v>
      </c>
      <c r="C318" s="72">
        <v>6499.8895909165376</v>
      </c>
      <c r="D318" s="93">
        <v>3</v>
      </c>
      <c r="E318" s="56" t="s">
        <v>20</v>
      </c>
      <c r="F318" s="56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56"/>
      <c r="R318" s="56"/>
    </row>
    <row r="319" spans="1:18" ht="15" customHeight="1" x14ac:dyDescent="0.25">
      <c r="A319" s="74" t="s">
        <v>1126</v>
      </c>
      <c r="B319" t="s">
        <v>8</v>
      </c>
      <c r="C319" s="72">
        <v>7265</v>
      </c>
      <c r="D319" s="93">
        <v>9</v>
      </c>
      <c r="E319" s="56" t="s">
        <v>279</v>
      </c>
      <c r="F319" s="56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56"/>
      <c r="R319" s="56"/>
    </row>
    <row r="320" spans="1:18" ht="15" customHeight="1" x14ac:dyDescent="0.25">
      <c r="A320" s="74" t="s">
        <v>1126</v>
      </c>
      <c r="B320" t="s">
        <v>8</v>
      </c>
      <c r="C320" s="72">
        <v>8013.5625093491553</v>
      </c>
      <c r="D320" s="93">
        <v>2</v>
      </c>
      <c r="E320" s="56" t="s">
        <v>52</v>
      </c>
      <c r="F320" s="56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56"/>
      <c r="R320" s="56"/>
    </row>
    <row r="321" spans="1:18" ht="15" customHeight="1" x14ac:dyDescent="0.25">
      <c r="A321" s="74" t="s">
        <v>1126</v>
      </c>
      <c r="B321" t="s">
        <v>8</v>
      </c>
      <c r="C321" s="72">
        <v>10150.512511842264</v>
      </c>
      <c r="D321" s="93">
        <v>3</v>
      </c>
      <c r="E321" s="56" t="s">
        <v>20</v>
      </c>
      <c r="F321" s="56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56"/>
      <c r="R321" s="56"/>
    </row>
    <row r="322" spans="1:18" ht="15" customHeight="1" x14ac:dyDescent="0.25">
      <c r="A322" s="74" t="s">
        <v>1126</v>
      </c>
      <c r="B322" t="s">
        <v>8</v>
      </c>
      <c r="C322" s="72">
        <v>10898.445012714852</v>
      </c>
      <c r="D322" s="93">
        <v>2</v>
      </c>
      <c r="E322" s="56" t="s">
        <v>52</v>
      </c>
      <c r="F322" s="56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56"/>
      <c r="R322" s="56"/>
    </row>
    <row r="323" spans="1:18" ht="15" customHeight="1" x14ac:dyDescent="0.25">
      <c r="A323" s="74" t="s">
        <v>1126</v>
      </c>
      <c r="B323" t="s">
        <v>8</v>
      </c>
      <c r="C323" s="72">
        <v>2136.9500024931081</v>
      </c>
      <c r="D323" s="93">
        <v>3</v>
      </c>
      <c r="E323" s="56" t="s">
        <v>20</v>
      </c>
      <c r="F323" s="56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56"/>
      <c r="R323" s="56"/>
    </row>
    <row r="324" spans="1:18" ht="15" customHeight="1" x14ac:dyDescent="0.25">
      <c r="A324" s="74" t="s">
        <v>1126</v>
      </c>
      <c r="B324" t="s">
        <v>8</v>
      </c>
      <c r="C324" s="72">
        <v>7123.1666749770275</v>
      </c>
      <c r="D324" s="93">
        <v>2</v>
      </c>
      <c r="E324" s="56" t="s">
        <v>52</v>
      </c>
      <c r="F324" s="56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56"/>
      <c r="R324" s="56"/>
    </row>
    <row r="325" spans="1:18" ht="15" customHeight="1" x14ac:dyDescent="0.25">
      <c r="A325" s="74" t="s">
        <v>1126</v>
      </c>
      <c r="B325" t="s">
        <v>8</v>
      </c>
      <c r="C325" s="72">
        <v>5342.3750062327708</v>
      </c>
      <c r="D325" s="93">
        <v>5</v>
      </c>
      <c r="E325" s="56" t="s">
        <v>310</v>
      </c>
      <c r="F325" s="56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56"/>
      <c r="R325" s="56"/>
    </row>
    <row r="326" spans="1:18" ht="15" customHeight="1" x14ac:dyDescent="0.25">
      <c r="A326" s="74" t="s">
        <v>1126</v>
      </c>
      <c r="B326" t="s">
        <v>8</v>
      </c>
      <c r="C326" s="72">
        <v>18000</v>
      </c>
      <c r="D326" s="93">
        <v>2</v>
      </c>
      <c r="E326" s="56" t="s">
        <v>52</v>
      </c>
      <c r="F326" s="56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56"/>
      <c r="R326" s="56"/>
    </row>
    <row r="327" spans="1:18" ht="15" customHeight="1" x14ac:dyDescent="0.25">
      <c r="A327" s="74" t="s">
        <v>1126</v>
      </c>
      <c r="B327" t="s">
        <v>8</v>
      </c>
      <c r="C327" s="72">
        <v>7479.3250087258784</v>
      </c>
      <c r="D327" s="93">
        <v>3</v>
      </c>
      <c r="E327" s="56" t="s">
        <v>20</v>
      </c>
      <c r="F327" s="56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56"/>
      <c r="R327" s="56"/>
    </row>
    <row r="328" spans="1:18" ht="15" customHeight="1" x14ac:dyDescent="0.25">
      <c r="A328" s="74" t="s">
        <v>1126</v>
      </c>
      <c r="B328" t="s">
        <v>8</v>
      </c>
      <c r="C328" s="72">
        <v>3739.6625043629392</v>
      </c>
      <c r="D328" s="93">
        <v>1</v>
      </c>
      <c r="E328" s="56" t="s">
        <v>3999</v>
      </c>
      <c r="F328" s="56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56"/>
      <c r="R328" s="56"/>
    </row>
    <row r="329" spans="1:18" ht="15" customHeight="1" x14ac:dyDescent="0.25">
      <c r="A329" s="74" t="s">
        <v>1126</v>
      </c>
      <c r="B329" t="s">
        <v>8</v>
      </c>
      <c r="C329" s="72">
        <v>28000</v>
      </c>
      <c r="D329" s="93">
        <v>1</v>
      </c>
      <c r="E329" s="56" t="s">
        <v>3999</v>
      </c>
      <c r="F329" s="56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56"/>
      <c r="R329" s="56"/>
    </row>
    <row r="330" spans="1:18" ht="15" customHeight="1" x14ac:dyDescent="0.25">
      <c r="A330" s="74" t="s">
        <v>1126</v>
      </c>
      <c r="B330" t="s">
        <v>8</v>
      </c>
      <c r="C330" s="72">
        <v>6000</v>
      </c>
      <c r="D330" s="93">
        <v>2</v>
      </c>
      <c r="E330" s="56" t="s">
        <v>52</v>
      </c>
      <c r="F330" s="56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56"/>
      <c r="R330" s="56"/>
    </row>
    <row r="331" spans="1:18" ht="15" customHeight="1" x14ac:dyDescent="0.25">
      <c r="A331" s="74" t="s">
        <v>1126</v>
      </c>
      <c r="B331" t="s">
        <v>8</v>
      </c>
      <c r="C331" s="72">
        <v>17807.916687442568</v>
      </c>
      <c r="D331" s="93">
        <v>3</v>
      </c>
      <c r="E331" s="56" t="s">
        <v>20</v>
      </c>
      <c r="F331" s="56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56"/>
      <c r="R331" s="56"/>
    </row>
    <row r="332" spans="1:18" ht="15" customHeight="1" x14ac:dyDescent="0.25">
      <c r="A332" s="74" t="s">
        <v>1126</v>
      </c>
      <c r="B332" t="s">
        <v>8</v>
      </c>
      <c r="C332" s="72">
        <v>10684.750012465542</v>
      </c>
      <c r="D332" s="93">
        <v>3</v>
      </c>
      <c r="E332" s="56" t="s">
        <v>20</v>
      </c>
      <c r="F332" s="56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56"/>
      <c r="R332" s="56"/>
    </row>
    <row r="333" spans="1:18" ht="15" customHeight="1" x14ac:dyDescent="0.25">
      <c r="A333" s="74" t="s">
        <v>1126</v>
      </c>
      <c r="B333" t="s">
        <v>8</v>
      </c>
      <c r="C333" s="72">
        <v>8476.5683432226633</v>
      </c>
      <c r="D333" s="93">
        <v>1</v>
      </c>
      <c r="E333" s="56" t="s">
        <v>3999</v>
      </c>
      <c r="F333" s="56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56"/>
      <c r="R333" s="56"/>
    </row>
    <row r="334" spans="1:18" ht="15" customHeight="1" x14ac:dyDescent="0.25">
      <c r="A334" s="74" t="s">
        <v>1126</v>
      </c>
      <c r="B334" t="s">
        <v>8</v>
      </c>
      <c r="C334" s="72">
        <v>8700</v>
      </c>
      <c r="D334" s="93">
        <v>7</v>
      </c>
      <c r="E334" s="56" t="s">
        <v>488</v>
      </c>
      <c r="F334" s="56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56"/>
      <c r="R334" s="56"/>
    </row>
    <row r="335" spans="1:18" ht="15" customHeight="1" x14ac:dyDescent="0.25">
      <c r="A335" s="74" t="s">
        <v>1126</v>
      </c>
      <c r="B335" t="s">
        <v>8</v>
      </c>
      <c r="C335" s="72">
        <v>3561.5833374885137</v>
      </c>
      <c r="D335" s="93">
        <v>2</v>
      </c>
      <c r="E335" s="56" t="s">
        <v>52</v>
      </c>
      <c r="F335" s="56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56"/>
      <c r="R335" s="56"/>
    </row>
    <row r="336" spans="1:18" ht="15" customHeight="1" x14ac:dyDescent="0.25">
      <c r="A336" s="74" t="s">
        <v>1126</v>
      </c>
      <c r="B336" t="s">
        <v>8</v>
      </c>
      <c r="C336" s="72">
        <v>3205.4250037396623</v>
      </c>
      <c r="D336" s="93">
        <v>1</v>
      </c>
      <c r="E336" s="56" t="s">
        <v>3999</v>
      </c>
      <c r="F336" s="56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56"/>
      <c r="R336" s="56"/>
    </row>
    <row r="337" spans="1:18" ht="15" customHeight="1" x14ac:dyDescent="0.25">
      <c r="A337" s="74" t="s">
        <v>1126</v>
      </c>
      <c r="B337" t="s">
        <v>8</v>
      </c>
      <c r="C337" s="72">
        <v>4487.5950052355274</v>
      </c>
      <c r="D337" s="93">
        <v>5</v>
      </c>
      <c r="E337" s="56" t="s">
        <v>310</v>
      </c>
      <c r="F337" s="56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56"/>
      <c r="R337" s="56"/>
    </row>
    <row r="338" spans="1:18" ht="15" customHeight="1" x14ac:dyDescent="0.25">
      <c r="A338" s="74" t="s">
        <v>1126</v>
      </c>
      <c r="B338" t="s">
        <v>8</v>
      </c>
      <c r="C338" s="72">
        <v>12465.541681209797</v>
      </c>
      <c r="D338" s="93">
        <v>3</v>
      </c>
      <c r="E338" s="56" t="s">
        <v>20</v>
      </c>
      <c r="F338" s="56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56"/>
      <c r="R338" s="56"/>
    </row>
    <row r="339" spans="1:18" ht="15" customHeight="1" x14ac:dyDescent="0.25">
      <c r="A339" s="74" t="s">
        <v>1126</v>
      </c>
      <c r="B339" t="s">
        <v>8</v>
      </c>
      <c r="C339" s="72">
        <v>21369.500024931083</v>
      </c>
      <c r="D339" s="93">
        <v>2</v>
      </c>
      <c r="E339" s="56" t="s">
        <v>52</v>
      </c>
      <c r="F339" s="56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56"/>
      <c r="R339" s="56"/>
    </row>
    <row r="340" spans="1:18" ht="15" customHeight="1" x14ac:dyDescent="0.25">
      <c r="A340" s="74" t="s">
        <v>1126</v>
      </c>
      <c r="B340" t="s">
        <v>8</v>
      </c>
      <c r="C340" s="72">
        <v>12000</v>
      </c>
      <c r="D340" s="93">
        <v>6</v>
      </c>
      <c r="E340" s="56" t="s">
        <v>356</v>
      </c>
      <c r="F340" s="56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56"/>
      <c r="R340" s="56"/>
    </row>
    <row r="341" spans="1:18" ht="15" customHeight="1" x14ac:dyDescent="0.25">
      <c r="A341" s="74" t="s">
        <v>1126</v>
      </c>
      <c r="B341" t="s">
        <v>8</v>
      </c>
      <c r="C341" s="72">
        <v>7265.630008476568</v>
      </c>
      <c r="D341" s="93">
        <v>5</v>
      </c>
      <c r="E341" s="56" t="s">
        <v>310</v>
      </c>
      <c r="F341" s="56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56"/>
      <c r="R341" s="56"/>
    </row>
    <row r="342" spans="1:18" ht="15" customHeight="1" x14ac:dyDescent="0.25">
      <c r="A342" s="74" t="s">
        <v>1126</v>
      </c>
      <c r="B342" t="s">
        <v>8</v>
      </c>
      <c r="C342" s="72">
        <v>9438.1958443445619</v>
      </c>
      <c r="D342" s="93">
        <v>3</v>
      </c>
      <c r="E342" s="56" t="s">
        <v>20</v>
      </c>
      <c r="F342" s="56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56"/>
      <c r="R342" s="56"/>
    </row>
    <row r="343" spans="1:18" ht="15" customHeight="1" x14ac:dyDescent="0.25">
      <c r="A343" s="74" t="s">
        <v>1126</v>
      </c>
      <c r="B343" t="s">
        <v>8</v>
      </c>
      <c r="C343" s="72">
        <v>3561.5833374885137</v>
      </c>
      <c r="D343" s="93">
        <v>2</v>
      </c>
      <c r="E343" s="56" t="s">
        <v>52</v>
      </c>
      <c r="F343" s="56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56"/>
      <c r="R343" s="56"/>
    </row>
    <row r="344" spans="1:18" ht="15" customHeight="1" x14ac:dyDescent="0.25">
      <c r="A344" s="74" t="s">
        <v>1126</v>
      </c>
      <c r="B344" t="s">
        <v>8</v>
      </c>
      <c r="C344" s="72">
        <v>3561.5833374885137</v>
      </c>
      <c r="D344" s="93">
        <v>1</v>
      </c>
      <c r="E344" s="56" t="s">
        <v>3999</v>
      </c>
      <c r="F344" s="56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56"/>
      <c r="R344" s="56"/>
    </row>
    <row r="345" spans="1:18" ht="15" customHeight="1" x14ac:dyDescent="0.25">
      <c r="A345" s="74" t="s">
        <v>1126</v>
      </c>
      <c r="B345" t="s">
        <v>8</v>
      </c>
      <c r="C345" s="72">
        <v>5100</v>
      </c>
      <c r="D345" s="93">
        <v>1</v>
      </c>
      <c r="E345" s="56" t="s">
        <v>3999</v>
      </c>
      <c r="F345" s="56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56"/>
      <c r="R345" s="56"/>
    </row>
    <row r="346" spans="1:18" ht="15" customHeight="1" x14ac:dyDescent="0.25">
      <c r="A346" s="74" t="s">
        <v>1126</v>
      </c>
      <c r="B346" t="s">
        <v>8</v>
      </c>
      <c r="C346" s="72">
        <v>21369.500024931083</v>
      </c>
      <c r="D346" s="93">
        <v>3</v>
      </c>
      <c r="E346" s="56" t="s">
        <v>20</v>
      </c>
      <c r="F346" s="56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56"/>
      <c r="R346" s="56"/>
    </row>
    <row r="347" spans="1:18" ht="15" customHeight="1" x14ac:dyDescent="0.25">
      <c r="A347" s="74" t="s">
        <v>1126</v>
      </c>
      <c r="B347" t="s">
        <v>8</v>
      </c>
      <c r="C347" s="72">
        <v>5342.3750062327708</v>
      </c>
      <c r="D347" s="93">
        <v>6</v>
      </c>
      <c r="E347" s="56" t="s">
        <v>356</v>
      </c>
      <c r="F347" s="56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56"/>
      <c r="R347" s="56"/>
    </row>
    <row r="348" spans="1:18" ht="15" customHeight="1" x14ac:dyDescent="0.25">
      <c r="A348" s="74" t="s">
        <v>1126</v>
      </c>
      <c r="B348" t="s">
        <v>8</v>
      </c>
      <c r="C348" s="72">
        <v>50000</v>
      </c>
      <c r="D348" s="93">
        <v>4</v>
      </c>
      <c r="E348" s="56" t="s">
        <v>4001</v>
      </c>
      <c r="F348" s="56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56"/>
      <c r="R348" s="56"/>
    </row>
    <row r="349" spans="1:18" ht="15" customHeight="1" x14ac:dyDescent="0.25">
      <c r="A349" s="74" t="s">
        <v>1126</v>
      </c>
      <c r="B349" t="s">
        <v>8</v>
      </c>
      <c r="C349" s="72">
        <v>28492.66669990811</v>
      </c>
      <c r="D349" s="93">
        <v>2</v>
      </c>
      <c r="E349" s="56" t="s">
        <v>52</v>
      </c>
      <c r="F349" s="56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56"/>
      <c r="R349" s="56"/>
    </row>
    <row r="350" spans="1:18" ht="15" customHeight="1" x14ac:dyDescent="0.25">
      <c r="A350" s="74" t="s">
        <v>1126</v>
      </c>
      <c r="B350" t="s">
        <v>8</v>
      </c>
      <c r="C350" s="72">
        <v>7000</v>
      </c>
      <c r="D350" s="93">
        <v>1</v>
      </c>
      <c r="E350" s="56" t="s">
        <v>3999</v>
      </c>
      <c r="F350" s="56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56"/>
      <c r="R350" s="56"/>
    </row>
    <row r="351" spans="1:18" ht="15" customHeight="1" x14ac:dyDescent="0.25">
      <c r="A351" s="74" t="s">
        <v>1126</v>
      </c>
      <c r="B351" t="s">
        <v>8</v>
      </c>
      <c r="C351" s="72">
        <v>7799.8675090998449</v>
      </c>
      <c r="D351" s="93">
        <v>3</v>
      </c>
      <c r="E351" s="56" t="s">
        <v>20</v>
      </c>
      <c r="F351" s="56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56"/>
      <c r="R351" s="56"/>
    </row>
    <row r="352" spans="1:18" ht="15" customHeight="1" x14ac:dyDescent="0.25">
      <c r="A352" s="74" t="s">
        <v>1126</v>
      </c>
      <c r="B352" t="s">
        <v>8</v>
      </c>
      <c r="C352" s="72">
        <v>6720</v>
      </c>
      <c r="D352" s="93">
        <v>1</v>
      </c>
      <c r="E352" s="56" t="s">
        <v>3999</v>
      </c>
      <c r="F352" s="56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56"/>
      <c r="R352" s="56"/>
    </row>
    <row r="353" spans="1:18" ht="15" customHeight="1" x14ac:dyDescent="0.25">
      <c r="A353" s="74" t="s">
        <v>1126</v>
      </c>
      <c r="B353" t="s">
        <v>8</v>
      </c>
      <c r="C353" s="72">
        <v>4451.9791718606421</v>
      </c>
      <c r="D353" s="93">
        <v>1</v>
      </c>
      <c r="E353" s="56" t="s">
        <v>3999</v>
      </c>
      <c r="F353" s="56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56"/>
      <c r="R353" s="56"/>
    </row>
    <row r="354" spans="1:18" ht="15" customHeight="1" x14ac:dyDescent="0.25">
      <c r="A354" s="74" t="s">
        <v>1126</v>
      </c>
      <c r="B354" t="s">
        <v>8</v>
      </c>
      <c r="C354" s="72">
        <v>7200</v>
      </c>
      <c r="D354" s="93">
        <v>3</v>
      </c>
      <c r="E354" s="56" t="s">
        <v>20</v>
      </c>
      <c r="F354" s="56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56"/>
      <c r="R354" s="56"/>
    </row>
    <row r="355" spans="1:18" ht="15" customHeight="1" x14ac:dyDescent="0.25">
      <c r="A355" s="74" t="s">
        <v>1126</v>
      </c>
      <c r="B355" t="s">
        <v>8</v>
      </c>
      <c r="C355" s="72">
        <v>44519.791718606422</v>
      </c>
      <c r="D355" s="93">
        <v>4</v>
      </c>
      <c r="E355" s="56" t="s">
        <v>4001</v>
      </c>
      <c r="F355" s="56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56"/>
      <c r="R355" s="56"/>
    </row>
    <row r="356" spans="1:18" ht="15" customHeight="1" x14ac:dyDescent="0.25">
      <c r="A356" s="74" t="s">
        <v>1126</v>
      </c>
      <c r="B356" t="s">
        <v>8</v>
      </c>
      <c r="C356" s="72">
        <v>2493.1083362419595</v>
      </c>
      <c r="D356" s="93">
        <v>5</v>
      </c>
      <c r="E356" s="56" t="s">
        <v>310</v>
      </c>
      <c r="F356" s="56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56"/>
      <c r="R356" s="56"/>
    </row>
    <row r="357" spans="1:18" ht="15" customHeight="1" x14ac:dyDescent="0.25">
      <c r="A357" s="74" t="s">
        <v>1126</v>
      </c>
      <c r="B357" t="s">
        <v>8</v>
      </c>
      <c r="C357" s="72">
        <v>21369.500024931083</v>
      </c>
      <c r="D357" s="93">
        <v>7</v>
      </c>
      <c r="E357" s="56" t="s">
        <v>488</v>
      </c>
      <c r="F357" s="56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56"/>
      <c r="R357" s="56"/>
    </row>
    <row r="358" spans="1:18" ht="15" customHeight="1" x14ac:dyDescent="0.25">
      <c r="A358" s="74" t="s">
        <v>1126</v>
      </c>
      <c r="B358" t="s">
        <v>8</v>
      </c>
      <c r="C358" s="72">
        <v>50000</v>
      </c>
      <c r="D358" s="93">
        <v>2</v>
      </c>
      <c r="E358" s="56" t="s">
        <v>52</v>
      </c>
      <c r="F358" s="56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56"/>
      <c r="R358" s="56"/>
    </row>
    <row r="359" spans="1:18" ht="15" customHeight="1" x14ac:dyDescent="0.25">
      <c r="A359" s="74" t="s">
        <v>1126</v>
      </c>
      <c r="B359" t="s">
        <v>8</v>
      </c>
      <c r="C359" s="72">
        <v>4273.9000049862161</v>
      </c>
      <c r="D359" s="93">
        <v>3</v>
      </c>
      <c r="E359" s="56" t="s">
        <v>20</v>
      </c>
      <c r="F359" s="56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56"/>
      <c r="R359" s="56"/>
    </row>
    <row r="360" spans="1:18" ht="15" customHeight="1" x14ac:dyDescent="0.25">
      <c r="A360" s="74" t="s">
        <v>1126</v>
      </c>
      <c r="B360" t="s">
        <v>8</v>
      </c>
      <c r="C360" s="72">
        <v>4451.9791718606421</v>
      </c>
      <c r="D360" s="93">
        <v>1</v>
      </c>
      <c r="E360" s="56" t="s">
        <v>3999</v>
      </c>
      <c r="F360" s="56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56"/>
      <c r="R360" s="56"/>
    </row>
    <row r="361" spans="1:18" ht="15" customHeight="1" x14ac:dyDescent="0.25">
      <c r="A361" s="74" t="s">
        <v>1126</v>
      </c>
      <c r="B361" t="s">
        <v>8</v>
      </c>
      <c r="C361" s="72">
        <v>10684.750012465542</v>
      </c>
      <c r="D361" s="93">
        <v>3</v>
      </c>
      <c r="E361" s="56" t="s">
        <v>20</v>
      </c>
      <c r="F361" s="56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56"/>
      <c r="R361" s="56"/>
    </row>
    <row r="362" spans="1:18" ht="15" customHeight="1" x14ac:dyDescent="0.25">
      <c r="A362" s="74" t="s">
        <v>1126</v>
      </c>
      <c r="B362" t="s">
        <v>8</v>
      </c>
      <c r="C362" s="72">
        <v>7960</v>
      </c>
      <c r="D362" s="93">
        <v>2</v>
      </c>
      <c r="E362" s="56" t="s">
        <v>52</v>
      </c>
      <c r="F362" s="56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56"/>
      <c r="R362" s="56"/>
    </row>
    <row r="363" spans="1:18" ht="15" customHeight="1" x14ac:dyDescent="0.25">
      <c r="A363" s="74" t="s">
        <v>1126</v>
      </c>
      <c r="B363" t="s">
        <v>8</v>
      </c>
      <c r="C363" s="72">
        <v>8903.9583437212841</v>
      </c>
      <c r="D363" s="93">
        <v>3</v>
      </c>
      <c r="E363" s="56" t="s">
        <v>20</v>
      </c>
      <c r="F363" s="56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56"/>
      <c r="R363" s="56"/>
    </row>
    <row r="364" spans="1:18" ht="15" customHeight="1" x14ac:dyDescent="0.25">
      <c r="A364" s="74" t="s">
        <v>1126</v>
      </c>
      <c r="B364" t="s">
        <v>8</v>
      </c>
      <c r="C364" s="72">
        <v>4273.9000049862161</v>
      </c>
      <c r="D364" s="93">
        <v>5</v>
      </c>
      <c r="E364" s="56" t="s">
        <v>310</v>
      </c>
      <c r="F364" s="56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56"/>
      <c r="R364" s="56"/>
    </row>
    <row r="365" spans="1:18" ht="15" customHeight="1" x14ac:dyDescent="0.25">
      <c r="A365" s="74" t="s">
        <v>1126</v>
      </c>
      <c r="B365" t="s">
        <v>8</v>
      </c>
      <c r="C365" s="72">
        <v>21369.500024931083</v>
      </c>
      <c r="D365" s="93">
        <v>2</v>
      </c>
      <c r="E365" s="56" t="s">
        <v>52</v>
      </c>
      <c r="F365" s="56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56"/>
      <c r="R365" s="56"/>
    </row>
    <row r="366" spans="1:18" ht="15" customHeight="1" x14ac:dyDescent="0.25">
      <c r="A366" s="74" t="s">
        <v>1126</v>
      </c>
      <c r="B366" t="s">
        <v>8</v>
      </c>
      <c r="C366" s="72">
        <v>3205.4250037396623</v>
      </c>
      <c r="D366" s="93">
        <v>3</v>
      </c>
      <c r="E366" s="56" t="s">
        <v>20</v>
      </c>
      <c r="F366" s="56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56"/>
      <c r="R366" s="56"/>
    </row>
    <row r="367" spans="1:18" ht="15" customHeight="1" x14ac:dyDescent="0.25">
      <c r="A367" s="74" t="s">
        <v>1126</v>
      </c>
      <c r="B367" t="s">
        <v>8</v>
      </c>
      <c r="C367" s="72">
        <v>10684.750012465542</v>
      </c>
      <c r="D367" s="93">
        <v>5</v>
      </c>
      <c r="E367" s="56" t="s">
        <v>310</v>
      </c>
      <c r="F367" s="56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56"/>
      <c r="R367" s="56"/>
    </row>
    <row r="368" spans="1:18" ht="15" customHeight="1" x14ac:dyDescent="0.25">
      <c r="A368" s="74" t="s">
        <v>1126</v>
      </c>
      <c r="B368" t="s">
        <v>8</v>
      </c>
      <c r="C368" s="72">
        <v>5342.3750062327708</v>
      </c>
      <c r="D368" s="93">
        <v>3</v>
      </c>
      <c r="E368" s="56" t="s">
        <v>20</v>
      </c>
      <c r="F368" s="56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56"/>
      <c r="R368" s="56"/>
    </row>
    <row r="369" spans="1:18" ht="15" customHeight="1" x14ac:dyDescent="0.25">
      <c r="A369" s="74" t="s">
        <v>1126</v>
      </c>
      <c r="B369" t="s">
        <v>8</v>
      </c>
      <c r="C369" s="72">
        <v>60000</v>
      </c>
      <c r="D369" s="93">
        <v>2</v>
      </c>
      <c r="E369" s="56" t="s">
        <v>52</v>
      </c>
      <c r="F369" s="56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56"/>
      <c r="R369" s="56"/>
    </row>
    <row r="370" spans="1:18" ht="15" customHeight="1" x14ac:dyDescent="0.25">
      <c r="A370" s="74" t="s">
        <v>1126</v>
      </c>
      <c r="B370" t="s">
        <v>8</v>
      </c>
      <c r="C370" s="72">
        <v>4487.5950052355274</v>
      </c>
      <c r="D370" s="93">
        <v>2</v>
      </c>
      <c r="E370" s="56" t="s">
        <v>52</v>
      </c>
      <c r="F370" s="56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56"/>
      <c r="R370" s="56"/>
    </row>
    <row r="371" spans="1:18" ht="15" customHeight="1" x14ac:dyDescent="0.25">
      <c r="A371" s="74" t="s">
        <v>1126</v>
      </c>
      <c r="B371" t="s">
        <v>8</v>
      </c>
      <c r="C371" s="72">
        <v>4314.929445034084</v>
      </c>
      <c r="D371" s="93">
        <v>5</v>
      </c>
      <c r="E371" s="56" t="s">
        <v>310</v>
      </c>
      <c r="F371" s="56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56"/>
      <c r="R371" s="56"/>
    </row>
    <row r="372" spans="1:18" ht="15" customHeight="1" x14ac:dyDescent="0.25">
      <c r="A372" s="74" t="s">
        <v>1126</v>
      </c>
      <c r="B372" t="s">
        <v>8</v>
      </c>
      <c r="C372" s="72">
        <v>3739.6625043629392</v>
      </c>
      <c r="D372" s="93">
        <v>3</v>
      </c>
      <c r="E372" s="56" t="s">
        <v>20</v>
      </c>
      <c r="F372" s="56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56"/>
      <c r="R372" s="56"/>
    </row>
    <row r="373" spans="1:18" ht="15" customHeight="1" x14ac:dyDescent="0.25">
      <c r="A373" s="74" t="s">
        <v>1126</v>
      </c>
      <c r="B373" t="s">
        <v>8</v>
      </c>
      <c r="C373" s="72">
        <v>16027.125018698311</v>
      </c>
      <c r="D373" s="93">
        <v>2</v>
      </c>
      <c r="E373" s="56" t="s">
        <v>52</v>
      </c>
      <c r="F373" s="56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56"/>
      <c r="R373" s="56"/>
    </row>
    <row r="374" spans="1:18" ht="15" customHeight="1" x14ac:dyDescent="0.25">
      <c r="A374" s="74" t="s">
        <v>1126</v>
      </c>
      <c r="B374" t="s">
        <v>8</v>
      </c>
      <c r="C374" s="72">
        <v>7123.1666749770275</v>
      </c>
      <c r="D374" s="93">
        <v>1</v>
      </c>
      <c r="E374" s="56" t="s">
        <v>3999</v>
      </c>
      <c r="F374" s="56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56"/>
      <c r="R374" s="56"/>
    </row>
    <row r="375" spans="1:18" ht="15" customHeight="1" x14ac:dyDescent="0.25">
      <c r="A375" s="74" t="s">
        <v>1126</v>
      </c>
      <c r="B375" t="s">
        <v>8</v>
      </c>
      <c r="C375" s="72">
        <v>2675.675098121621</v>
      </c>
      <c r="D375" s="93">
        <v>2</v>
      </c>
      <c r="E375" s="56" t="s">
        <v>52</v>
      </c>
      <c r="F375" s="56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56"/>
      <c r="R375" s="56"/>
    </row>
    <row r="376" spans="1:18" ht="15" customHeight="1" x14ac:dyDescent="0.25">
      <c r="A376" s="74" t="s">
        <v>1126</v>
      </c>
      <c r="B376" t="s">
        <v>8</v>
      </c>
      <c r="C376" s="72">
        <v>42739.000049862167</v>
      </c>
      <c r="D376" s="93">
        <v>2</v>
      </c>
      <c r="E376" s="56" t="s">
        <v>52</v>
      </c>
      <c r="F376" s="56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56"/>
      <c r="R376" s="56"/>
    </row>
    <row r="377" spans="1:18" ht="15" customHeight="1" x14ac:dyDescent="0.25">
      <c r="A377" s="74" t="s">
        <v>1126</v>
      </c>
      <c r="B377" t="s">
        <v>8</v>
      </c>
      <c r="C377" s="72">
        <v>7123.1666749770275</v>
      </c>
      <c r="D377" s="93">
        <v>9</v>
      </c>
      <c r="E377" s="56" t="s">
        <v>279</v>
      </c>
      <c r="F377" s="56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56"/>
      <c r="R377" s="56"/>
    </row>
    <row r="378" spans="1:18" ht="15" customHeight="1" x14ac:dyDescent="0.25">
      <c r="A378" s="74" t="s">
        <v>1126</v>
      </c>
      <c r="B378" t="s">
        <v>8</v>
      </c>
      <c r="C378" s="72">
        <v>10000</v>
      </c>
      <c r="D378" s="93">
        <v>3</v>
      </c>
      <c r="E378" s="56" t="s">
        <v>20</v>
      </c>
      <c r="F378" s="56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56"/>
      <c r="R378" s="56"/>
    </row>
    <row r="379" spans="1:18" ht="15" customHeight="1" x14ac:dyDescent="0.25">
      <c r="A379" s="74" t="s">
        <v>1126</v>
      </c>
      <c r="B379" t="s">
        <v>8</v>
      </c>
      <c r="C379" s="72">
        <v>3561.5833374885137</v>
      </c>
      <c r="D379" s="93">
        <v>1</v>
      </c>
      <c r="E379" s="56" t="s">
        <v>3999</v>
      </c>
      <c r="F379" s="56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56"/>
      <c r="R379" s="56"/>
    </row>
    <row r="380" spans="1:18" ht="15" customHeight="1" x14ac:dyDescent="0.25">
      <c r="A380" s="74" t="s">
        <v>1126</v>
      </c>
      <c r="B380" t="s">
        <v>8</v>
      </c>
      <c r="C380" s="72">
        <v>40000</v>
      </c>
      <c r="D380" s="93">
        <v>9</v>
      </c>
      <c r="E380" s="56" t="s">
        <v>279</v>
      </c>
      <c r="F380" s="56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56"/>
      <c r="R380" s="56"/>
    </row>
    <row r="381" spans="1:18" ht="15" customHeight="1" x14ac:dyDescent="0.25">
      <c r="A381" s="74" t="s">
        <v>1126</v>
      </c>
      <c r="B381" t="s">
        <v>8</v>
      </c>
      <c r="C381" s="72">
        <v>15190.15293438851</v>
      </c>
      <c r="D381" s="93">
        <v>3</v>
      </c>
      <c r="E381" s="56" t="s">
        <v>20</v>
      </c>
      <c r="F381" s="56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56"/>
      <c r="R381" s="56"/>
    </row>
    <row r="382" spans="1:18" ht="15" customHeight="1" x14ac:dyDescent="0.25">
      <c r="A382" s="74" t="s">
        <v>1126</v>
      </c>
      <c r="B382" t="s">
        <v>8</v>
      </c>
      <c r="C382" s="72">
        <v>12608.005014709339</v>
      </c>
      <c r="D382" s="93">
        <v>2</v>
      </c>
      <c r="E382" s="56" t="s">
        <v>52</v>
      </c>
      <c r="F382" s="56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56"/>
      <c r="R382" s="56"/>
    </row>
    <row r="383" spans="1:18" ht="15" customHeight="1" x14ac:dyDescent="0.25">
      <c r="A383" s="74" t="s">
        <v>1126</v>
      </c>
      <c r="B383" t="s">
        <v>8</v>
      </c>
      <c r="C383" s="72">
        <v>6000</v>
      </c>
      <c r="D383" s="93">
        <v>2</v>
      </c>
      <c r="E383" s="56" t="s">
        <v>52</v>
      </c>
      <c r="F383" s="56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56"/>
      <c r="R383" s="56"/>
    </row>
    <row r="384" spans="1:18" ht="15" customHeight="1" x14ac:dyDescent="0.25">
      <c r="A384" s="74" t="s">
        <v>1126</v>
      </c>
      <c r="B384" t="s">
        <v>8</v>
      </c>
      <c r="C384" s="72">
        <v>8903.9583437212841</v>
      </c>
      <c r="D384" s="93">
        <v>2</v>
      </c>
      <c r="E384" s="56" t="s">
        <v>52</v>
      </c>
      <c r="F384" s="56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56"/>
      <c r="R384" s="56"/>
    </row>
    <row r="385" spans="1:18" ht="15" customHeight="1" x14ac:dyDescent="0.25">
      <c r="A385" s="74" t="s">
        <v>1126</v>
      </c>
      <c r="B385" t="s">
        <v>8</v>
      </c>
      <c r="C385" s="72">
        <v>8600</v>
      </c>
      <c r="D385" s="93">
        <v>3</v>
      </c>
      <c r="E385" s="56" t="s">
        <v>20</v>
      </c>
      <c r="F385" s="56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56"/>
      <c r="R385" s="56"/>
    </row>
    <row r="386" spans="1:18" ht="15" customHeight="1" x14ac:dyDescent="0.25">
      <c r="A386" s="74" t="s">
        <v>1126</v>
      </c>
      <c r="B386" t="s">
        <v>8</v>
      </c>
      <c r="C386" s="72">
        <v>8903.9583437212841</v>
      </c>
      <c r="D386" s="93">
        <v>3</v>
      </c>
      <c r="E386" s="56" t="s">
        <v>20</v>
      </c>
      <c r="F386" s="56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56"/>
      <c r="R386" s="56"/>
    </row>
    <row r="387" spans="1:18" ht="15" customHeight="1" x14ac:dyDescent="0.25">
      <c r="A387" s="74" t="s">
        <v>1126</v>
      </c>
      <c r="B387" t="s">
        <v>8</v>
      </c>
      <c r="C387" s="72">
        <v>3561.5833374885137</v>
      </c>
      <c r="D387" s="93">
        <v>3</v>
      </c>
      <c r="E387" s="56" t="s">
        <v>20</v>
      </c>
      <c r="F387" s="56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56"/>
      <c r="R387" s="56"/>
    </row>
    <row r="388" spans="1:18" ht="15" customHeight="1" x14ac:dyDescent="0.25">
      <c r="A388" s="74" t="s">
        <v>1126</v>
      </c>
      <c r="B388" t="s">
        <v>8</v>
      </c>
      <c r="C388" s="72">
        <v>8013.5625093491553</v>
      </c>
      <c r="D388" s="93">
        <v>2</v>
      </c>
      <c r="E388" s="56" t="s">
        <v>52</v>
      </c>
      <c r="F388" s="56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56"/>
      <c r="R388" s="56"/>
    </row>
    <row r="389" spans="1:18" ht="15" customHeight="1" x14ac:dyDescent="0.25">
      <c r="A389" s="74" t="s">
        <v>1126</v>
      </c>
      <c r="B389" t="s">
        <v>8</v>
      </c>
      <c r="C389" s="72">
        <v>6232.7708406048987</v>
      </c>
      <c r="D389" s="93">
        <v>5</v>
      </c>
      <c r="E389" s="56" t="s">
        <v>310</v>
      </c>
      <c r="F389" s="56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56"/>
      <c r="R389" s="56"/>
    </row>
    <row r="390" spans="1:18" ht="15" customHeight="1" x14ac:dyDescent="0.25">
      <c r="A390" s="74" t="s">
        <v>1126</v>
      </c>
      <c r="B390" t="s">
        <v>8</v>
      </c>
      <c r="C390" s="72">
        <v>7200</v>
      </c>
      <c r="D390" s="93">
        <v>1</v>
      </c>
      <c r="E390" s="56" t="s">
        <v>3999</v>
      </c>
      <c r="F390" s="56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56"/>
      <c r="R390" s="56"/>
    </row>
    <row r="391" spans="1:18" ht="15" customHeight="1" x14ac:dyDescent="0.25">
      <c r="A391" s="74" t="s">
        <v>1126</v>
      </c>
      <c r="B391" t="s">
        <v>8</v>
      </c>
      <c r="C391" s="72">
        <v>9616.275011218986</v>
      </c>
      <c r="D391" s="93">
        <v>3</v>
      </c>
      <c r="E391" s="56" t="s">
        <v>20</v>
      </c>
      <c r="F391" s="56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56"/>
      <c r="R391" s="56"/>
    </row>
    <row r="392" spans="1:18" ht="15" customHeight="1" x14ac:dyDescent="0.25">
      <c r="A392" s="74" t="s">
        <v>1126</v>
      </c>
      <c r="B392" t="s">
        <v>8</v>
      </c>
      <c r="C392" s="72">
        <v>8547.8000099724322</v>
      </c>
      <c r="D392" s="93">
        <v>6</v>
      </c>
      <c r="E392" s="56" t="s">
        <v>356</v>
      </c>
      <c r="F392" s="56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56"/>
      <c r="R392" s="56"/>
    </row>
    <row r="393" spans="1:18" ht="15" customHeight="1" x14ac:dyDescent="0.25">
      <c r="A393" s="74" t="s">
        <v>1126</v>
      </c>
      <c r="B393" t="s">
        <v>8</v>
      </c>
      <c r="C393" s="72">
        <v>19588.708356186824</v>
      </c>
      <c r="D393" s="93">
        <v>6</v>
      </c>
      <c r="E393" s="56" t="s">
        <v>356</v>
      </c>
      <c r="F393" s="56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56"/>
      <c r="R393" s="56"/>
    </row>
    <row r="394" spans="1:18" ht="15" customHeight="1" x14ac:dyDescent="0.25">
      <c r="A394" s="74" t="s">
        <v>1126</v>
      </c>
      <c r="B394" t="s">
        <v>8</v>
      </c>
      <c r="C394" s="72">
        <v>4451.9791718606421</v>
      </c>
      <c r="D394" s="93">
        <v>2</v>
      </c>
      <c r="E394" s="56" t="s">
        <v>52</v>
      </c>
      <c r="F394" s="56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56"/>
      <c r="R394" s="56"/>
    </row>
    <row r="395" spans="1:18" ht="15" customHeight="1" x14ac:dyDescent="0.25">
      <c r="A395" s="74" t="s">
        <v>1126</v>
      </c>
      <c r="B395" t="s">
        <v>8</v>
      </c>
      <c r="C395" s="72">
        <v>16027.125018698311</v>
      </c>
      <c r="D395" s="93">
        <v>2</v>
      </c>
      <c r="E395" s="56" t="s">
        <v>52</v>
      </c>
      <c r="F395" s="56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56"/>
      <c r="R395" s="56"/>
    </row>
    <row r="396" spans="1:18" ht="15" customHeight="1" x14ac:dyDescent="0.25">
      <c r="A396" s="74" t="s">
        <v>1126</v>
      </c>
      <c r="B396" t="s">
        <v>8</v>
      </c>
      <c r="C396" s="72">
        <v>4800</v>
      </c>
      <c r="D396" s="93">
        <v>3</v>
      </c>
      <c r="E396" s="56" t="s">
        <v>20</v>
      </c>
      <c r="F396" s="56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56"/>
      <c r="R396" s="56"/>
    </row>
    <row r="397" spans="1:18" ht="15" customHeight="1" x14ac:dyDescent="0.25">
      <c r="A397" s="74" t="s">
        <v>1126</v>
      </c>
      <c r="B397" t="s">
        <v>8</v>
      </c>
      <c r="C397" s="72">
        <v>8903.9583437212841</v>
      </c>
      <c r="D397" s="93">
        <v>6</v>
      </c>
      <c r="E397" s="56" t="s">
        <v>356</v>
      </c>
      <c r="F397" s="56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56"/>
      <c r="R397" s="56"/>
    </row>
    <row r="398" spans="1:18" ht="15" customHeight="1" x14ac:dyDescent="0.25">
      <c r="A398" s="74" t="s">
        <v>1126</v>
      </c>
      <c r="B398" t="s">
        <v>8</v>
      </c>
      <c r="C398" s="72">
        <v>46300.583387350678</v>
      </c>
      <c r="D398" s="93">
        <v>2</v>
      </c>
      <c r="E398" s="56" t="s">
        <v>52</v>
      </c>
      <c r="F398" s="56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56"/>
      <c r="R398" s="56"/>
    </row>
    <row r="399" spans="1:18" ht="15" customHeight="1" x14ac:dyDescent="0.25">
      <c r="A399" s="74" t="s">
        <v>1126</v>
      </c>
      <c r="B399" t="s">
        <v>8</v>
      </c>
      <c r="C399" s="72">
        <v>13355.937515581925</v>
      </c>
      <c r="D399" s="93">
        <v>2</v>
      </c>
      <c r="E399" s="56" t="s">
        <v>52</v>
      </c>
      <c r="F399" s="56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56"/>
      <c r="R399" s="56"/>
    </row>
    <row r="400" spans="1:18" ht="15" customHeight="1" x14ac:dyDescent="0.25">
      <c r="A400" s="74" t="s">
        <v>1126</v>
      </c>
      <c r="B400" t="s">
        <v>8</v>
      </c>
      <c r="C400" s="72">
        <v>8013.5625093491553</v>
      </c>
      <c r="D400" s="93">
        <v>2</v>
      </c>
      <c r="E400" s="56" t="s">
        <v>52</v>
      </c>
      <c r="F400" s="56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56"/>
      <c r="R400" s="56"/>
    </row>
    <row r="401" spans="1:18" ht="15" customHeight="1" x14ac:dyDescent="0.25">
      <c r="A401" s="74" t="s">
        <v>1126</v>
      </c>
      <c r="B401" t="s">
        <v>8</v>
      </c>
      <c r="C401" s="72">
        <v>17807.916687442568</v>
      </c>
      <c r="D401" s="93">
        <v>2</v>
      </c>
      <c r="E401" s="56" t="s">
        <v>52</v>
      </c>
      <c r="F401" s="56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56"/>
      <c r="R401" s="56"/>
    </row>
    <row r="402" spans="1:18" ht="15" customHeight="1" x14ac:dyDescent="0.25">
      <c r="A402" s="74" t="s">
        <v>1126</v>
      </c>
      <c r="B402" t="s">
        <v>8</v>
      </c>
      <c r="C402" s="72">
        <v>12465.541681209797</v>
      </c>
      <c r="D402" s="93">
        <v>1</v>
      </c>
      <c r="E402" s="56" t="s">
        <v>3999</v>
      </c>
      <c r="F402" s="56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56"/>
      <c r="R402" s="56"/>
    </row>
    <row r="403" spans="1:18" ht="15" customHeight="1" x14ac:dyDescent="0.25">
      <c r="A403" s="74" t="s">
        <v>1126</v>
      </c>
      <c r="B403" t="s">
        <v>8</v>
      </c>
      <c r="C403" s="72">
        <v>9000</v>
      </c>
      <c r="D403" s="93">
        <v>2</v>
      </c>
      <c r="E403" s="56" t="s">
        <v>52</v>
      </c>
      <c r="F403" s="56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56"/>
      <c r="R403" s="56"/>
    </row>
    <row r="404" spans="1:18" ht="15" customHeight="1" x14ac:dyDescent="0.25">
      <c r="A404" s="74" t="s">
        <v>1126</v>
      </c>
      <c r="B404" t="s">
        <v>8</v>
      </c>
      <c r="C404" s="72">
        <v>5342.3750062327708</v>
      </c>
      <c r="D404" s="93">
        <v>3</v>
      </c>
      <c r="E404" s="56" t="s">
        <v>20</v>
      </c>
      <c r="F404" s="56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56"/>
      <c r="R404" s="56"/>
    </row>
    <row r="405" spans="1:18" ht="15" customHeight="1" x14ac:dyDescent="0.25">
      <c r="A405" s="74" t="s">
        <v>1126</v>
      </c>
      <c r="B405" t="s">
        <v>8</v>
      </c>
      <c r="C405" s="72">
        <v>7123.1666749770275</v>
      </c>
      <c r="D405" s="93">
        <v>2</v>
      </c>
      <c r="E405" s="56" t="s">
        <v>52</v>
      </c>
      <c r="F405" s="56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56"/>
      <c r="R405" s="56"/>
    </row>
    <row r="406" spans="1:18" ht="15" customHeight="1" x14ac:dyDescent="0.25">
      <c r="A406" s="74" t="s">
        <v>1126</v>
      </c>
      <c r="B406" t="s">
        <v>8</v>
      </c>
      <c r="C406" s="72">
        <v>30000</v>
      </c>
      <c r="D406" s="93">
        <v>2</v>
      </c>
      <c r="E406" s="56" t="s">
        <v>52</v>
      </c>
      <c r="F406" s="56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56"/>
      <c r="R406" s="56"/>
    </row>
    <row r="407" spans="1:18" ht="15" customHeight="1" x14ac:dyDescent="0.25">
      <c r="A407" s="74" t="s">
        <v>1126</v>
      </c>
      <c r="B407" t="s">
        <v>8</v>
      </c>
      <c r="C407" s="72">
        <v>8903.9583437212841</v>
      </c>
      <c r="D407" s="93">
        <v>2</v>
      </c>
      <c r="E407" s="56" t="s">
        <v>52</v>
      </c>
      <c r="F407" s="56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56"/>
      <c r="R407" s="56"/>
    </row>
    <row r="408" spans="1:18" ht="15" customHeight="1" x14ac:dyDescent="0.25">
      <c r="A408" s="74" t="s">
        <v>1126</v>
      </c>
      <c r="B408" t="s">
        <v>8</v>
      </c>
      <c r="C408" s="72">
        <v>11800</v>
      </c>
      <c r="D408" s="93">
        <v>3</v>
      </c>
      <c r="E408" s="56" t="s">
        <v>20</v>
      </c>
      <c r="F408" s="56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56"/>
      <c r="R408" s="56"/>
    </row>
    <row r="409" spans="1:18" ht="15" customHeight="1" x14ac:dyDescent="0.25">
      <c r="A409" s="74" t="s">
        <v>1126</v>
      </c>
      <c r="B409" t="s">
        <v>8</v>
      </c>
      <c r="C409" s="72">
        <v>6410.8500074793246</v>
      </c>
      <c r="D409" s="93">
        <v>2</v>
      </c>
      <c r="E409" s="56" t="s">
        <v>52</v>
      </c>
      <c r="F409" s="56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56"/>
      <c r="R409" s="56"/>
    </row>
    <row r="410" spans="1:18" ht="15" customHeight="1" x14ac:dyDescent="0.25">
      <c r="A410" s="74" t="s">
        <v>1126</v>
      </c>
      <c r="B410" t="s">
        <v>8</v>
      </c>
      <c r="C410" s="72">
        <v>17807.916687442568</v>
      </c>
      <c r="D410" s="93">
        <v>2</v>
      </c>
      <c r="E410" s="56" t="s">
        <v>52</v>
      </c>
      <c r="F410" s="56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56"/>
      <c r="R410" s="56"/>
    </row>
    <row r="411" spans="1:18" ht="15" customHeight="1" x14ac:dyDescent="0.25">
      <c r="A411" s="74" t="s">
        <v>1126</v>
      </c>
      <c r="B411" t="s">
        <v>8</v>
      </c>
      <c r="C411" s="72">
        <v>16027.125018698311</v>
      </c>
      <c r="D411" s="93">
        <v>7</v>
      </c>
      <c r="E411" s="56" t="s">
        <v>488</v>
      </c>
      <c r="F411" s="56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56"/>
      <c r="R411" s="56"/>
    </row>
    <row r="412" spans="1:18" ht="15" customHeight="1" x14ac:dyDescent="0.25">
      <c r="A412" s="74" t="s">
        <v>1126</v>
      </c>
      <c r="B412" t="s">
        <v>8</v>
      </c>
      <c r="C412" s="72">
        <v>18000</v>
      </c>
      <c r="D412" s="93">
        <v>2</v>
      </c>
      <c r="E412" s="56" t="s">
        <v>52</v>
      </c>
      <c r="F412" s="56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56"/>
      <c r="R412" s="56"/>
    </row>
    <row r="413" spans="1:18" ht="15" customHeight="1" x14ac:dyDescent="0.25">
      <c r="A413" s="74" t="s">
        <v>1126</v>
      </c>
      <c r="B413" t="s">
        <v>8</v>
      </c>
      <c r="C413" s="72">
        <v>5342.3750062327708</v>
      </c>
      <c r="D413" s="93">
        <v>1</v>
      </c>
      <c r="E413" s="56" t="s">
        <v>3999</v>
      </c>
      <c r="F413" s="56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56"/>
      <c r="R413" s="56"/>
    </row>
    <row r="414" spans="1:18" ht="15" customHeight="1" x14ac:dyDescent="0.25">
      <c r="A414" s="74" t="s">
        <v>1126</v>
      </c>
      <c r="B414" t="s">
        <v>8</v>
      </c>
      <c r="C414" s="72">
        <v>7123.1666749770275</v>
      </c>
      <c r="D414" s="93">
        <v>2</v>
      </c>
      <c r="E414" s="56" t="s">
        <v>52</v>
      </c>
      <c r="F414" s="56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56"/>
      <c r="R414" s="56"/>
    </row>
    <row r="415" spans="1:18" ht="15" customHeight="1" x14ac:dyDescent="0.25">
      <c r="A415" s="74" t="s">
        <v>1126</v>
      </c>
      <c r="B415" t="s">
        <v>8</v>
      </c>
      <c r="C415" s="72">
        <v>14000</v>
      </c>
      <c r="D415" s="93">
        <v>3</v>
      </c>
      <c r="E415" s="56" t="s">
        <v>20</v>
      </c>
      <c r="F415" s="56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56"/>
      <c r="R415" s="56"/>
    </row>
    <row r="416" spans="1:18" ht="15" customHeight="1" x14ac:dyDescent="0.25">
      <c r="A416" s="74" t="s">
        <v>1126</v>
      </c>
      <c r="B416" t="s">
        <v>8</v>
      </c>
      <c r="C416" s="72">
        <v>8000</v>
      </c>
      <c r="D416" s="93">
        <v>3</v>
      </c>
      <c r="E416" s="56" t="s">
        <v>20</v>
      </c>
      <c r="F416" s="56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56"/>
      <c r="R416" s="56"/>
    </row>
    <row r="417" spans="1:18" ht="15" customHeight="1" x14ac:dyDescent="0.25">
      <c r="A417" s="74" t="s">
        <v>1126</v>
      </c>
      <c r="B417" t="s">
        <v>8</v>
      </c>
      <c r="C417" s="72">
        <v>10684.750012465542</v>
      </c>
      <c r="D417" s="93">
        <v>2</v>
      </c>
      <c r="E417" s="56" t="s">
        <v>52</v>
      </c>
      <c r="F417" s="56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56"/>
      <c r="R417" s="56"/>
    </row>
    <row r="418" spans="1:18" ht="15" customHeight="1" x14ac:dyDescent="0.25">
      <c r="A418" s="74" t="s">
        <v>1126</v>
      </c>
      <c r="B418" t="s">
        <v>8</v>
      </c>
      <c r="C418" s="72">
        <v>6232.7708406048987</v>
      </c>
      <c r="D418" s="93">
        <v>3</v>
      </c>
      <c r="E418" s="56" t="s">
        <v>20</v>
      </c>
      <c r="F418" s="56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56"/>
      <c r="R418" s="56"/>
    </row>
    <row r="419" spans="1:18" ht="15" customHeight="1" x14ac:dyDescent="0.25">
      <c r="A419" s="74" t="s">
        <v>1126</v>
      </c>
      <c r="B419" t="s">
        <v>8</v>
      </c>
      <c r="C419" s="72">
        <v>26711.875031163851</v>
      </c>
      <c r="D419" s="93">
        <v>3</v>
      </c>
      <c r="E419" s="56" t="s">
        <v>20</v>
      </c>
      <c r="F419" s="56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56"/>
      <c r="R419" s="56"/>
    </row>
    <row r="420" spans="1:18" ht="15" customHeight="1" x14ac:dyDescent="0.25">
      <c r="A420" s="74" t="s">
        <v>1126</v>
      </c>
      <c r="B420" t="s">
        <v>8</v>
      </c>
      <c r="C420" s="72">
        <v>10239.552095279476</v>
      </c>
      <c r="D420" s="93">
        <v>2</v>
      </c>
      <c r="E420" s="56" t="s">
        <v>52</v>
      </c>
      <c r="F420" s="56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56"/>
      <c r="R420" s="56"/>
    </row>
    <row r="421" spans="1:18" ht="15" customHeight="1" x14ac:dyDescent="0.25">
      <c r="A421" s="74" t="s">
        <v>1126</v>
      </c>
      <c r="B421" t="s">
        <v>8</v>
      </c>
      <c r="C421" s="72">
        <v>8903.9583437212841</v>
      </c>
      <c r="D421" s="93">
        <v>9</v>
      </c>
      <c r="E421" s="56" t="s">
        <v>279</v>
      </c>
      <c r="F421" s="56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56"/>
      <c r="R421" s="56"/>
    </row>
    <row r="422" spans="1:18" ht="15" customHeight="1" x14ac:dyDescent="0.25">
      <c r="A422" s="74" t="s">
        <v>1126</v>
      </c>
      <c r="B422" t="s">
        <v>8</v>
      </c>
      <c r="C422" s="72">
        <v>3739.6625043629392</v>
      </c>
      <c r="D422" s="93">
        <v>1</v>
      </c>
      <c r="E422" s="56" t="s">
        <v>3999</v>
      </c>
      <c r="F422" s="56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56"/>
      <c r="R422" s="56"/>
    </row>
    <row r="423" spans="1:18" ht="15" customHeight="1" x14ac:dyDescent="0.25">
      <c r="A423" s="74" t="s">
        <v>1126</v>
      </c>
      <c r="B423" t="s">
        <v>8</v>
      </c>
      <c r="C423" s="72">
        <v>3561.5833374885137</v>
      </c>
      <c r="D423" s="93">
        <v>1</v>
      </c>
      <c r="E423" s="56" t="s">
        <v>3999</v>
      </c>
      <c r="F423" s="56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56"/>
      <c r="R423" s="56"/>
    </row>
    <row r="424" spans="1:18" ht="15" customHeight="1" x14ac:dyDescent="0.25">
      <c r="A424" s="74" t="s">
        <v>1126</v>
      </c>
      <c r="B424" t="s">
        <v>8</v>
      </c>
      <c r="C424" s="72">
        <v>6410.8500074793246</v>
      </c>
      <c r="D424" s="93">
        <v>3</v>
      </c>
      <c r="E424" s="56" t="s">
        <v>20</v>
      </c>
      <c r="F424" s="56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56"/>
      <c r="R424" s="56"/>
    </row>
    <row r="425" spans="1:18" ht="15" customHeight="1" x14ac:dyDescent="0.25">
      <c r="A425" s="74" t="s">
        <v>1126</v>
      </c>
      <c r="B425" t="s">
        <v>8</v>
      </c>
      <c r="C425" s="72">
        <v>13500</v>
      </c>
      <c r="D425" s="93">
        <v>2</v>
      </c>
      <c r="E425" s="56" t="s">
        <v>52</v>
      </c>
      <c r="F425" s="56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56"/>
      <c r="R425" s="56"/>
    </row>
    <row r="426" spans="1:18" ht="15" customHeight="1" x14ac:dyDescent="0.25">
      <c r="A426" s="74" t="s">
        <v>1126</v>
      </c>
      <c r="B426" t="s">
        <v>8</v>
      </c>
      <c r="C426" s="72">
        <v>21369.500024931083</v>
      </c>
      <c r="D426" s="93">
        <v>2</v>
      </c>
      <c r="E426" s="56" t="s">
        <v>52</v>
      </c>
      <c r="F426" s="56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56"/>
      <c r="R426" s="56"/>
    </row>
    <row r="427" spans="1:18" ht="15" customHeight="1" x14ac:dyDescent="0.25">
      <c r="A427" s="74" t="s">
        <v>1126</v>
      </c>
      <c r="B427" t="s">
        <v>8</v>
      </c>
      <c r="C427" s="72">
        <v>10684.750012465542</v>
      </c>
      <c r="D427" s="93">
        <v>2</v>
      </c>
      <c r="E427" s="56" t="s">
        <v>52</v>
      </c>
      <c r="F427" s="56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56"/>
      <c r="R427" s="56"/>
    </row>
    <row r="428" spans="1:18" ht="15" customHeight="1" x14ac:dyDescent="0.25">
      <c r="A428" s="74" t="s">
        <v>1126</v>
      </c>
      <c r="B428" t="s">
        <v>8</v>
      </c>
      <c r="C428" s="72">
        <v>5591.6858398569666</v>
      </c>
      <c r="D428" s="93">
        <v>2</v>
      </c>
      <c r="E428" s="56" t="s">
        <v>52</v>
      </c>
      <c r="F428" s="56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56"/>
      <c r="R428" s="56"/>
    </row>
    <row r="429" spans="1:18" ht="15" customHeight="1" x14ac:dyDescent="0.25">
      <c r="A429" s="74" t="s">
        <v>1126</v>
      </c>
      <c r="B429" t="s">
        <v>8</v>
      </c>
      <c r="C429" s="72">
        <v>10000</v>
      </c>
      <c r="D429" s="93">
        <v>1</v>
      </c>
      <c r="E429" s="56" t="s">
        <v>3999</v>
      </c>
      <c r="F429" s="56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56"/>
      <c r="R429" s="56"/>
    </row>
    <row r="430" spans="1:18" ht="15" customHeight="1" x14ac:dyDescent="0.25">
      <c r="A430" s="74" t="s">
        <v>1126</v>
      </c>
      <c r="B430" t="s">
        <v>8</v>
      </c>
      <c r="C430" s="72">
        <v>9000</v>
      </c>
      <c r="D430" s="93">
        <v>3</v>
      </c>
      <c r="E430" s="56" t="s">
        <v>20</v>
      </c>
      <c r="F430" s="56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56"/>
      <c r="R430" s="56"/>
    </row>
    <row r="431" spans="1:18" ht="15" customHeight="1" x14ac:dyDescent="0.25">
      <c r="A431" s="74" t="s">
        <v>1126</v>
      </c>
      <c r="B431" t="s">
        <v>8</v>
      </c>
      <c r="C431" s="72">
        <v>9000</v>
      </c>
      <c r="D431" s="93">
        <v>3</v>
      </c>
      <c r="E431" s="56" t="s">
        <v>20</v>
      </c>
      <c r="F431" s="56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56"/>
      <c r="R431" s="56"/>
    </row>
    <row r="432" spans="1:18" ht="15" customHeight="1" x14ac:dyDescent="0.25">
      <c r="A432" s="74" t="s">
        <v>1126</v>
      </c>
      <c r="B432" t="s">
        <v>8</v>
      </c>
      <c r="C432" s="72">
        <v>11753.225013712095</v>
      </c>
      <c r="D432" s="93">
        <v>2</v>
      </c>
      <c r="E432" s="56" t="s">
        <v>52</v>
      </c>
      <c r="F432" s="56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56"/>
      <c r="R432" s="56"/>
    </row>
    <row r="433" spans="1:18" ht="15" customHeight="1" x14ac:dyDescent="0.25">
      <c r="A433" s="74" t="s">
        <v>1126</v>
      </c>
      <c r="B433" t="s">
        <v>8</v>
      </c>
      <c r="C433" s="72">
        <v>3632.815004238284</v>
      </c>
      <c r="D433" s="93">
        <v>1</v>
      </c>
      <c r="E433" s="56" t="s">
        <v>3999</v>
      </c>
      <c r="F433" s="56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56"/>
      <c r="R433" s="56"/>
    </row>
    <row r="434" spans="1:18" ht="15" customHeight="1" x14ac:dyDescent="0.25">
      <c r="A434" s="74" t="s">
        <v>1126</v>
      </c>
      <c r="B434" t="s">
        <v>8</v>
      </c>
      <c r="C434" s="72">
        <v>4897.177089046706</v>
      </c>
      <c r="D434" s="93">
        <v>2</v>
      </c>
      <c r="E434" s="56" t="s">
        <v>52</v>
      </c>
      <c r="F434" s="56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56"/>
      <c r="R434" s="56"/>
    </row>
    <row r="435" spans="1:18" ht="15" customHeight="1" x14ac:dyDescent="0.25">
      <c r="A435" s="74" t="s">
        <v>1126</v>
      </c>
      <c r="B435" t="s">
        <v>8</v>
      </c>
      <c r="C435" s="72">
        <v>5342.3750062327708</v>
      </c>
      <c r="D435" s="93">
        <v>3</v>
      </c>
      <c r="E435" s="56" t="s">
        <v>20</v>
      </c>
      <c r="F435" s="56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56"/>
      <c r="R435" s="56"/>
    </row>
    <row r="436" spans="1:18" ht="15" customHeight="1" x14ac:dyDescent="0.25">
      <c r="A436" s="74" t="s">
        <v>1126</v>
      </c>
      <c r="B436" t="s">
        <v>8</v>
      </c>
      <c r="C436" s="72">
        <v>8903.9583437212841</v>
      </c>
      <c r="D436" s="93">
        <v>2</v>
      </c>
      <c r="E436" s="56" t="s">
        <v>52</v>
      </c>
      <c r="F436" s="56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56"/>
      <c r="R436" s="56"/>
    </row>
    <row r="437" spans="1:18" ht="15" customHeight="1" x14ac:dyDescent="0.25">
      <c r="A437" s="74" t="s">
        <v>1126</v>
      </c>
      <c r="B437" t="s">
        <v>8</v>
      </c>
      <c r="C437" s="72">
        <v>10684.750012465542</v>
      </c>
      <c r="D437" s="93">
        <v>2</v>
      </c>
      <c r="E437" s="56" t="s">
        <v>52</v>
      </c>
      <c r="F437" s="56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56"/>
      <c r="R437" s="56"/>
    </row>
    <row r="438" spans="1:18" ht="15" customHeight="1" x14ac:dyDescent="0.25">
      <c r="A438" s="74" t="s">
        <v>1126</v>
      </c>
      <c r="B438" t="s">
        <v>8</v>
      </c>
      <c r="C438" s="72">
        <v>21369.500024931083</v>
      </c>
      <c r="D438" s="93">
        <v>6</v>
      </c>
      <c r="E438" s="56" t="s">
        <v>356</v>
      </c>
      <c r="F438" s="56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56"/>
      <c r="R438" s="56"/>
    </row>
    <row r="439" spans="1:18" ht="15" customHeight="1" x14ac:dyDescent="0.25">
      <c r="A439" s="74" t="s">
        <v>1126</v>
      </c>
      <c r="B439" t="s">
        <v>8</v>
      </c>
      <c r="C439" s="72">
        <v>28492.66669990811</v>
      </c>
      <c r="D439" s="93">
        <v>3</v>
      </c>
      <c r="E439" s="56" t="s">
        <v>20</v>
      </c>
      <c r="F439" s="56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56"/>
      <c r="R439" s="56"/>
    </row>
    <row r="440" spans="1:18" ht="15" customHeight="1" x14ac:dyDescent="0.25">
      <c r="A440" s="74" t="s">
        <v>1126</v>
      </c>
      <c r="B440" t="s">
        <v>8</v>
      </c>
      <c r="C440" s="72">
        <v>6600</v>
      </c>
      <c r="D440" s="93">
        <v>1</v>
      </c>
      <c r="E440" s="56" t="s">
        <v>3999</v>
      </c>
      <c r="F440" s="56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56"/>
      <c r="R440" s="56"/>
    </row>
    <row r="441" spans="1:18" ht="15" customHeight="1" x14ac:dyDescent="0.25">
      <c r="A441" s="74" t="s">
        <v>1126</v>
      </c>
      <c r="B441" t="s">
        <v>8</v>
      </c>
      <c r="C441" s="72">
        <v>4451.9791718606421</v>
      </c>
      <c r="D441" s="93">
        <v>3</v>
      </c>
      <c r="E441" s="56" t="s">
        <v>20</v>
      </c>
      <c r="F441" s="56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56"/>
      <c r="R441" s="56"/>
    </row>
    <row r="442" spans="1:18" ht="15" customHeight="1" x14ac:dyDescent="0.25">
      <c r="A442" s="74" t="s">
        <v>1126</v>
      </c>
      <c r="B442" t="s">
        <v>8</v>
      </c>
      <c r="C442" s="72">
        <v>8013.5625093491553</v>
      </c>
      <c r="D442" s="93">
        <v>9</v>
      </c>
      <c r="E442" s="56" t="s">
        <v>279</v>
      </c>
      <c r="F442" s="56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56"/>
      <c r="R442" s="56"/>
    </row>
    <row r="443" spans="1:18" ht="15" customHeight="1" x14ac:dyDescent="0.25">
      <c r="A443" s="74" t="s">
        <v>1126</v>
      </c>
      <c r="B443" t="s">
        <v>8</v>
      </c>
      <c r="C443" s="72">
        <v>39355.495879248076</v>
      </c>
      <c r="D443" s="93">
        <v>3</v>
      </c>
      <c r="E443" s="56" t="s">
        <v>20</v>
      </c>
      <c r="F443" s="56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56"/>
      <c r="R443" s="56"/>
    </row>
    <row r="444" spans="1:18" ht="15" customHeight="1" x14ac:dyDescent="0.25">
      <c r="A444" s="74" t="s">
        <v>1126</v>
      </c>
      <c r="B444" t="s">
        <v>8</v>
      </c>
      <c r="C444" s="72">
        <v>4451.9791718606421</v>
      </c>
      <c r="D444" s="93">
        <v>2</v>
      </c>
      <c r="E444" s="56" t="s">
        <v>52</v>
      </c>
      <c r="F444" s="56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56"/>
      <c r="R444" s="56"/>
    </row>
    <row r="445" spans="1:18" ht="15" customHeight="1" x14ac:dyDescent="0.25">
      <c r="A445" s="74" t="s">
        <v>1126</v>
      </c>
      <c r="B445" t="s">
        <v>8</v>
      </c>
      <c r="C445" s="72">
        <v>20000</v>
      </c>
      <c r="D445" s="93">
        <v>8</v>
      </c>
      <c r="E445" s="56" t="s">
        <v>67</v>
      </c>
      <c r="F445" s="56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56"/>
      <c r="R445" s="56"/>
    </row>
    <row r="446" spans="1:18" ht="15" customHeight="1" x14ac:dyDescent="0.25">
      <c r="A446" s="74" t="s">
        <v>1126</v>
      </c>
      <c r="B446" t="s">
        <v>8</v>
      </c>
      <c r="C446" s="72">
        <v>13355.937515581925</v>
      </c>
      <c r="D446" s="93">
        <v>4</v>
      </c>
      <c r="E446" s="56" t="s">
        <v>4001</v>
      </c>
      <c r="F446" s="56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56"/>
      <c r="R446" s="56"/>
    </row>
    <row r="447" spans="1:18" ht="15" customHeight="1" x14ac:dyDescent="0.25">
      <c r="A447" s="74" t="s">
        <v>1126</v>
      </c>
      <c r="B447" t="s">
        <v>8</v>
      </c>
      <c r="C447" s="72">
        <v>14000</v>
      </c>
      <c r="D447" s="93">
        <v>6</v>
      </c>
      <c r="E447" s="56" t="s">
        <v>356</v>
      </c>
      <c r="F447" s="56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56"/>
      <c r="R447" s="56"/>
    </row>
    <row r="448" spans="1:18" ht="15" customHeight="1" x14ac:dyDescent="0.25">
      <c r="A448" s="74" t="s">
        <v>1126</v>
      </c>
      <c r="B448" t="s">
        <v>8</v>
      </c>
      <c r="C448" s="72">
        <v>57875.729234188344</v>
      </c>
      <c r="D448" s="93">
        <v>3</v>
      </c>
      <c r="E448" s="56" t="s">
        <v>20</v>
      </c>
      <c r="F448" s="56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56"/>
      <c r="R448" s="56"/>
    </row>
    <row r="449" spans="1:18" ht="15" customHeight="1" x14ac:dyDescent="0.25">
      <c r="A449" s="74" t="s">
        <v>1126</v>
      </c>
      <c r="B449" t="s">
        <v>8</v>
      </c>
      <c r="C449" s="72">
        <v>25000</v>
      </c>
      <c r="D449" s="93">
        <v>5</v>
      </c>
      <c r="E449" s="56" t="s">
        <v>310</v>
      </c>
      <c r="F449" s="56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56"/>
      <c r="R449" s="56"/>
    </row>
    <row r="450" spans="1:18" ht="15" customHeight="1" x14ac:dyDescent="0.25">
      <c r="A450" s="74" t="s">
        <v>1126</v>
      </c>
      <c r="B450" t="s">
        <v>8</v>
      </c>
      <c r="C450" s="72">
        <v>4356</v>
      </c>
      <c r="D450" s="93">
        <v>3</v>
      </c>
      <c r="E450" s="56" t="s">
        <v>20</v>
      </c>
      <c r="F450" s="56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56"/>
      <c r="R450" s="56"/>
    </row>
    <row r="451" spans="1:18" ht="15" customHeight="1" x14ac:dyDescent="0.25">
      <c r="A451" s="74" t="s">
        <v>1126</v>
      </c>
      <c r="B451" t="s">
        <v>8</v>
      </c>
      <c r="C451" s="72">
        <v>5342.3750062327708</v>
      </c>
      <c r="D451" s="93">
        <v>5</v>
      </c>
      <c r="E451" s="56" t="s">
        <v>310</v>
      </c>
      <c r="F451" s="56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56"/>
      <c r="R451" s="56"/>
    </row>
    <row r="452" spans="1:18" ht="15" customHeight="1" x14ac:dyDescent="0.25">
      <c r="A452" s="74" t="s">
        <v>1126</v>
      </c>
      <c r="B452" t="s">
        <v>8</v>
      </c>
      <c r="C452" s="72">
        <v>8547.8000099724322</v>
      </c>
      <c r="D452" s="93">
        <v>3</v>
      </c>
      <c r="E452" s="56" t="s">
        <v>20</v>
      </c>
      <c r="F452" s="56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56"/>
      <c r="R452" s="56"/>
    </row>
    <row r="453" spans="1:18" ht="15" customHeight="1" x14ac:dyDescent="0.25">
      <c r="A453" s="74" t="s">
        <v>1126</v>
      </c>
      <c r="B453" t="s">
        <v>8</v>
      </c>
      <c r="C453" s="72">
        <v>16027.125018698311</v>
      </c>
      <c r="D453" s="93">
        <v>3</v>
      </c>
      <c r="E453" s="56" t="s">
        <v>20</v>
      </c>
      <c r="F453" s="56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56"/>
      <c r="R453" s="56"/>
    </row>
    <row r="454" spans="1:18" ht="15" customHeight="1" x14ac:dyDescent="0.25">
      <c r="A454" s="74" t="s">
        <v>1126</v>
      </c>
      <c r="B454" t="s">
        <v>8</v>
      </c>
      <c r="C454" s="72">
        <v>10684.750012465542</v>
      </c>
      <c r="D454" s="93">
        <v>6</v>
      </c>
      <c r="E454" s="56" t="s">
        <v>356</v>
      </c>
      <c r="F454" s="56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56"/>
      <c r="R454" s="56"/>
    </row>
    <row r="455" spans="1:18" ht="15" customHeight="1" x14ac:dyDescent="0.25">
      <c r="A455" s="74" t="s">
        <v>1126</v>
      </c>
      <c r="B455" t="s">
        <v>8</v>
      </c>
      <c r="C455" s="72">
        <v>8903.9583437212841</v>
      </c>
      <c r="D455" s="93">
        <v>2</v>
      </c>
      <c r="E455" s="56" t="s">
        <v>52</v>
      </c>
      <c r="F455" s="56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56"/>
      <c r="R455" s="56"/>
    </row>
    <row r="456" spans="1:18" ht="15" customHeight="1" x14ac:dyDescent="0.25">
      <c r="A456" s="74" t="s">
        <v>1126</v>
      </c>
      <c r="B456" t="s">
        <v>8</v>
      </c>
      <c r="C456" s="72">
        <v>20000</v>
      </c>
      <c r="D456" s="93">
        <v>2</v>
      </c>
      <c r="E456" s="56" t="s">
        <v>52</v>
      </c>
      <c r="F456" s="56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56"/>
      <c r="R456" s="56"/>
    </row>
    <row r="457" spans="1:18" ht="15" customHeight="1" x14ac:dyDescent="0.25">
      <c r="A457" s="74" t="s">
        <v>1126</v>
      </c>
      <c r="B457" t="s">
        <v>8</v>
      </c>
      <c r="C457" s="72">
        <v>17807.916687442568</v>
      </c>
      <c r="D457" s="93">
        <v>2</v>
      </c>
      <c r="E457" s="56" t="s">
        <v>52</v>
      </c>
      <c r="F457" s="56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56"/>
      <c r="R457" s="56"/>
    </row>
    <row r="458" spans="1:18" ht="15" customHeight="1" x14ac:dyDescent="0.25">
      <c r="A458" s="74" t="s">
        <v>1126</v>
      </c>
      <c r="B458" t="s">
        <v>8</v>
      </c>
      <c r="C458" s="72">
        <v>5698.5333399816218</v>
      </c>
      <c r="D458" s="93">
        <v>3</v>
      </c>
      <c r="E458" s="56" t="s">
        <v>20</v>
      </c>
      <c r="F458" s="56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56"/>
      <c r="R458" s="56"/>
    </row>
    <row r="459" spans="1:18" ht="15" customHeight="1" x14ac:dyDescent="0.25">
      <c r="A459" s="74" t="s">
        <v>1126</v>
      </c>
      <c r="B459" t="s">
        <v>8</v>
      </c>
      <c r="C459" s="72">
        <v>7123.1666749770275</v>
      </c>
      <c r="D459" s="93">
        <v>2</v>
      </c>
      <c r="E459" s="56" t="s">
        <v>52</v>
      </c>
      <c r="F459" s="56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56"/>
      <c r="R459" s="56"/>
    </row>
    <row r="460" spans="1:18" ht="15" customHeight="1" x14ac:dyDescent="0.25">
      <c r="A460" s="74" t="s">
        <v>1126</v>
      </c>
      <c r="B460" t="s">
        <v>8</v>
      </c>
      <c r="C460" s="72">
        <v>4451.9791718606421</v>
      </c>
      <c r="D460" s="93">
        <v>2</v>
      </c>
      <c r="E460" s="56" t="s">
        <v>52</v>
      </c>
      <c r="F460" s="56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56"/>
      <c r="R460" s="56"/>
    </row>
    <row r="461" spans="1:18" ht="15" customHeight="1" x14ac:dyDescent="0.25">
      <c r="A461" s="74" t="s">
        <v>1126</v>
      </c>
      <c r="B461" t="s">
        <v>8</v>
      </c>
      <c r="C461" s="72">
        <v>6410.8500074793246</v>
      </c>
      <c r="D461" s="93">
        <v>3</v>
      </c>
      <c r="E461" s="56" t="s">
        <v>20</v>
      </c>
      <c r="F461" s="56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56"/>
      <c r="R461" s="56"/>
    </row>
    <row r="462" spans="1:18" ht="15" customHeight="1" x14ac:dyDescent="0.25">
      <c r="A462" s="74" t="s">
        <v>1126</v>
      </c>
      <c r="B462" t="s">
        <v>8</v>
      </c>
      <c r="C462" s="72">
        <v>20479.104190558952</v>
      </c>
      <c r="D462" s="93">
        <v>2</v>
      </c>
      <c r="E462" s="56" t="s">
        <v>52</v>
      </c>
      <c r="F462" s="56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56"/>
      <c r="R462" s="56"/>
    </row>
    <row r="463" spans="1:18" ht="15" customHeight="1" x14ac:dyDescent="0.25">
      <c r="A463" s="74" t="s">
        <v>1126</v>
      </c>
      <c r="B463" t="s">
        <v>8</v>
      </c>
      <c r="C463" s="72">
        <v>11040.908346214392</v>
      </c>
      <c r="D463" s="93">
        <v>3</v>
      </c>
      <c r="E463" s="56" t="s">
        <v>20</v>
      </c>
      <c r="F463" s="56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56"/>
      <c r="R463" s="56"/>
    </row>
    <row r="464" spans="1:18" ht="15" customHeight="1" x14ac:dyDescent="0.25">
      <c r="A464" s="74" t="s">
        <v>1126</v>
      </c>
      <c r="B464" t="s">
        <v>8</v>
      </c>
      <c r="C464" s="72">
        <v>17807.916687442568</v>
      </c>
      <c r="D464" s="93">
        <v>8</v>
      </c>
      <c r="E464" s="56" t="s">
        <v>67</v>
      </c>
      <c r="F464" s="56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56"/>
      <c r="R464" s="56"/>
    </row>
    <row r="465" spans="1:18" ht="15" customHeight="1" x14ac:dyDescent="0.25">
      <c r="A465" s="74" t="s">
        <v>1126</v>
      </c>
      <c r="B465" t="s">
        <v>8</v>
      </c>
      <c r="C465" s="72">
        <v>3561.5833374885137</v>
      </c>
      <c r="D465" s="93">
        <v>3</v>
      </c>
      <c r="E465" s="56" t="s">
        <v>20</v>
      </c>
      <c r="F465" s="56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56"/>
      <c r="R465" s="56"/>
    </row>
    <row r="466" spans="1:18" ht="15" customHeight="1" x14ac:dyDescent="0.25">
      <c r="A466" s="74" t="s">
        <v>1126</v>
      </c>
      <c r="B466" t="s">
        <v>8</v>
      </c>
      <c r="C466" s="72">
        <v>4095.8208381117906</v>
      </c>
      <c r="D466" s="93">
        <v>3</v>
      </c>
      <c r="E466" s="56" t="s">
        <v>20</v>
      </c>
      <c r="F466" s="56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56"/>
      <c r="R466" s="56"/>
    </row>
    <row r="467" spans="1:18" ht="15" customHeight="1" x14ac:dyDescent="0.25">
      <c r="A467" s="74" t="s">
        <v>1126</v>
      </c>
      <c r="B467" t="s">
        <v>8</v>
      </c>
      <c r="C467" s="72">
        <v>12821.700014958649</v>
      </c>
      <c r="D467" s="93">
        <v>3</v>
      </c>
      <c r="E467" s="56" t="s">
        <v>20</v>
      </c>
      <c r="F467" s="56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56"/>
      <c r="R467" s="56"/>
    </row>
    <row r="468" spans="1:18" ht="15" customHeight="1" x14ac:dyDescent="0.25">
      <c r="A468" s="74" t="s">
        <v>1126</v>
      </c>
      <c r="B468" t="s">
        <v>8</v>
      </c>
      <c r="C468" s="72">
        <v>4000</v>
      </c>
      <c r="D468" s="93">
        <v>3</v>
      </c>
      <c r="E468" s="56" t="s">
        <v>20</v>
      </c>
      <c r="F468" s="56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56"/>
      <c r="R468" s="56"/>
    </row>
    <row r="469" spans="1:18" ht="15" customHeight="1" x14ac:dyDescent="0.25">
      <c r="A469" s="74" t="s">
        <v>1126</v>
      </c>
      <c r="B469" t="s">
        <v>8</v>
      </c>
      <c r="C469" s="72">
        <v>3200</v>
      </c>
      <c r="D469" s="93">
        <v>2</v>
      </c>
      <c r="E469" s="56" t="s">
        <v>52</v>
      </c>
      <c r="F469" s="56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56"/>
      <c r="R469" s="56"/>
    </row>
    <row r="470" spans="1:18" ht="15" customHeight="1" x14ac:dyDescent="0.25">
      <c r="A470" s="74" t="s">
        <v>1126</v>
      </c>
      <c r="B470" t="s">
        <v>8</v>
      </c>
      <c r="C470" s="72">
        <v>25000</v>
      </c>
      <c r="D470" s="93">
        <v>3</v>
      </c>
      <c r="E470" s="56" t="s">
        <v>20</v>
      </c>
      <c r="F470" s="56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56"/>
      <c r="R470" s="56"/>
    </row>
    <row r="471" spans="1:18" ht="15" customHeight="1" x14ac:dyDescent="0.25">
      <c r="A471" s="74" t="s">
        <v>1126</v>
      </c>
      <c r="B471" t="s">
        <v>8</v>
      </c>
      <c r="C471" s="72">
        <v>5000</v>
      </c>
      <c r="D471" s="93">
        <v>2</v>
      </c>
      <c r="E471" s="56" t="s">
        <v>52</v>
      </c>
      <c r="F471" s="56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56"/>
      <c r="R471" s="56"/>
    </row>
    <row r="472" spans="1:18" ht="15" customHeight="1" x14ac:dyDescent="0.25">
      <c r="A472" s="74" t="s">
        <v>1126</v>
      </c>
      <c r="B472" t="s">
        <v>8</v>
      </c>
      <c r="C472" s="72">
        <v>4950.6008391090336</v>
      </c>
      <c r="D472" s="93">
        <v>1</v>
      </c>
      <c r="E472" s="56" t="s">
        <v>3999</v>
      </c>
      <c r="F472" s="56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56"/>
      <c r="R472" s="56"/>
    </row>
    <row r="473" spans="1:18" ht="15" customHeight="1" x14ac:dyDescent="0.25">
      <c r="A473" s="74" t="s">
        <v>1126</v>
      </c>
      <c r="B473" t="s">
        <v>8</v>
      </c>
      <c r="C473" s="72">
        <v>18000</v>
      </c>
      <c r="D473" s="93">
        <v>3</v>
      </c>
      <c r="E473" s="56" t="s">
        <v>20</v>
      </c>
      <c r="F473" s="56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56"/>
      <c r="R473" s="56"/>
    </row>
    <row r="474" spans="1:18" ht="15" customHeight="1" x14ac:dyDescent="0.25">
      <c r="A474" s="74" t="s">
        <v>1126</v>
      </c>
      <c r="B474" t="s">
        <v>8</v>
      </c>
      <c r="C474" s="72">
        <v>11575.14584683767</v>
      </c>
      <c r="D474" s="93">
        <v>3</v>
      </c>
      <c r="E474" s="56" t="s">
        <v>20</v>
      </c>
      <c r="F474" s="56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56"/>
      <c r="R474" s="56"/>
    </row>
    <row r="475" spans="1:18" ht="15" customHeight="1" x14ac:dyDescent="0.25">
      <c r="A475" s="74" t="s">
        <v>1126</v>
      </c>
      <c r="B475" t="s">
        <v>8</v>
      </c>
      <c r="C475" s="72">
        <v>71231.666749770273</v>
      </c>
      <c r="D475" s="93">
        <v>8</v>
      </c>
      <c r="E475" s="56" t="s">
        <v>67</v>
      </c>
      <c r="F475" s="56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56"/>
      <c r="R475" s="56"/>
    </row>
    <row r="476" spans="1:18" ht="15" customHeight="1" x14ac:dyDescent="0.25">
      <c r="A476" s="74" t="s">
        <v>1126</v>
      </c>
      <c r="B476" t="s">
        <v>8</v>
      </c>
      <c r="C476" s="72">
        <v>26711.875031163851</v>
      </c>
      <c r="D476" s="93">
        <v>6</v>
      </c>
      <c r="E476" s="56" t="s">
        <v>356</v>
      </c>
      <c r="F476" s="56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56"/>
      <c r="R476" s="56"/>
    </row>
    <row r="477" spans="1:18" ht="15" customHeight="1" x14ac:dyDescent="0.25">
      <c r="A477" s="74" t="s">
        <v>1126</v>
      </c>
      <c r="B477" t="s">
        <v>8</v>
      </c>
      <c r="C477" s="72">
        <v>9545.0433444692171</v>
      </c>
      <c r="D477" s="93">
        <v>2</v>
      </c>
      <c r="E477" s="56" t="s">
        <v>52</v>
      </c>
      <c r="F477" s="56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56"/>
      <c r="R477" s="56"/>
    </row>
    <row r="478" spans="1:18" ht="15" customHeight="1" x14ac:dyDescent="0.25">
      <c r="A478" s="74" t="s">
        <v>1126</v>
      </c>
      <c r="B478" t="s">
        <v>8</v>
      </c>
      <c r="C478" s="72">
        <v>8903.9583437212841</v>
      </c>
      <c r="D478" s="93">
        <v>3</v>
      </c>
      <c r="E478" s="56" t="s">
        <v>20</v>
      </c>
      <c r="F478" s="56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56"/>
      <c r="R478" s="56"/>
    </row>
    <row r="479" spans="1:18" ht="15" customHeight="1" x14ac:dyDescent="0.25">
      <c r="A479" s="74" t="s">
        <v>1126</v>
      </c>
      <c r="B479" t="s">
        <v>8</v>
      </c>
      <c r="C479" s="72">
        <v>3561.5833374885137</v>
      </c>
      <c r="D479" s="93">
        <v>5</v>
      </c>
      <c r="E479" s="56" t="s">
        <v>310</v>
      </c>
      <c r="F479" s="56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56"/>
      <c r="R479" s="56"/>
    </row>
    <row r="480" spans="1:18" ht="15" customHeight="1" x14ac:dyDescent="0.25">
      <c r="A480" s="74" t="s">
        <v>1126</v>
      </c>
      <c r="B480" t="s">
        <v>8</v>
      </c>
      <c r="C480" s="72">
        <v>8000</v>
      </c>
      <c r="D480" s="93">
        <v>4</v>
      </c>
      <c r="E480" s="56" t="s">
        <v>4001</v>
      </c>
      <c r="F480" s="56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56"/>
      <c r="R480" s="56"/>
    </row>
    <row r="481" spans="1:18" ht="15" customHeight="1" x14ac:dyDescent="0.25">
      <c r="A481" s="74" t="s">
        <v>1126</v>
      </c>
      <c r="B481" t="s">
        <v>8</v>
      </c>
      <c r="C481" s="72">
        <v>6767.0083412281756</v>
      </c>
      <c r="D481" s="93">
        <v>3</v>
      </c>
      <c r="E481" s="56" t="s">
        <v>20</v>
      </c>
      <c r="F481" s="56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56"/>
      <c r="R481" s="56"/>
    </row>
    <row r="482" spans="1:18" ht="15" customHeight="1" x14ac:dyDescent="0.25">
      <c r="A482" s="74" t="s">
        <v>1126</v>
      </c>
      <c r="B482" t="s">
        <v>8</v>
      </c>
      <c r="C482" s="72">
        <v>34000</v>
      </c>
      <c r="D482" s="93">
        <v>3</v>
      </c>
      <c r="E482" s="56" t="s">
        <v>20</v>
      </c>
      <c r="F482" s="56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56"/>
      <c r="R482" s="56"/>
    </row>
    <row r="483" spans="1:18" ht="15" customHeight="1" x14ac:dyDescent="0.25">
      <c r="A483" s="74" t="s">
        <v>1126</v>
      </c>
      <c r="B483" t="s">
        <v>8</v>
      </c>
      <c r="C483" s="72">
        <v>3205.4250037396623</v>
      </c>
      <c r="D483" s="93">
        <v>2</v>
      </c>
      <c r="E483" s="56" t="s">
        <v>52</v>
      </c>
      <c r="F483" s="56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56"/>
      <c r="R483" s="56"/>
    </row>
    <row r="484" spans="1:18" ht="15" customHeight="1" x14ac:dyDescent="0.25">
      <c r="A484" s="74" t="s">
        <v>1126</v>
      </c>
      <c r="B484" t="s">
        <v>8</v>
      </c>
      <c r="C484" s="72">
        <v>17807.916687442568</v>
      </c>
      <c r="D484" s="93">
        <v>3</v>
      </c>
      <c r="E484" s="56" t="s">
        <v>20</v>
      </c>
      <c r="F484" s="56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56"/>
      <c r="R484" s="56"/>
    </row>
    <row r="485" spans="1:18" ht="15" customHeight="1" x14ac:dyDescent="0.25">
      <c r="A485" s="74" t="s">
        <v>1126</v>
      </c>
      <c r="B485" t="s">
        <v>8</v>
      </c>
      <c r="C485" s="72">
        <v>12465.541681209797</v>
      </c>
      <c r="D485" s="93">
        <v>2</v>
      </c>
      <c r="E485" s="56" t="s">
        <v>52</v>
      </c>
      <c r="F485" s="56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56"/>
      <c r="R485" s="56"/>
    </row>
    <row r="486" spans="1:18" ht="15" customHeight="1" x14ac:dyDescent="0.25">
      <c r="A486" s="74" t="s">
        <v>1126</v>
      </c>
      <c r="B486" t="s">
        <v>8</v>
      </c>
      <c r="C486" s="72">
        <v>30000</v>
      </c>
      <c r="D486" s="93">
        <v>3</v>
      </c>
      <c r="E486" s="56" t="s">
        <v>20</v>
      </c>
      <c r="F486" s="56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56"/>
      <c r="R486" s="56"/>
    </row>
    <row r="487" spans="1:18" ht="15" customHeight="1" x14ac:dyDescent="0.25">
      <c r="A487" s="74" t="s">
        <v>1126</v>
      </c>
      <c r="B487" t="s">
        <v>8</v>
      </c>
      <c r="C487" s="72">
        <v>8903.9583437212841</v>
      </c>
      <c r="D487" s="93">
        <v>3</v>
      </c>
      <c r="E487" s="56" t="s">
        <v>20</v>
      </c>
      <c r="F487" s="56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56"/>
      <c r="R487" s="56"/>
    </row>
    <row r="488" spans="1:18" ht="15" customHeight="1" x14ac:dyDescent="0.25">
      <c r="A488" s="74" t="s">
        <v>1126</v>
      </c>
      <c r="B488" t="s">
        <v>8</v>
      </c>
      <c r="C488" s="72">
        <v>15136.729184326183</v>
      </c>
      <c r="D488" s="93">
        <v>3</v>
      </c>
      <c r="E488" s="56" t="s">
        <v>20</v>
      </c>
      <c r="F488" s="56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56"/>
      <c r="R488" s="56"/>
    </row>
    <row r="489" spans="1:18" ht="15" customHeight="1" x14ac:dyDescent="0.25">
      <c r="A489" s="74" t="s">
        <v>1126</v>
      </c>
      <c r="B489" t="s">
        <v>8</v>
      </c>
      <c r="C489" s="72">
        <v>100614.72928405051</v>
      </c>
      <c r="D489" s="93">
        <v>1</v>
      </c>
      <c r="E489" s="56" t="s">
        <v>3999</v>
      </c>
      <c r="F489" s="56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56"/>
      <c r="R489" s="56"/>
    </row>
    <row r="490" spans="1:18" ht="15" customHeight="1" x14ac:dyDescent="0.25">
      <c r="A490" s="74" t="s">
        <v>1126</v>
      </c>
      <c r="B490" t="s">
        <v>8</v>
      </c>
      <c r="C490" s="72">
        <v>6410.8500074793246</v>
      </c>
      <c r="D490" s="93">
        <v>2</v>
      </c>
      <c r="E490" s="56" t="s">
        <v>52</v>
      </c>
      <c r="F490" s="56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56"/>
      <c r="R490" s="56"/>
    </row>
    <row r="491" spans="1:18" ht="15" customHeight="1" x14ac:dyDescent="0.25">
      <c r="A491" s="74" t="s">
        <v>1126</v>
      </c>
      <c r="B491" t="s">
        <v>8</v>
      </c>
      <c r="C491" s="72">
        <v>4451.9791718606421</v>
      </c>
      <c r="D491" s="93">
        <v>9</v>
      </c>
      <c r="E491" s="56" t="s">
        <v>279</v>
      </c>
      <c r="F491" s="56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56"/>
      <c r="R491" s="56"/>
    </row>
    <row r="492" spans="1:18" ht="15" customHeight="1" x14ac:dyDescent="0.25">
      <c r="A492" s="74" t="s">
        <v>1126</v>
      </c>
      <c r="B492" t="s">
        <v>8</v>
      </c>
      <c r="C492" s="72">
        <v>30273.458368652366</v>
      </c>
      <c r="D492" s="93">
        <v>4</v>
      </c>
      <c r="E492" s="56" t="s">
        <v>4001</v>
      </c>
      <c r="F492" s="56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56"/>
      <c r="R492" s="56"/>
    </row>
    <row r="493" spans="1:18" ht="15" customHeight="1" x14ac:dyDescent="0.25">
      <c r="A493" s="74" t="s">
        <v>1126</v>
      </c>
      <c r="B493" t="s">
        <v>8</v>
      </c>
      <c r="C493" s="72">
        <v>17807.916687442568</v>
      </c>
      <c r="D493" s="93">
        <v>3</v>
      </c>
      <c r="E493" s="56" t="s">
        <v>20</v>
      </c>
      <c r="F493" s="56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56"/>
      <c r="R493" s="56"/>
    </row>
    <row r="494" spans="1:18" ht="15" customHeight="1" x14ac:dyDescent="0.25">
      <c r="A494" s="74" t="s">
        <v>1126</v>
      </c>
      <c r="B494" t="s">
        <v>8</v>
      </c>
      <c r="C494" s="72">
        <v>11575.14584683767</v>
      </c>
      <c r="D494" s="93">
        <v>3</v>
      </c>
      <c r="E494" s="56" t="s">
        <v>20</v>
      </c>
      <c r="F494" s="56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56"/>
      <c r="R494" s="56"/>
    </row>
    <row r="495" spans="1:18" ht="15" customHeight="1" x14ac:dyDescent="0.25">
      <c r="A495" s="74" t="s">
        <v>1126</v>
      </c>
      <c r="B495" t="s">
        <v>8</v>
      </c>
      <c r="C495" s="72">
        <v>6000</v>
      </c>
      <c r="D495" s="93">
        <v>3</v>
      </c>
      <c r="E495" s="56" t="s">
        <v>20</v>
      </c>
      <c r="F495" s="56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56"/>
      <c r="R495" s="56"/>
    </row>
    <row r="496" spans="1:18" ht="15" customHeight="1" x14ac:dyDescent="0.25">
      <c r="A496" s="74" t="s">
        <v>1126</v>
      </c>
      <c r="B496" t="s">
        <v>8</v>
      </c>
      <c r="C496" s="72">
        <v>10000</v>
      </c>
      <c r="D496" s="93">
        <v>1</v>
      </c>
      <c r="E496" s="56" t="s">
        <v>3999</v>
      </c>
      <c r="F496" s="56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56"/>
      <c r="R496" s="56"/>
    </row>
    <row r="497" spans="1:20" ht="15" customHeight="1" x14ac:dyDescent="0.25">
      <c r="A497" s="74" t="s">
        <v>1126</v>
      </c>
      <c r="B497" t="s">
        <v>8</v>
      </c>
      <c r="C497" s="72">
        <v>10000</v>
      </c>
      <c r="D497" s="93">
        <v>2</v>
      </c>
      <c r="E497" s="56" t="s">
        <v>52</v>
      </c>
      <c r="F497" s="56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56"/>
      <c r="R497" s="56"/>
    </row>
    <row r="498" spans="1:20" ht="15" customHeight="1" x14ac:dyDescent="0.25">
      <c r="A498" s="74" t="s">
        <v>1126</v>
      </c>
      <c r="B498" t="s">
        <v>8</v>
      </c>
      <c r="C498" s="72">
        <v>20000</v>
      </c>
      <c r="D498" s="93">
        <v>2</v>
      </c>
      <c r="E498" s="56" t="s">
        <v>52</v>
      </c>
      <c r="F498" s="56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56"/>
      <c r="R498" s="56"/>
    </row>
    <row r="499" spans="1:20" ht="15" customHeight="1" x14ac:dyDescent="0.25">
      <c r="A499" s="74" t="s">
        <v>1126</v>
      </c>
      <c r="B499" t="s">
        <v>8</v>
      </c>
      <c r="C499" s="72">
        <v>32054.250037396621</v>
      </c>
      <c r="D499" s="93">
        <v>3</v>
      </c>
      <c r="E499" s="56" t="s">
        <v>20</v>
      </c>
      <c r="F499" s="56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56"/>
      <c r="R499" s="56"/>
    </row>
    <row r="500" spans="1:20" ht="15" customHeight="1" x14ac:dyDescent="0.25">
      <c r="A500" s="74" t="s">
        <v>1126</v>
      </c>
      <c r="B500" t="s">
        <v>8</v>
      </c>
      <c r="C500" s="72">
        <v>15000</v>
      </c>
      <c r="D500" s="93">
        <v>3</v>
      </c>
      <c r="E500" s="56" t="s">
        <v>20</v>
      </c>
      <c r="F500" s="56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56"/>
      <c r="R500" s="56"/>
    </row>
    <row r="501" spans="1:20" ht="15" customHeight="1" x14ac:dyDescent="0.25">
      <c r="A501" s="74" t="s">
        <v>1126</v>
      </c>
      <c r="B501" t="s">
        <v>8</v>
      </c>
      <c r="C501" s="72">
        <v>50000</v>
      </c>
      <c r="D501" s="93">
        <v>4</v>
      </c>
      <c r="E501" s="56" t="s">
        <v>4001</v>
      </c>
      <c r="F501" s="56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56"/>
      <c r="R501" s="56"/>
    </row>
    <row r="502" spans="1:20" ht="15" customHeight="1" x14ac:dyDescent="0.25">
      <c r="A502" s="74" t="s">
        <v>1126</v>
      </c>
      <c r="B502" t="s">
        <v>8</v>
      </c>
      <c r="C502" s="72">
        <v>7000</v>
      </c>
      <c r="D502" s="93">
        <v>1</v>
      </c>
      <c r="E502" s="56" t="s">
        <v>3999</v>
      </c>
      <c r="F502" s="56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56"/>
      <c r="R502" s="56"/>
    </row>
    <row r="503" spans="1:20" ht="15" customHeight="1" x14ac:dyDescent="0.25">
      <c r="A503" s="74" t="s">
        <v>1126</v>
      </c>
      <c r="B503" t="s">
        <v>8</v>
      </c>
      <c r="C503" s="72">
        <v>7123.1666749770275</v>
      </c>
      <c r="D503" s="93">
        <v>3</v>
      </c>
      <c r="E503" s="56" t="s">
        <v>20</v>
      </c>
      <c r="F503" s="56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56"/>
      <c r="R503" s="56"/>
    </row>
    <row r="504" spans="1:20" ht="15" customHeight="1" x14ac:dyDescent="0.25">
      <c r="A504" s="74" t="s">
        <v>1126</v>
      </c>
      <c r="B504" t="s">
        <v>8</v>
      </c>
      <c r="C504" s="72">
        <v>12109.383347460946</v>
      </c>
      <c r="D504" s="93">
        <v>2</v>
      </c>
      <c r="E504" s="56" t="s">
        <v>52</v>
      </c>
      <c r="F504" s="56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56"/>
      <c r="R504" s="56"/>
    </row>
    <row r="505" spans="1:20" ht="15" customHeight="1" x14ac:dyDescent="0.25">
      <c r="A505" s="74" t="s">
        <v>1126</v>
      </c>
      <c r="B505" t="s">
        <v>8</v>
      </c>
      <c r="C505" s="72">
        <v>5698.5333399816218</v>
      </c>
      <c r="D505" s="93">
        <v>2</v>
      </c>
      <c r="E505" s="56" t="s">
        <v>52</v>
      </c>
      <c r="F505" s="56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56"/>
      <c r="R505" s="56"/>
    </row>
    <row r="506" spans="1:20" ht="15" customHeight="1" x14ac:dyDescent="0.25">
      <c r="A506" s="74" t="s">
        <v>1126</v>
      </c>
      <c r="B506" t="s">
        <v>8</v>
      </c>
      <c r="C506" s="72">
        <v>65889.291743537498</v>
      </c>
      <c r="D506" s="93">
        <v>2</v>
      </c>
      <c r="E506" s="56" t="s">
        <v>52</v>
      </c>
      <c r="F506" s="56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56"/>
      <c r="R506" s="56"/>
    </row>
    <row r="507" spans="1:20" ht="15" customHeight="1" x14ac:dyDescent="0.25">
      <c r="A507" s="74" t="s">
        <v>1126</v>
      </c>
      <c r="B507" t="s">
        <v>8</v>
      </c>
      <c r="C507" s="72">
        <v>6545</v>
      </c>
      <c r="D507" s="93">
        <v>2</v>
      </c>
      <c r="E507" s="56" t="s">
        <v>52</v>
      </c>
      <c r="F507" s="56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56"/>
      <c r="R507" s="56"/>
    </row>
    <row r="508" spans="1:20" ht="15" customHeight="1" x14ac:dyDescent="0.25">
      <c r="A508" s="74" t="s">
        <v>1126</v>
      </c>
      <c r="B508" t="s">
        <v>8</v>
      </c>
      <c r="C508" s="72">
        <v>17807.916687442568</v>
      </c>
      <c r="D508" s="93">
        <v>2</v>
      </c>
      <c r="E508" s="56" t="s">
        <v>52</v>
      </c>
      <c r="F508" s="56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56"/>
      <c r="R508" s="56"/>
    </row>
    <row r="509" spans="1:20" ht="15" customHeight="1" x14ac:dyDescent="0.25">
      <c r="A509" s="74" t="s">
        <v>1126</v>
      </c>
      <c r="B509" t="s">
        <v>8</v>
      </c>
      <c r="C509" s="72">
        <v>17807.916687442568</v>
      </c>
      <c r="D509" s="93">
        <v>3</v>
      </c>
      <c r="E509" s="56" t="s">
        <v>20</v>
      </c>
      <c r="F509" s="56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56"/>
      <c r="R509" s="56"/>
    </row>
    <row r="510" spans="1:20" ht="15" customHeight="1" x14ac:dyDescent="0.25">
      <c r="A510" s="74" t="s">
        <v>1126</v>
      </c>
      <c r="B510" t="s">
        <v>8</v>
      </c>
      <c r="C510" s="72">
        <v>12000</v>
      </c>
      <c r="D510" s="93">
        <v>1</v>
      </c>
      <c r="E510" s="56" t="s">
        <v>3999</v>
      </c>
      <c r="F510" s="56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56"/>
      <c r="R510" s="56"/>
    </row>
    <row r="511" spans="1:20" ht="15" customHeight="1" x14ac:dyDescent="0.25">
      <c r="A511" s="74" t="s">
        <v>1126</v>
      </c>
      <c r="B511" t="s">
        <v>8</v>
      </c>
      <c r="C511" s="72">
        <v>2225.989585930321</v>
      </c>
      <c r="D511" s="93">
        <v>3</v>
      </c>
      <c r="E511" s="56" t="s">
        <v>20</v>
      </c>
      <c r="F511" s="56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56"/>
      <c r="R511" s="56"/>
    </row>
    <row r="512" spans="1:20" ht="15" customHeight="1" x14ac:dyDescent="0.25">
      <c r="A512" s="74" t="s">
        <v>1126</v>
      </c>
      <c r="B512" t="s">
        <v>8</v>
      </c>
      <c r="C512" s="72">
        <v>6054.6916737304728</v>
      </c>
      <c r="D512" s="93">
        <v>2</v>
      </c>
      <c r="E512" s="56" t="s">
        <v>52</v>
      </c>
      <c r="F512" s="56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56"/>
      <c r="R512" s="56"/>
      <c r="S512" s="75"/>
      <c r="T512" s="49"/>
    </row>
    <row r="513" spans="1:18" ht="15" customHeight="1" x14ac:dyDescent="0.25">
      <c r="A513" s="74" t="s">
        <v>1126</v>
      </c>
      <c r="B513" t="s">
        <v>8</v>
      </c>
      <c r="C513" s="72">
        <v>3360</v>
      </c>
      <c r="D513" s="93">
        <v>3</v>
      </c>
      <c r="E513" s="56" t="s">
        <v>20</v>
      </c>
      <c r="F513" s="56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56"/>
      <c r="R513" s="56"/>
    </row>
    <row r="514" spans="1:18" ht="15" customHeight="1" x14ac:dyDescent="0.25">
      <c r="A514" s="74" t="s">
        <v>1126</v>
      </c>
      <c r="B514" t="s">
        <v>8</v>
      </c>
      <c r="C514" s="72">
        <v>10000</v>
      </c>
      <c r="D514" s="93">
        <v>4</v>
      </c>
      <c r="E514" s="56" t="s">
        <v>4001</v>
      </c>
      <c r="F514" s="56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56"/>
      <c r="R514" s="56"/>
    </row>
    <row r="515" spans="1:18" ht="15" customHeight="1" x14ac:dyDescent="0.25">
      <c r="A515" s="74" t="s">
        <v>1126</v>
      </c>
      <c r="B515" t="s">
        <v>8</v>
      </c>
      <c r="C515" s="72">
        <v>10000</v>
      </c>
      <c r="D515" s="93">
        <v>1</v>
      </c>
      <c r="E515" s="56" t="s">
        <v>3999</v>
      </c>
      <c r="F515" s="56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56"/>
      <c r="R515" s="56"/>
    </row>
    <row r="516" spans="1:18" ht="15" customHeight="1" x14ac:dyDescent="0.25">
      <c r="A516" s="74" t="s">
        <v>1126</v>
      </c>
      <c r="B516" t="s">
        <v>8</v>
      </c>
      <c r="C516" s="72">
        <v>5342.3750062327708</v>
      </c>
      <c r="D516" s="93">
        <v>3</v>
      </c>
      <c r="E516" s="56" t="s">
        <v>20</v>
      </c>
      <c r="F516" s="56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56"/>
      <c r="R516" s="56"/>
    </row>
    <row r="517" spans="1:18" ht="15" customHeight="1" x14ac:dyDescent="0.25">
      <c r="A517" s="74" t="s">
        <v>1126</v>
      </c>
      <c r="B517" t="s">
        <v>8</v>
      </c>
      <c r="C517" s="72">
        <v>4273.9000049862161</v>
      </c>
      <c r="D517" s="93">
        <v>7</v>
      </c>
      <c r="E517" s="56" t="s">
        <v>488</v>
      </c>
      <c r="F517" s="56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56"/>
      <c r="R517" s="56"/>
    </row>
    <row r="518" spans="1:18" ht="15" customHeight="1" x14ac:dyDescent="0.25">
      <c r="A518" s="74" t="s">
        <v>1126</v>
      </c>
      <c r="B518" t="s">
        <v>8</v>
      </c>
      <c r="C518" s="72">
        <v>8903.9583437212841</v>
      </c>
      <c r="D518" s="93">
        <v>2</v>
      </c>
      <c r="E518" s="56" t="s">
        <v>52</v>
      </c>
      <c r="F518" s="56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56"/>
      <c r="R518" s="56"/>
    </row>
    <row r="519" spans="1:18" ht="15" customHeight="1" x14ac:dyDescent="0.25">
      <c r="A519" s="74" t="s">
        <v>1126</v>
      </c>
      <c r="B519" t="s">
        <v>8</v>
      </c>
      <c r="C519" s="72">
        <v>5698.5333399816218</v>
      </c>
      <c r="D519" s="93">
        <v>3</v>
      </c>
      <c r="E519" s="56" t="s">
        <v>20</v>
      </c>
      <c r="F519" s="56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56"/>
      <c r="R519" s="56"/>
    </row>
    <row r="520" spans="1:18" ht="15" customHeight="1" x14ac:dyDescent="0.25">
      <c r="A520" s="74" t="s">
        <v>1126</v>
      </c>
      <c r="B520" t="s">
        <v>8</v>
      </c>
      <c r="C520" s="72">
        <v>3419.1200039889732</v>
      </c>
      <c r="D520" s="93">
        <v>3</v>
      </c>
      <c r="E520" s="56" t="s">
        <v>20</v>
      </c>
      <c r="F520" s="56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56"/>
      <c r="R520" s="56"/>
    </row>
    <row r="521" spans="1:18" ht="15" customHeight="1" x14ac:dyDescent="0.25">
      <c r="A521" s="74" t="s">
        <v>1126</v>
      </c>
      <c r="B521" t="s">
        <v>8</v>
      </c>
      <c r="C521" s="72">
        <v>8013.5625093491553</v>
      </c>
      <c r="D521" s="93">
        <v>1</v>
      </c>
      <c r="E521" s="56" t="s">
        <v>3999</v>
      </c>
      <c r="F521" s="56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56"/>
      <c r="R521" s="56"/>
    </row>
    <row r="522" spans="1:18" ht="15" customHeight="1" x14ac:dyDescent="0.25">
      <c r="A522" s="74" t="s">
        <v>1126</v>
      </c>
      <c r="B522" t="s">
        <v>8</v>
      </c>
      <c r="C522" s="72">
        <v>3561.5833374885137</v>
      </c>
      <c r="D522" s="93">
        <v>3</v>
      </c>
      <c r="E522" s="56" t="s">
        <v>20</v>
      </c>
      <c r="F522" s="56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56"/>
      <c r="R522" s="56"/>
    </row>
    <row r="523" spans="1:18" ht="15" customHeight="1" x14ac:dyDescent="0.25">
      <c r="A523" s="74" t="s">
        <v>1126</v>
      </c>
      <c r="B523" t="s">
        <v>8</v>
      </c>
      <c r="C523" s="72">
        <v>7123.1666749770275</v>
      </c>
      <c r="D523" s="93">
        <v>3</v>
      </c>
      <c r="E523" s="56" t="s">
        <v>20</v>
      </c>
      <c r="F523" s="56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56"/>
      <c r="R523" s="56"/>
    </row>
    <row r="524" spans="1:18" ht="15" customHeight="1" x14ac:dyDescent="0.25">
      <c r="A524" s="74" t="s">
        <v>1126</v>
      </c>
      <c r="B524" t="s">
        <v>8</v>
      </c>
      <c r="C524" s="72">
        <v>8903.9583437212841</v>
      </c>
      <c r="D524" s="93">
        <v>3</v>
      </c>
      <c r="E524" s="56" t="s">
        <v>20</v>
      </c>
      <c r="F524" s="56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56"/>
      <c r="R524" s="56"/>
    </row>
    <row r="525" spans="1:18" ht="15" customHeight="1" x14ac:dyDescent="0.25">
      <c r="A525" s="74" t="s">
        <v>1126</v>
      </c>
      <c r="B525" t="s">
        <v>8</v>
      </c>
      <c r="C525" s="72">
        <v>10684.750012465542</v>
      </c>
      <c r="D525" s="93">
        <v>3</v>
      </c>
      <c r="E525" s="56" t="s">
        <v>20</v>
      </c>
      <c r="F525" s="56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56"/>
      <c r="R525" s="56"/>
    </row>
    <row r="526" spans="1:18" ht="15" customHeight="1" x14ac:dyDescent="0.25">
      <c r="A526" s="74" t="s">
        <v>1126</v>
      </c>
      <c r="B526" t="s">
        <v>8</v>
      </c>
      <c r="C526" s="72">
        <v>9794.354178093412</v>
      </c>
      <c r="D526" s="93">
        <v>2</v>
      </c>
      <c r="E526" s="56" t="s">
        <v>52</v>
      </c>
      <c r="F526" s="56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56"/>
      <c r="R526" s="56"/>
    </row>
    <row r="527" spans="1:18" ht="15" customHeight="1" x14ac:dyDescent="0.25">
      <c r="A527" s="74" t="s">
        <v>1126</v>
      </c>
      <c r="B527" t="s">
        <v>8</v>
      </c>
      <c r="C527" s="72">
        <v>14400</v>
      </c>
      <c r="D527" s="93">
        <v>9</v>
      </c>
      <c r="E527" s="56" t="s">
        <v>279</v>
      </c>
      <c r="F527" s="56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56"/>
      <c r="R527" s="56"/>
    </row>
    <row r="528" spans="1:18" ht="15" customHeight="1" x14ac:dyDescent="0.25">
      <c r="A528" s="74" t="s">
        <v>1126</v>
      </c>
      <c r="B528" t="s">
        <v>8</v>
      </c>
      <c r="C528" s="72">
        <v>2671.1875031163854</v>
      </c>
      <c r="D528" s="93">
        <v>1</v>
      </c>
      <c r="E528" s="56" t="s">
        <v>3999</v>
      </c>
      <c r="F528" s="56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56"/>
      <c r="R528" s="56"/>
    </row>
    <row r="529" spans="1:18" ht="15" customHeight="1" x14ac:dyDescent="0.25">
      <c r="A529" s="74" t="s">
        <v>1126</v>
      </c>
      <c r="B529" t="s">
        <v>8</v>
      </c>
      <c r="C529" s="72">
        <v>22000</v>
      </c>
      <c r="D529" s="93">
        <v>2</v>
      </c>
      <c r="E529" s="56" t="s">
        <v>52</v>
      </c>
      <c r="F529" s="56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56"/>
      <c r="R529" s="56"/>
    </row>
    <row r="530" spans="1:18" ht="15" customHeight="1" x14ac:dyDescent="0.25">
      <c r="A530" s="74" t="s">
        <v>1126</v>
      </c>
      <c r="B530" t="s">
        <v>8</v>
      </c>
      <c r="C530" s="72">
        <v>25000</v>
      </c>
      <c r="D530" s="93">
        <v>3</v>
      </c>
      <c r="E530" s="56" t="s">
        <v>20</v>
      </c>
      <c r="F530" s="56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56"/>
      <c r="R530" s="56"/>
    </row>
    <row r="531" spans="1:18" ht="15" customHeight="1" x14ac:dyDescent="0.25">
      <c r="A531" s="74" t="s">
        <v>1126</v>
      </c>
      <c r="B531" t="s">
        <v>8</v>
      </c>
      <c r="C531" s="72">
        <v>8903.9583437212841</v>
      </c>
      <c r="D531" s="93">
        <v>3</v>
      </c>
      <c r="E531" s="56" t="s">
        <v>20</v>
      </c>
      <c r="F531" s="56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56"/>
      <c r="R531" s="56"/>
    </row>
    <row r="532" spans="1:18" ht="15" customHeight="1" x14ac:dyDescent="0.25">
      <c r="A532" s="74" t="s">
        <v>1126</v>
      </c>
      <c r="B532" t="s">
        <v>8</v>
      </c>
      <c r="C532" s="72">
        <v>7497.1329254133216</v>
      </c>
      <c r="D532" s="93">
        <v>3</v>
      </c>
      <c r="E532" s="56" t="s">
        <v>20</v>
      </c>
      <c r="F532" s="56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56"/>
      <c r="R532" s="56"/>
    </row>
    <row r="533" spans="1:18" ht="15" customHeight="1" x14ac:dyDescent="0.25">
      <c r="A533" s="74" t="s">
        <v>1126</v>
      </c>
      <c r="B533" t="s">
        <v>8</v>
      </c>
      <c r="C533" s="72">
        <v>10000</v>
      </c>
      <c r="D533" s="93">
        <v>2</v>
      </c>
      <c r="E533" s="56" t="s">
        <v>52</v>
      </c>
      <c r="F533" s="56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56"/>
      <c r="R533" s="56"/>
    </row>
    <row r="534" spans="1:18" ht="15" customHeight="1" x14ac:dyDescent="0.25">
      <c r="A534" s="74" t="s">
        <v>1126</v>
      </c>
      <c r="B534" t="s">
        <v>8</v>
      </c>
      <c r="C534" s="72">
        <v>6410.8500074793246</v>
      </c>
      <c r="D534" s="93">
        <v>6</v>
      </c>
      <c r="E534" s="56" t="s">
        <v>356</v>
      </c>
      <c r="F534" s="56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56"/>
      <c r="R534" s="56"/>
    </row>
    <row r="535" spans="1:18" ht="15" customHeight="1" x14ac:dyDescent="0.25">
      <c r="A535" s="74" t="s">
        <v>1126</v>
      </c>
      <c r="B535" t="s">
        <v>8</v>
      </c>
      <c r="C535" s="72">
        <v>4594.4425053601826</v>
      </c>
      <c r="D535" s="93">
        <v>3</v>
      </c>
      <c r="E535" s="56" t="s">
        <v>20</v>
      </c>
      <c r="F535" s="56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56"/>
      <c r="R535" s="56"/>
    </row>
    <row r="536" spans="1:18" ht="15" customHeight="1" x14ac:dyDescent="0.25">
      <c r="A536" s="74" t="s">
        <v>1126</v>
      </c>
      <c r="B536" t="s">
        <v>8</v>
      </c>
      <c r="C536" s="72">
        <v>16917.52085307044</v>
      </c>
      <c r="D536" s="93">
        <v>2</v>
      </c>
      <c r="E536" s="56" t="s">
        <v>52</v>
      </c>
      <c r="F536" s="56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56"/>
      <c r="R536" s="56"/>
    </row>
    <row r="537" spans="1:18" ht="15" customHeight="1" x14ac:dyDescent="0.25">
      <c r="A537" s="74" t="s">
        <v>1126</v>
      </c>
      <c r="B537" t="s">
        <v>8</v>
      </c>
      <c r="C537" s="72">
        <v>3205.4250037396623</v>
      </c>
      <c r="D537" s="93">
        <v>1</v>
      </c>
      <c r="E537" s="56" t="s">
        <v>3999</v>
      </c>
      <c r="F537" s="56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56"/>
      <c r="R537" s="56"/>
    </row>
    <row r="538" spans="1:18" ht="15" customHeight="1" x14ac:dyDescent="0.25">
      <c r="A538" s="74" t="s">
        <v>1126</v>
      </c>
      <c r="B538" t="s">
        <v>8</v>
      </c>
      <c r="C538" s="72">
        <v>14246.333349954055</v>
      </c>
      <c r="D538" s="93">
        <v>2</v>
      </c>
      <c r="E538" s="56" t="s">
        <v>52</v>
      </c>
      <c r="F538" s="56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56"/>
      <c r="R538" s="56"/>
    </row>
    <row r="539" spans="1:18" ht="15" customHeight="1" x14ac:dyDescent="0.25">
      <c r="A539" s="74" t="s">
        <v>1126</v>
      </c>
      <c r="B539" t="s">
        <v>8</v>
      </c>
      <c r="C539" s="72">
        <v>14246.333349954055</v>
      </c>
      <c r="D539" s="93">
        <v>2</v>
      </c>
      <c r="E539" s="56" t="s">
        <v>52</v>
      </c>
      <c r="F539" s="56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56"/>
      <c r="R539" s="56"/>
    </row>
    <row r="540" spans="1:18" ht="15" customHeight="1" x14ac:dyDescent="0.25">
      <c r="A540" s="74" t="s">
        <v>1126</v>
      </c>
      <c r="B540" t="s">
        <v>8</v>
      </c>
      <c r="C540" s="72">
        <v>28995</v>
      </c>
      <c r="D540" s="93">
        <v>2</v>
      </c>
      <c r="E540" s="56" t="s">
        <v>52</v>
      </c>
      <c r="F540" s="56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56"/>
      <c r="R540" s="56"/>
    </row>
    <row r="541" spans="1:18" ht="15" customHeight="1" x14ac:dyDescent="0.25">
      <c r="A541" s="74" t="s">
        <v>1126</v>
      </c>
      <c r="B541" t="s">
        <v>8</v>
      </c>
      <c r="C541" s="72">
        <v>21903.737525554359</v>
      </c>
      <c r="D541" s="93">
        <v>3</v>
      </c>
      <c r="E541" s="56" t="s">
        <v>20</v>
      </c>
      <c r="F541" s="56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56"/>
      <c r="R541" s="56"/>
    </row>
    <row r="542" spans="1:18" ht="15" customHeight="1" x14ac:dyDescent="0.25">
      <c r="A542" s="74" t="s">
        <v>1126</v>
      </c>
      <c r="B542" t="s">
        <v>8</v>
      </c>
      <c r="C542" s="72">
        <v>20122.945856810104</v>
      </c>
      <c r="D542" s="93">
        <v>3</v>
      </c>
      <c r="E542" s="56" t="s">
        <v>20</v>
      </c>
      <c r="F542" s="56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56"/>
      <c r="R542" s="56"/>
    </row>
    <row r="543" spans="1:18" ht="15" customHeight="1" x14ac:dyDescent="0.25">
      <c r="A543" s="74" t="s">
        <v>1126</v>
      </c>
      <c r="B543" t="s">
        <v>8</v>
      </c>
      <c r="C543" s="72">
        <v>5320</v>
      </c>
      <c r="D543" s="93">
        <v>2</v>
      </c>
      <c r="E543" s="56" t="s">
        <v>52</v>
      </c>
      <c r="F543" s="56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56"/>
      <c r="R543" s="56"/>
    </row>
    <row r="544" spans="1:18" ht="15" customHeight="1" x14ac:dyDescent="0.25">
      <c r="A544" s="74" t="s">
        <v>1126</v>
      </c>
      <c r="B544" t="s">
        <v>8</v>
      </c>
      <c r="C544" s="72">
        <v>2493.1083362419595</v>
      </c>
      <c r="D544" s="93">
        <v>10</v>
      </c>
      <c r="E544" s="56" t="s">
        <v>4000</v>
      </c>
      <c r="F544" s="56"/>
      <c r="G544" s="89"/>
      <c r="H544" s="89"/>
      <c r="I544" s="89"/>
      <c r="J544" s="89"/>
      <c r="K544" s="89"/>
      <c r="L544" s="89"/>
      <c r="M544" s="89"/>
      <c r="N544" s="89"/>
      <c r="O544" s="89"/>
      <c r="Q544" s="56"/>
      <c r="R544" s="56"/>
    </row>
    <row r="545" spans="1:18" ht="15" customHeight="1" x14ac:dyDescent="0.25">
      <c r="A545" s="74" t="s">
        <v>1126</v>
      </c>
      <c r="B545" t="s">
        <v>8</v>
      </c>
      <c r="C545" s="72">
        <v>8903.9583437212841</v>
      </c>
      <c r="D545" s="93">
        <v>3</v>
      </c>
      <c r="E545" s="56" t="s">
        <v>20</v>
      </c>
      <c r="F545" s="56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56"/>
      <c r="R545" s="56"/>
    </row>
    <row r="546" spans="1:18" ht="15" customHeight="1" x14ac:dyDescent="0.25">
      <c r="A546" s="74" t="s">
        <v>1126</v>
      </c>
      <c r="B546" t="s">
        <v>8</v>
      </c>
      <c r="C546" s="72">
        <v>23150.291693675339</v>
      </c>
      <c r="D546" s="93">
        <v>2</v>
      </c>
      <c r="E546" s="56" t="s">
        <v>52</v>
      </c>
      <c r="F546" s="56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56"/>
      <c r="R546" s="56"/>
    </row>
    <row r="547" spans="1:18" ht="15" customHeight="1" x14ac:dyDescent="0.25">
      <c r="A547" s="74" t="s">
        <v>1126</v>
      </c>
      <c r="B547" t="s">
        <v>8</v>
      </c>
      <c r="C547" s="72">
        <v>12000</v>
      </c>
      <c r="D547" s="93">
        <v>9</v>
      </c>
      <c r="E547" s="56" t="s">
        <v>279</v>
      </c>
      <c r="F547" s="56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56"/>
      <c r="R547" s="56"/>
    </row>
    <row r="548" spans="1:18" ht="15" customHeight="1" x14ac:dyDescent="0.25">
      <c r="A548" s="74" t="s">
        <v>1126</v>
      </c>
      <c r="B548" t="s">
        <v>8</v>
      </c>
      <c r="C548" s="72">
        <v>2671.1875031163854</v>
      </c>
      <c r="D548" s="93">
        <v>9</v>
      </c>
      <c r="E548" s="56" t="s">
        <v>279</v>
      </c>
      <c r="F548" s="56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56"/>
      <c r="R548" s="56"/>
    </row>
    <row r="549" spans="1:18" ht="15" customHeight="1" x14ac:dyDescent="0.25">
      <c r="A549" s="74" t="s">
        <v>1126</v>
      </c>
      <c r="B549" t="s">
        <v>8</v>
      </c>
      <c r="C549" s="72">
        <v>8547.8000099724322</v>
      </c>
      <c r="D549" s="93">
        <v>3</v>
      </c>
      <c r="E549" s="56" t="s">
        <v>20</v>
      </c>
      <c r="F549" s="56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56"/>
      <c r="R549" s="56"/>
    </row>
    <row r="550" spans="1:18" ht="15" customHeight="1" x14ac:dyDescent="0.25">
      <c r="A550" s="74" t="s">
        <v>1126</v>
      </c>
      <c r="B550" t="s">
        <v>8</v>
      </c>
      <c r="C550" s="72">
        <v>2400</v>
      </c>
      <c r="D550" s="93">
        <v>3</v>
      </c>
      <c r="E550" s="56" t="s">
        <v>20</v>
      </c>
      <c r="F550" s="56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56"/>
      <c r="R550" s="56"/>
    </row>
    <row r="551" spans="1:18" ht="15" customHeight="1" x14ac:dyDescent="0.25">
      <c r="A551" s="74" t="s">
        <v>1126</v>
      </c>
      <c r="B551" t="s">
        <v>8</v>
      </c>
      <c r="C551" s="72">
        <v>11000</v>
      </c>
      <c r="D551" s="93">
        <v>3</v>
      </c>
      <c r="E551" s="56" t="s">
        <v>20</v>
      </c>
      <c r="F551" s="56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56"/>
      <c r="R551" s="56"/>
    </row>
    <row r="552" spans="1:18" ht="15" customHeight="1" x14ac:dyDescent="0.25">
      <c r="A552" s="74" t="s">
        <v>1126</v>
      </c>
      <c r="B552" t="s">
        <v>8</v>
      </c>
      <c r="C552" s="72">
        <v>3600</v>
      </c>
      <c r="D552" s="93">
        <v>3</v>
      </c>
      <c r="E552" s="56" t="s">
        <v>20</v>
      </c>
      <c r="F552" s="56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56"/>
      <c r="R552" s="56"/>
    </row>
    <row r="553" spans="1:18" ht="15" customHeight="1" x14ac:dyDescent="0.25">
      <c r="A553" s="74" t="s">
        <v>1126</v>
      </c>
      <c r="B553" t="s">
        <v>8</v>
      </c>
      <c r="C553" s="72">
        <v>7123.1666749770275</v>
      </c>
      <c r="D553" s="93">
        <v>3</v>
      </c>
      <c r="E553" s="56" t="s">
        <v>20</v>
      </c>
      <c r="F553" s="56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56"/>
      <c r="R553" s="56"/>
    </row>
    <row r="554" spans="1:18" ht="15" customHeight="1" x14ac:dyDescent="0.25">
      <c r="A554" s="74" t="s">
        <v>1126</v>
      </c>
      <c r="B554" t="s">
        <v>8</v>
      </c>
      <c r="C554" s="72">
        <v>9972.4333449678379</v>
      </c>
      <c r="D554" s="93">
        <v>2</v>
      </c>
      <c r="E554" s="56" t="s">
        <v>52</v>
      </c>
      <c r="F554" s="56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56"/>
      <c r="R554" s="56"/>
    </row>
    <row r="555" spans="1:18" ht="15" customHeight="1" x14ac:dyDescent="0.25">
      <c r="A555" s="74" t="s">
        <v>1126</v>
      </c>
      <c r="B555" t="s">
        <v>8</v>
      </c>
      <c r="C555" s="72">
        <v>14000</v>
      </c>
      <c r="D555" s="93">
        <v>2</v>
      </c>
      <c r="E555" s="56" t="s">
        <v>52</v>
      </c>
      <c r="F555" s="56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56"/>
      <c r="R555" s="56"/>
    </row>
    <row r="556" spans="1:18" ht="15" customHeight="1" x14ac:dyDescent="0.25">
      <c r="A556" s="74" t="s">
        <v>1126</v>
      </c>
      <c r="B556" t="s">
        <v>8</v>
      </c>
      <c r="C556" s="72">
        <v>4986.216672483919</v>
      </c>
      <c r="D556" s="93">
        <v>3</v>
      </c>
      <c r="E556" s="56" t="s">
        <v>20</v>
      </c>
      <c r="F556" s="56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56"/>
      <c r="R556" s="56"/>
    </row>
    <row r="557" spans="1:18" ht="15" customHeight="1" x14ac:dyDescent="0.25">
      <c r="A557" s="74" t="s">
        <v>1126</v>
      </c>
      <c r="B557" t="s">
        <v>8</v>
      </c>
      <c r="C557" s="72">
        <v>4800</v>
      </c>
      <c r="D557" s="93">
        <v>2</v>
      </c>
      <c r="E557" s="56" t="s">
        <v>52</v>
      </c>
      <c r="F557" s="56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56"/>
      <c r="R557" s="56"/>
    </row>
    <row r="558" spans="1:18" ht="15" customHeight="1" x14ac:dyDescent="0.25">
      <c r="A558" s="74" t="s">
        <v>1126</v>
      </c>
      <c r="B558" t="s">
        <v>8</v>
      </c>
      <c r="C558" s="72">
        <v>8013.5625093491553</v>
      </c>
      <c r="D558" s="93">
        <v>1</v>
      </c>
      <c r="E558" s="56" t="s">
        <v>3999</v>
      </c>
      <c r="F558" s="56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56"/>
      <c r="R558" s="56"/>
    </row>
    <row r="559" spans="1:18" ht="15" customHeight="1" x14ac:dyDescent="0.25">
      <c r="A559" s="74" t="s">
        <v>1126</v>
      </c>
      <c r="B559" t="s">
        <v>8</v>
      </c>
      <c r="C559" s="72">
        <v>15000</v>
      </c>
      <c r="D559" s="93">
        <v>3</v>
      </c>
      <c r="E559" s="56" t="s">
        <v>20</v>
      </c>
      <c r="F559" s="56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56"/>
      <c r="R559" s="56"/>
    </row>
    <row r="560" spans="1:18" ht="15" customHeight="1" x14ac:dyDescent="0.25">
      <c r="A560" s="74" t="s">
        <v>1126</v>
      </c>
      <c r="B560" t="s">
        <v>8</v>
      </c>
      <c r="C560" s="72">
        <v>17807.916687442568</v>
      </c>
      <c r="D560" s="93">
        <v>2</v>
      </c>
      <c r="E560" s="56" t="s">
        <v>52</v>
      </c>
      <c r="F560" s="56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56"/>
      <c r="R560" s="56"/>
    </row>
    <row r="561" spans="1:20" ht="15" customHeight="1" x14ac:dyDescent="0.25">
      <c r="A561" s="74" t="s">
        <v>1126</v>
      </c>
      <c r="B561" t="s">
        <v>8</v>
      </c>
      <c r="C561" s="72">
        <v>16027.125018698311</v>
      </c>
      <c r="D561" s="93">
        <v>2</v>
      </c>
      <c r="E561" s="56" t="s">
        <v>52</v>
      </c>
      <c r="F561" s="56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56"/>
      <c r="R561" s="56"/>
    </row>
    <row r="562" spans="1:20" ht="15" customHeight="1" x14ac:dyDescent="0.25">
      <c r="A562" s="74" t="s">
        <v>1126</v>
      </c>
      <c r="B562" t="s">
        <v>8</v>
      </c>
      <c r="C562" s="72">
        <v>21369.500024931083</v>
      </c>
      <c r="D562" s="93">
        <v>2</v>
      </c>
      <c r="E562" s="56" t="s">
        <v>52</v>
      </c>
      <c r="F562" s="56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56"/>
      <c r="R562" s="56"/>
    </row>
    <row r="563" spans="1:20" ht="15" customHeight="1" x14ac:dyDescent="0.25">
      <c r="A563" s="74" t="s">
        <v>1126</v>
      </c>
      <c r="B563" t="s">
        <v>8</v>
      </c>
      <c r="C563" s="72">
        <v>7568.3645921630914</v>
      </c>
      <c r="D563" s="93">
        <v>5</v>
      </c>
      <c r="E563" s="56" t="s">
        <v>310</v>
      </c>
      <c r="F563" s="56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56"/>
      <c r="R563" s="56"/>
    </row>
    <row r="564" spans="1:20" ht="15" customHeight="1" x14ac:dyDescent="0.25">
      <c r="A564" s="74" t="s">
        <v>1126</v>
      </c>
      <c r="B564" t="s">
        <v>8</v>
      </c>
      <c r="C564" s="72">
        <v>6720</v>
      </c>
      <c r="D564" s="93">
        <v>5</v>
      </c>
      <c r="E564" s="56" t="s">
        <v>310</v>
      </c>
      <c r="F564" s="56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56"/>
      <c r="R564" s="56"/>
    </row>
    <row r="565" spans="1:20" ht="15" customHeight="1" x14ac:dyDescent="0.25">
      <c r="A565" s="74" t="s">
        <v>1126</v>
      </c>
      <c r="B565" t="s">
        <v>8</v>
      </c>
      <c r="C565" s="72">
        <v>37500</v>
      </c>
      <c r="D565" s="93">
        <v>6</v>
      </c>
      <c r="E565" s="56" t="s">
        <v>356</v>
      </c>
      <c r="F565" s="56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56"/>
      <c r="R565" s="56"/>
    </row>
    <row r="566" spans="1:20" ht="15" customHeight="1" x14ac:dyDescent="0.25">
      <c r="A566" s="74" t="s">
        <v>1126</v>
      </c>
      <c r="B566" t="s">
        <v>8</v>
      </c>
      <c r="C566" s="72">
        <v>4808.137505609493</v>
      </c>
      <c r="D566" s="93">
        <v>2</v>
      </c>
      <c r="E566" s="56" t="s">
        <v>52</v>
      </c>
      <c r="F566" s="56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56"/>
      <c r="R566" s="56"/>
    </row>
    <row r="567" spans="1:20" ht="15" customHeight="1" x14ac:dyDescent="0.25">
      <c r="A567" s="74" t="s">
        <v>1126</v>
      </c>
      <c r="B567" t="s">
        <v>8</v>
      </c>
      <c r="C567" s="72">
        <v>24931.083362419595</v>
      </c>
      <c r="D567" s="93">
        <v>2</v>
      </c>
      <c r="E567" s="56" t="s">
        <v>52</v>
      </c>
      <c r="F567" s="56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56"/>
      <c r="R567" s="56"/>
    </row>
    <row r="568" spans="1:20" ht="15" customHeight="1" x14ac:dyDescent="0.25">
      <c r="A568" s="74" t="s">
        <v>1126</v>
      </c>
      <c r="B568" t="s">
        <v>8</v>
      </c>
      <c r="C568" s="72">
        <v>12465.541681209797</v>
      </c>
      <c r="D568" s="93">
        <v>3</v>
      </c>
      <c r="E568" s="56" t="s">
        <v>20</v>
      </c>
      <c r="F568" s="56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56"/>
      <c r="R568" s="56"/>
    </row>
    <row r="569" spans="1:20" ht="15" customHeight="1" x14ac:dyDescent="0.25">
      <c r="A569" s="74" t="s">
        <v>1126</v>
      </c>
      <c r="B569" t="s">
        <v>8</v>
      </c>
      <c r="C569" s="72">
        <v>17807.916687442568</v>
      </c>
      <c r="D569" s="93">
        <v>2</v>
      </c>
      <c r="E569" s="56" t="s">
        <v>52</v>
      </c>
      <c r="F569" s="56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56"/>
      <c r="R569" s="56"/>
    </row>
    <row r="570" spans="1:20" ht="15" customHeight="1" x14ac:dyDescent="0.25">
      <c r="A570" s="74" t="s">
        <v>1126</v>
      </c>
      <c r="B570" t="s">
        <v>8</v>
      </c>
      <c r="C570" s="72">
        <v>11000</v>
      </c>
      <c r="D570" s="93">
        <v>2</v>
      </c>
      <c r="E570" s="56" t="s">
        <v>52</v>
      </c>
      <c r="F570" s="56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56"/>
      <c r="R570" s="56"/>
    </row>
    <row r="571" spans="1:20" ht="15" customHeight="1" x14ac:dyDescent="0.25">
      <c r="A571" s="74" t="s">
        <v>1126</v>
      </c>
      <c r="B571" t="s">
        <v>8</v>
      </c>
      <c r="C571" s="72">
        <v>6410.8500074793246</v>
      </c>
      <c r="D571" s="93">
        <v>3</v>
      </c>
      <c r="E571" s="56" t="s">
        <v>20</v>
      </c>
      <c r="F571" s="56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56"/>
      <c r="R571" s="56"/>
    </row>
    <row r="572" spans="1:20" ht="15" customHeight="1" x14ac:dyDescent="0.25">
      <c r="A572" s="74" t="s">
        <v>1126</v>
      </c>
      <c r="B572" t="s">
        <v>8</v>
      </c>
      <c r="C572" s="72">
        <v>10684.750012465542</v>
      </c>
      <c r="D572" s="93">
        <v>2</v>
      </c>
      <c r="E572" s="56" t="s">
        <v>52</v>
      </c>
      <c r="F572" s="56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56"/>
      <c r="R572" s="56"/>
    </row>
    <row r="573" spans="1:20" ht="15" customHeight="1" x14ac:dyDescent="0.25">
      <c r="A573" s="74" t="s">
        <v>1126</v>
      </c>
      <c r="B573" t="s">
        <v>8</v>
      </c>
      <c r="C573" s="72">
        <v>40000</v>
      </c>
      <c r="D573" s="93">
        <v>2</v>
      </c>
      <c r="E573" s="56" t="s">
        <v>52</v>
      </c>
      <c r="F573" s="56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56"/>
      <c r="R573" s="56"/>
    </row>
    <row r="574" spans="1:20" ht="15" customHeight="1" x14ac:dyDescent="0.25">
      <c r="A574" s="74" t="s">
        <v>1126</v>
      </c>
      <c r="B574" t="s">
        <v>8</v>
      </c>
      <c r="C574" s="72">
        <v>6232.7708406048987</v>
      </c>
      <c r="D574" s="93">
        <v>3</v>
      </c>
      <c r="E574" s="56" t="s">
        <v>20</v>
      </c>
      <c r="F574" s="56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56"/>
      <c r="R574" s="56"/>
    </row>
    <row r="575" spans="1:20" ht="15" customHeight="1" x14ac:dyDescent="0.25">
      <c r="A575" s="74" t="s">
        <v>1126</v>
      </c>
      <c r="B575" t="s">
        <v>8</v>
      </c>
      <c r="C575" s="72">
        <v>41712.231189497601</v>
      </c>
      <c r="D575" s="93">
        <v>10</v>
      </c>
      <c r="E575" s="56" t="s">
        <v>4000</v>
      </c>
      <c r="F575" s="56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56"/>
      <c r="R575" s="56"/>
    </row>
    <row r="576" spans="1:20" ht="15" customHeight="1" x14ac:dyDescent="0.25">
      <c r="A576" s="74" t="s">
        <v>1126</v>
      </c>
      <c r="B576" t="s">
        <v>8</v>
      </c>
      <c r="C576" s="72">
        <v>12465.541681209797</v>
      </c>
      <c r="D576" s="93">
        <v>2</v>
      </c>
      <c r="E576" s="56" t="s">
        <v>52</v>
      </c>
      <c r="F576" s="56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56"/>
      <c r="R576" s="56"/>
      <c r="S576" s="74"/>
      <c r="T576" s="83"/>
    </row>
    <row r="577" spans="1:18" ht="15" customHeight="1" x14ac:dyDescent="0.25">
      <c r="A577" s="74" t="s">
        <v>1126</v>
      </c>
      <c r="B577" t="s">
        <v>8</v>
      </c>
      <c r="C577" s="72">
        <v>7123.1666749770275</v>
      </c>
      <c r="D577" s="93">
        <v>3</v>
      </c>
      <c r="E577" s="56" t="s">
        <v>20</v>
      </c>
      <c r="F577" s="56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56"/>
      <c r="R577" s="56"/>
    </row>
    <row r="578" spans="1:18" ht="15" customHeight="1" x14ac:dyDescent="0.25">
      <c r="A578" s="74" t="s">
        <v>1126</v>
      </c>
      <c r="B578" t="s">
        <v>8</v>
      </c>
      <c r="C578" s="72">
        <v>25000</v>
      </c>
      <c r="D578" s="93">
        <v>3</v>
      </c>
      <c r="E578" s="56" t="s">
        <v>20</v>
      </c>
      <c r="F578" s="56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56"/>
      <c r="R578" s="56"/>
    </row>
    <row r="579" spans="1:18" ht="15" customHeight="1" x14ac:dyDescent="0.25">
      <c r="A579" s="74" t="s">
        <v>1126</v>
      </c>
      <c r="B579" t="s">
        <v>8</v>
      </c>
      <c r="C579" s="72">
        <v>5000</v>
      </c>
      <c r="D579" s="93">
        <v>3</v>
      </c>
      <c r="E579" s="56" t="s">
        <v>20</v>
      </c>
      <c r="F579" s="56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56"/>
      <c r="R579" s="56"/>
    </row>
    <row r="580" spans="1:18" ht="15" customHeight="1" x14ac:dyDescent="0.25">
      <c r="A580" s="74" t="s">
        <v>1126</v>
      </c>
      <c r="B580" t="s">
        <v>8</v>
      </c>
      <c r="C580" s="72">
        <v>5000</v>
      </c>
      <c r="D580" s="93">
        <v>3</v>
      </c>
      <c r="E580" s="56" t="s">
        <v>20</v>
      </c>
      <c r="F580" s="56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56"/>
      <c r="R580" s="56"/>
    </row>
    <row r="581" spans="1:18" ht="15" customHeight="1" x14ac:dyDescent="0.25">
      <c r="A581" s="74" t="s">
        <v>1126</v>
      </c>
      <c r="B581" t="s">
        <v>8</v>
      </c>
      <c r="C581" s="72">
        <v>6232.7708406048987</v>
      </c>
      <c r="D581" s="93">
        <v>2</v>
      </c>
      <c r="E581" s="56" t="s">
        <v>52</v>
      </c>
      <c r="F581" s="56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56"/>
      <c r="R581" s="56"/>
    </row>
    <row r="582" spans="1:18" ht="15" customHeight="1" x14ac:dyDescent="0.25">
      <c r="A582" s="74" t="s">
        <v>1126</v>
      </c>
      <c r="B582" t="s">
        <v>8</v>
      </c>
      <c r="C582" s="72">
        <v>4000</v>
      </c>
      <c r="D582" s="93">
        <v>3</v>
      </c>
      <c r="E582" s="56" t="s">
        <v>20</v>
      </c>
      <c r="F582" s="56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56"/>
      <c r="R582" s="56"/>
    </row>
    <row r="583" spans="1:18" ht="15" customHeight="1" x14ac:dyDescent="0.25">
      <c r="A583" s="74" t="s">
        <v>1126</v>
      </c>
      <c r="B583" t="s">
        <v>8</v>
      </c>
      <c r="C583" s="72">
        <v>4451.9791718606421</v>
      </c>
      <c r="D583" s="93">
        <v>1</v>
      </c>
      <c r="E583" s="56" t="s">
        <v>3999</v>
      </c>
      <c r="F583" s="56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56"/>
      <c r="R583" s="56"/>
    </row>
    <row r="584" spans="1:18" ht="15" customHeight="1" x14ac:dyDescent="0.25">
      <c r="A584" s="74" t="s">
        <v>1126</v>
      </c>
      <c r="B584" t="s">
        <v>8</v>
      </c>
      <c r="C584" s="72">
        <v>13355.937515581925</v>
      </c>
      <c r="D584" s="93">
        <v>3</v>
      </c>
      <c r="E584" s="56" t="s">
        <v>20</v>
      </c>
      <c r="F584" s="56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56"/>
      <c r="R584" s="56"/>
    </row>
    <row r="585" spans="1:18" ht="15" customHeight="1" x14ac:dyDescent="0.25">
      <c r="A585" s="74" t="s">
        <v>1126</v>
      </c>
      <c r="B585" t="s">
        <v>8</v>
      </c>
      <c r="C585" s="72">
        <v>25000</v>
      </c>
      <c r="D585" s="93">
        <v>2</v>
      </c>
      <c r="E585" s="56" t="s">
        <v>52</v>
      </c>
      <c r="F585" s="56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56"/>
      <c r="R585" s="56"/>
    </row>
    <row r="586" spans="1:18" ht="15" customHeight="1" x14ac:dyDescent="0.25">
      <c r="A586" s="74" t="s">
        <v>1126</v>
      </c>
      <c r="B586" t="s">
        <v>8</v>
      </c>
      <c r="C586" s="72">
        <v>7479.3250087258784</v>
      </c>
      <c r="D586" s="93">
        <v>3</v>
      </c>
      <c r="E586" s="56" t="s">
        <v>20</v>
      </c>
      <c r="F586" s="56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56"/>
      <c r="R586" s="56"/>
    </row>
    <row r="587" spans="1:18" ht="15" customHeight="1" x14ac:dyDescent="0.25">
      <c r="A587" s="74" t="s">
        <v>1126</v>
      </c>
      <c r="B587" t="s">
        <v>8</v>
      </c>
      <c r="C587" s="72">
        <v>5000</v>
      </c>
      <c r="D587" s="93">
        <v>10</v>
      </c>
      <c r="E587" s="56" t="s">
        <v>4000</v>
      </c>
      <c r="F587" s="56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56"/>
      <c r="R587" s="56"/>
    </row>
    <row r="588" spans="1:18" ht="15" customHeight="1" x14ac:dyDescent="0.25">
      <c r="A588" s="74" t="s">
        <v>1126</v>
      </c>
      <c r="B588" t="s">
        <v>8</v>
      </c>
      <c r="C588" s="72">
        <v>4914.9850057341491</v>
      </c>
      <c r="D588" s="93">
        <v>1</v>
      </c>
      <c r="E588" s="56" t="s">
        <v>3999</v>
      </c>
      <c r="F588" s="56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56"/>
      <c r="R588" s="56"/>
    </row>
    <row r="589" spans="1:18" ht="15" customHeight="1" x14ac:dyDescent="0.25">
      <c r="A589" s="74" t="s">
        <v>1126</v>
      </c>
      <c r="B589" t="s">
        <v>8</v>
      </c>
      <c r="C589" s="72">
        <v>4451.9791718606421</v>
      </c>
      <c r="D589" s="93">
        <v>3</v>
      </c>
      <c r="E589" s="56" t="s">
        <v>20</v>
      </c>
      <c r="F589" s="56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56"/>
      <c r="R589" s="56"/>
    </row>
    <row r="590" spans="1:18" ht="15" customHeight="1" x14ac:dyDescent="0.25">
      <c r="A590" s="74" t="s">
        <v>1126</v>
      </c>
      <c r="B590" t="s">
        <v>8</v>
      </c>
      <c r="C590" s="72">
        <v>8400</v>
      </c>
      <c r="D590" s="93">
        <v>1</v>
      </c>
      <c r="E590" s="56" t="s">
        <v>3999</v>
      </c>
      <c r="F590" s="56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56"/>
      <c r="R590" s="56"/>
    </row>
    <row r="591" spans="1:18" ht="15" customHeight="1" x14ac:dyDescent="0.25">
      <c r="A591" s="74" t="s">
        <v>1126</v>
      </c>
      <c r="B591" t="s">
        <v>8</v>
      </c>
      <c r="C591" s="72">
        <v>20000</v>
      </c>
      <c r="D591" s="93">
        <v>2</v>
      </c>
      <c r="E591" s="56" t="s">
        <v>52</v>
      </c>
      <c r="F591" s="56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56"/>
      <c r="R591" s="56"/>
    </row>
    <row r="592" spans="1:18" ht="15" customHeight="1" x14ac:dyDescent="0.25">
      <c r="A592" s="74" t="s">
        <v>1126</v>
      </c>
      <c r="B592" t="s">
        <v>8</v>
      </c>
      <c r="C592" s="72">
        <v>3205.4250037396623</v>
      </c>
      <c r="D592" s="93">
        <v>3</v>
      </c>
      <c r="E592" s="56" t="s">
        <v>20</v>
      </c>
      <c r="F592" s="56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56"/>
      <c r="R592" s="56"/>
    </row>
    <row r="593" spans="1:20" ht="15" customHeight="1" x14ac:dyDescent="0.25">
      <c r="A593" s="74" t="s">
        <v>1126</v>
      </c>
      <c r="B593" t="s">
        <v>8</v>
      </c>
      <c r="C593" s="72">
        <v>21000</v>
      </c>
      <c r="D593" s="93">
        <v>10</v>
      </c>
      <c r="E593" s="56" t="s">
        <v>4000</v>
      </c>
      <c r="F593" s="56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56"/>
      <c r="R593" s="56"/>
    </row>
    <row r="594" spans="1:20" ht="15" customHeight="1" x14ac:dyDescent="0.25">
      <c r="A594" s="74" t="s">
        <v>1126</v>
      </c>
      <c r="B594" t="s">
        <v>17</v>
      </c>
      <c r="C594" s="72">
        <v>48000</v>
      </c>
      <c r="D594" s="93">
        <v>7</v>
      </c>
      <c r="E594" s="56" t="s">
        <v>488</v>
      </c>
      <c r="F594" s="56"/>
      <c r="Q594" s="56"/>
      <c r="R594" s="56"/>
    </row>
    <row r="595" spans="1:20" ht="15" customHeight="1" x14ac:dyDescent="0.25">
      <c r="A595" s="74" t="s">
        <v>1126</v>
      </c>
      <c r="B595" t="s">
        <v>17</v>
      </c>
      <c r="C595" s="72">
        <v>12227.430201752599</v>
      </c>
      <c r="D595" s="93">
        <v>5</v>
      </c>
      <c r="E595" s="56" t="s">
        <v>310</v>
      </c>
      <c r="F595" s="56"/>
      <c r="G595" s="89"/>
      <c r="H595" s="89"/>
      <c r="I595" s="89"/>
      <c r="J595" s="89"/>
      <c r="L595" s="89"/>
      <c r="M595" s="89"/>
      <c r="N595" s="89"/>
      <c r="O595" s="89"/>
      <c r="P595" s="89"/>
      <c r="Q595" s="56"/>
      <c r="R595" s="56"/>
    </row>
    <row r="596" spans="1:20" ht="15" customHeight="1" x14ac:dyDescent="0.25">
      <c r="A596" s="74" t="s">
        <v>1126</v>
      </c>
      <c r="B596" t="s">
        <v>17</v>
      </c>
      <c r="C596" s="72">
        <v>12000</v>
      </c>
      <c r="D596" s="93">
        <v>6</v>
      </c>
      <c r="E596" s="56" t="s">
        <v>356</v>
      </c>
      <c r="F596" s="56"/>
      <c r="G596" s="89"/>
      <c r="H596" s="89"/>
      <c r="I596" s="89"/>
      <c r="J596" s="89"/>
      <c r="K596" s="89"/>
      <c r="M596" s="89"/>
      <c r="N596" s="89"/>
      <c r="O596" s="89"/>
      <c r="P596" s="89"/>
      <c r="Q596" s="56"/>
      <c r="R596" s="56"/>
    </row>
    <row r="597" spans="1:20" ht="15" customHeight="1" x14ac:dyDescent="0.25">
      <c r="A597" s="74" t="s">
        <v>1126</v>
      </c>
      <c r="B597" t="s">
        <v>17</v>
      </c>
      <c r="C597" s="72">
        <v>6368.453230079479</v>
      </c>
      <c r="D597" s="93">
        <v>6</v>
      </c>
      <c r="E597" s="56" t="s">
        <v>356</v>
      </c>
      <c r="F597" s="56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56"/>
      <c r="R597" s="56"/>
    </row>
    <row r="598" spans="1:20" ht="15" customHeight="1" x14ac:dyDescent="0.25">
      <c r="A598" s="74" t="s">
        <v>1126</v>
      </c>
      <c r="B598" t="s">
        <v>17</v>
      </c>
      <c r="C598" s="72">
        <v>2122.8177433598262</v>
      </c>
      <c r="D598" s="93">
        <v>5</v>
      </c>
      <c r="E598" s="56" t="s">
        <v>310</v>
      </c>
      <c r="F598" s="56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56"/>
      <c r="R598" s="56"/>
    </row>
    <row r="599" spans="1:20" ht="15" customHeight="1" x14ac:dyDescent="0.25">
      <c r="A599" s="74" t="s">
        <v>1126</v>
      </c>
      <c r="B599" t="s">
        <v>17</v>
      </c>
      <c r="C599" s="72">
        <v>16800</v>
      </c>
      <c r="D599" s="93">
        <v>3</v>
      </c>
      <c r="E599" s="56" t="s">
        <v>20</v>
      </c>
      <c r="F599" s="56"/>
      <c r="G599" s="89"/>
      <c r="H599" s="89"/>
      <c r="J599" s="89"/>
      <c r="K599" s="89"/>
      <c r="L599" s="89"/>
      <c r="M599" s="89"/>
      <c r="N599" s="89"/>
      <c r="O599" s="89"/>
      <c r="P599" s="89"/>
      <c r="Q599" s="56"/>
      <c r="R599" s="56"/>
    </row>
    <row r="600" spans="1:20" ht="15" customHeight="1" x14ac:dyDescent="0.25">
      <c r="A600" s="74" t="s">
        <v>1126</v>
      </c>
      <c r="B600" t="s">
        <v>17</v>
      </c>
      <c r="C600" s="72">
        <v>4914.9850057341491</v>
      </c>
      <c r="D600" s="93">
        <v>2</v>
      </c>
      <c r="E600" s="56" t="s">
        <v>52</v>
      </c>
      <c r="F600" s="56"/>
      <c r="G600" s="89"/>
      <c r="I600" s="89"/>
      <c r="J600" s="89"/>
      <c r="K600" s="89"/>
      <c r="L600" s="89"/>
      <c r="M600" s="89"/>
      <c r="N600" s="89"/>
      <c r="O600" s="89"/>
      <c r="P600" s="89"/>
      <c r="Q600" s="56"/>
      <c r="R600" s="56"/>
    </row>
    <row r="601" spans="1:20" ht="15" customHeight="1" x14ac:dyDescent="0.25">
      <c r="A601" s="74" t="s">
        <v>1126</v>
      </c>
      <c r="B601" t="s">
        <v>17</v>
      </c>
      <c r="C601" s="72">
        <v>2165.2740982270229</v>
      </c>
      <c r="D601" s="93">
        <v>2</v>
      </c>
      <c r="E601" s="56" t="s">
        <v>52</v>
      </c>
      <c r="F601" s="56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56"/>
      <c r="R601" s="56"/>
    </row>
    <row r="602" spans="1:20" ht="15" customHeight="1" x14ac:dyDescent="0.25">
      <c r="A602" s="74" t="s">
        <v>1126</v>
      </c>
      <c r="B602" t="s">
        <v>17</v>
      </c>
      <c r="C602" s="72">
        <v>5022</v>
      </c>
      <c r="D602" s="93">
        <v>3</v>
      </c>
      <c r="E602" s="56" t="s">
        <v>20</v>
      </c>
      <c r="F602" s="56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56"/>
      <c r="R602" s="56"/>
    </row>
    <row r="603" spans="1:20" ht="15" customHeight="1" x14ac:dyDescent="0.25">
      <c r="A603" s="74" t="s">
        <v>1126</v>
      </c>
      <c r="B603" t="s">
        <v>17</v>
      </c>
      <c r="C603" s="72">
        <v>1910.5359690238436</v>
      </c>
      <c r="D603" s="93">
        <v>1</v>
      </c>
      <c r="E603" s="56" t="s">
        <v>3999</v>
      </c>
      <c r="F603" s="56"/>
      <c r="H603" s="89"/>
      <c r="I603" s="89"/>
      <c r="J603" s="89"/>
      <c r="K603" s="89"/>
      <c r="L603" s="89"/>
      <c r="M603" s="89"/>
      <c r="N603" s="89"/>
      <c r="O603" s="89"/>
      <c r="P603" s="89"/>
      <c r="Q603" s="56"/>
      <c r="R603" s="56"/>
    </row>
    <row r="604" spans="1:20" ht="15" customHeight="1" x14ac:dyDescent="0.25">
      <c r="A604" s="74" t="s">
        <v>1126</v>
      </c>
      <c r="B604" t="s">
        <v>17</v>
      </c>
      <c r="C604" s="72">
        <v>3000</v>
      </c>
      <c r="D604" s="93">
        <v>3</v>
      </c>
      <c r="E604" s="56" t="s">
        <v>20</v>
      </c>
      <c r="F604" s="56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56"/>
      <c r="R604" s="56"/>
    </row>
    <row r="605" spans="1:20" ht="15" customHeight="1" x14ac:dyDescent="0.25">
      <c r="A605" s="74" t="s">
        <v>1126</v>
      </c>
      <c r="B605" t="s">
        <v>17</v>
      </c>
      <c r="C605" s="72">
        <v>4457.9172610556352</v>
      </c>
      <c r="D605" s="93">
        <v>2</v>
      </c>
      <c r="E605" s="56" t="s">
        <v>52</v>
      </c>
      <c r="F605" s="56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56"/>
      <c r="R605" s="56"/>
      <c r="S605" s="74"/>
      <c r="T605" s="83"/>
    </row>
    <row r="606" spans="1:20" ht="15" customHeight="1" x14ac:dyDescent="0.25">
      <c r="A606" s="74" t="s">
        <v>1126</v>
      </c>
      <c r="B606" t="s">
        <v>17</v>
      </c>
      <c r="C606" s="72">
        <v>3480</v>
      </c>
      <c r="D606" s="93">
        <v>2</v>
      </c>
      <c r="E606" s="56" t="s">
        <v>52</v>
      </c>
      <c r="F606" s="56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56"/>
      <c r="R606" s="56"/>
    </row>
    <row r="607" spans="1:20" ht="15" customHeight="1" x14ac:dyDescent="0.25">
      <c r="A607" s="74" t="s">
        <v>1126</v>
      </c>
      <c r="B607" t="s">
        <v>17</v>
      </c>
      <c r="C607" s="72">
        <v>3184.2266150397395</v>
      </c>
      <c r="D607" s="93">
        <v>2</v>
      </c>
      <c r="E607" s="56" t="s">
        <v>52</v>
      </c>
      <c r="F607" s="56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56"/>
      <c r="R607" s="56"/>
    </row>
    <row r="608" spans="1:20" ht="15" customHeight="1" x14ac:dyDescent="0.25">
      <c r="A608" s="74" t="s">
        <v>1126</v>
      </c>
      <c r="B608" t="s">
        <v>17</v>
      </c>
      <c r="C608" s="72">
        <v>10800</v>
      </c>
      <c r="D608" s="93">
        <v>2</v>
      </c>
      <c r="E608" s="56" t="s">
        <v>52</v>
      </c>
      <c r="F608" s="56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56"/>
      <c r="R608" s="56"/>
    </row>
    <row r="609" spans="1:20" ht="15" customHeight="1" x14ac:dyDescent="0.25">
      <c r="A609" s="74" t="s">
        <v>1126</v>
      </c>
      <c r="B609" t="s">
        <v>17</v>
      </c>
      <c r="C609" s="72">
        <v>4840.0244548604041</v>
      </c>
      <c r="D609" s="93">
        <v>2</v>
      </c>
      <c r="E609" s="56" t="s">
        <v>52</v>
      </c>
      <c r="F609" s="56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56"/>
      <c r="R609" s="56"/>
    </row>
    <row r="610" spans="1:20" ht="15" customHeight="1" x14ac:dyDescent="0.25">
      <c r="A610" s="74" t="s">
        <v>1126</v>
      </c>
      <c r="B610" t="s">
        <v>17</v>
      </c>
      <c r="C610" s="72">
        <v>2400</v>
      </c>
      <c r="D610" s="93">
        <v>5</v>
      </c>
      <c r="E610" s="56" t="s">
        <v>310</v>
      </c>
      <c r="F610" s="56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56"/>
      <c r="R610" s="56"/>
    </row>
    <row r="611" spans="1:20" ht="15" customHeight="1" x14ac:dyDescent="0.25">
      <c r="A611" s="74" t="s">
        <v>1126</v>
      </c>
      <c r="B611" t="s">
        <v>17</v>
      </c>
      <c r="C611" s="72">
        <v>3500</v>
      </c>
      <c r="D611" s="93">
        <v>2</v>
      </c>
      <c r="E611" s="56" t="s">
        <v>52</v>
      </c>
      <c r="F611" s="56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56"/>
      <c r="R611" s="56"/>
    </row>
    <row r="612" spans="1:20" ht="15" customHeight="1" x14ac:dyDescent="0.25">
      <c r="A612" s="74" t="s">
        <v>1126</v>
      </c>
      <c r="B612" t="s">
        <v>17</v>
      </c>
      <c r="C612" s="72">
        <v>1783.166904422254</v>
      </c>
      <c r="D612" s="93">
        <v>5</v>
      </c>
      <c r="E612" s="56" t="s">
        <v>310</v>
      </c>
      <c r="F612" s="56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56"/>
      <c r="R612" s="56"/>
    </row>
    <row r="613" spans="1:20" ht="15" customHeight="1" x14ac:dyDescent="0.25">
      <c r="A613" s="74" t="s">
        <v>1126</v>
      </c>
      <c r="B613" t="s">
        <v>17</v>
      </c>
      <c r="C613" s="72">
        <v>8725</v>
      </c>
      <c r="D613" s="93">
        <v>2</v>
      </c>
      <c r="E613" s="56" t="s">
        <v>52</v>
      </c>
      <c r="F613" s="56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56"/>
      <c r="R613" s="56"/>
    </row>
    <row r="614" spans="1:20" ht="15" customHeight="1" x14ac:dyDescent="0.25">
      <c r="A614" s="74" t="s">
        <v>1126</v>
      </c>
      <c r="B614" t="s">
        <v>17</v>
      </c>
      <c r="C614" s="72">
        <v>21228.177433598263</v>
      </c>
      <c r="D614" s="93">
        <v>6</v>
      </c>
      <c r="E614" s="56" t="s">
        <v>356</v>
      </c>
      <c r="F614" s="56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56"/>
      <c r="R614" s="56"/>
    </row>
    <row r="615" spans="1:20" ht="15" customHeight="1" x14ac:dyDescent="0.25">
      <c r="A615" s="74" t="s">
        <v>1126</v>
      </c>
      <c r="B615" t="s">
        <v>17</v>
      </c>
      <c r="C615" s="72">
        <v>40000</v>
      </c>
      <c r="D615" s="93">
        <v>2</v>
      </c>
      <c r="E615" s="56" t="s">
        <v>52</v>
      </c>
      <c r="F615" s="56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56"/>
      <c r="R615" s="56"/>
    </row>
    <row r="616" spans="1:20" ht="15" customHeight="1" x14ac:dyDescent="0.25">
      <c r="A616" s="74" t="s">
        <v>1126</v>
      </c>
      <c r="B616" t="s">
        <v>17</v>
      </c>
      <c r="C616" s="72">
        <v>12000</v>
      </c>
      <c r="D616" s="93">
        <v>6</v>
      </c>
      <c r="E616" s="56" t="s">
        <v>356</v>
      </c>
      <c r="F616" s="56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56"/>
      <c r="R616" s="56"/>
    </row>
    <row r="617" spans="1:20" ht="15" customHeight="1" x14ac:dyDescent="0.25">
      <c r="A617" s="74" t="s">
        <v>1126</v>
      </c>
      <c r="B617" t="s">
        <v>17</v>
      </c>
      <c r="C617" s="72">
        <v>45000</v>
      </c>
      <c r="D617" s="93">
        <v>3</v>
      </c>
      <c r="E617" s="56" t="s">
        <v>20</v>
      </c>
      <c r="F617" s="56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56"/>
      <c r="R617" s="56"/>
    </row>
    <row r="618" spans="1:20" ht="15" customHeight="1" x14ac:dyDescent="0.25">
      <c r="A618" s="74" t="s">
        <v>1126</v>
      </c>
      <c r="B618" t="s">
        <v>17</v>
      </c>
      <c r="C618" s="72">
        <v>5300</v>
      </c>
      <c r="D618" s="93">
        <v>2</v>
      </c>
      <c r="E618" s="56" t="s">
        <v>52</v>
      </c>
      <c r="F618" s="56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56"/>
      <c r="R618" s="56"/>
    </row>
    <row r="619" spans="1:20" ht="15" customHeight="1" x14ac:dyDescent="0.25">
      <c r="A619" s="74" t="s">
        <v>1126</v>
      </c>
      <c r="B619" t="s">
        <v>17</v>
      </c>
      <c r="C619" s="72">
        <v>30000</v>
      </c>
      <c r="D619" s="93">
        <v>2</v>
      </c>
      <c r="E619" s="56" t="s">
        <v>52</v>
      </c>
      <c r="F619" s="56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56"/>
      <c r="R619" s="56"/>
    </row>
    <row r="620" spans="1:20" ht="15" customHeight="1" x14ac:dyDescent="0.25">
      <c r="A620" s="74" t="s">
        <v>1126</v>
      </c>
      <c r="B620" t="s">
        <v>17</v>
      </c>
      <c r="C620" s="72">
        <v>4500</v>
      </c>
      <c r="D620" s="93">
        <v>3</v>
      </c>
      <c r="E620" s="56" t="s">
        <v>20</v>
      </c>
      <c r="F620" s="56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56"/>
      <c r="R620" s="56"/>
    </row>
    <row r="621" spans="1:20" ht="15" customHeight="1" x14ac:dyDescent="0.25">
      <c r="A621" s="74" t="s">
        <v>1126</v>
      </c>
      <c r="B621" t="s">
        <v>17</v>
      </c>
      <c r="C621" s="72">
        <v>15000</v>
      </c>
      <c r="D621" s="93">
        <v>3</v>
      </c>
      <c r="E621" s="56" t="s">
        <v>20</v>
      </c>
      <c r="F621" s="56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56"/>
      <c r="R621" s="56"/>
    </row>
    <row r="622" spans="1:20" ht="15" customHeight="1" x14ac:dyDescent="0.25">
      <c r="A622" s="74" t="s">
        <v>1126</v>
      </c>
      <c r="B622" t="s">
        <v>17</v>
      </c>
      <c r="C622" s="72">
        <v>13603.016099449767</v>
      </c>
      <c r="D622" s="93">
        <v>2</v>
      </c>
      <c r="E622" s="56" t="s">
        <v>52</v>
      </c>
      <c r="F622" s="56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56"/>
      <c r="R622" s="56"/>
    </row>
    <row r="623" spans="1:20" ht="15" customHeight="1" x14ac:dyDescent="0.25">
      <c r="A623" s="74" t="s">
        <v>1126</v>
      </c>
      <c r="B623" t="s">
        <v>179</v>
      </c>
      <c r="C623" s="72">
        <v>33420</v>
      </c>
      <c r="D623" s="93">
        <v>2</v>
      </c>
      <c r="E623" s="56" t="s">
        <v>52</v>
      </c>
      <c r="F623" s="56"/>
      <c r="Q623" s="56"/>
      <c r="R623" s="56"/>
    </row>
    <row r="624" spans="1:20" ht="15" customHeight="1" x14ac:dyDescent="0.25">
      <c r="A624" s="74" t="s">
        <v>1126</v>
      </c>
      <c r="B624" t="s">
        <v>179</v>
      </c>
      <c r="C624" s="72">
        <v>48000</v>
      </c>
      <c r="D624" s="93">
        <v>2</v>
      </c>
      <c r="E624" s="56" t="s">
        <v>52</v>
      </c>
      <c r="F624" s="56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56"/>
      <c r="R624" s="56"/>
      <c r="S624" s="74"/>
      <c r="T624" s="83"/>
    </row>
    <row r="625" spans="1:18" ht="15" customHeight="1" x14ac:dyDescent="0.25">
      <c r="A625" s="74" t="s">
        <v>1126</v>
      </c>
      <c r="B625" t="s">
        <v>179</v>
      </c>
      <c r="C625" s="72">
        <v>85000</v>
      </c>
      <c r="D625" s="93">
        <v>7</v>
      </c>
      <c r="E625" s="56" t="s">
        <v>488</v>
      </c>
      <c r="F625" s="56"/>
      <c r="G625" s="89"/>
      <c r="H625" s="89"/>
      <c r="I625" s="89"/>
      <c r="J625" s="89"/>
      <c r="K625" s="89"/>
      <c r="L625" s="89"/>
      <c r="N625" s="89"/>
      <c r="O625" s="89"/>
      <c r="P625" s="89"/>
      <c r="Q625" s="56"/>
      <c r="R625" s="56"/>
    </row>
    <row r="626" spans="1:18" ht="15" customHeight="1" x14ac:dyDescent="0.25">
      <c r="A626" s="74" t="s">
        <v>1126</v>
      </c>
      <c r="B626" t="s">
        <v>179</v>
      </c>
      <c r="C626" s="72">
        <v>63586</v>
      </c>
      <c r="D626" s="93">
        <v>2</v>
      </c>
      <c r="E626" s="56" t="s">
        <v>52</v>
      </c>
      <c r="F626" s="56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56"/>
      <c r="R626" s="56"/>
    </row>
    <row r="627" spans="1:18" ht="15" customHeight="1" x14ac:dyDescent="0.25">
      <c r="A627" s="74" t="s">
        <v>1126</v>
      </c>
      <c r="B627" t="s">
        <v>179</v>
      </c>
      <c r="C627" s="72">
        <v>55500</v>
      </c>
      <c r="D627" s="93">
        <v>7</v>
      </c>
      <c r="E627" s="56" t="s">
        <v>488</v>
      </c>
      <c r="F627" s="56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56"/>
      <c r="R627" s="56"/>
    </row>
    <row r="628" spans="1:18" ht="15" customHeight="1" x14ac:dyDescent="0.25">
      <c r="A628" s="74" t="s">
        <v>1126</v>
      </c>
      <c r="B628" t="s">
        <v>179</v>
      </c>
      <c r="C628" s="72">
        <v>24000</v>
      </c>
      <c r="D628" s="93">
        <v>5</v>
      </c>
      <c r="E628" s="56" t="s">
        <v>310</v>
      </c>
      <c r="F628" s="56"/>
      <c r="G628" s="89"/>
      <c r="H628" s="89"/>
      <c r="I628" s="89"/>
      <c r="J628" s="89"/>
      <c r="L628" s="89"/>
      <c r="M628" s="89"/>
      <c r="N628" s="89"/>
      <c r="O628" s="89"/>
      <c r="P628" s="89"/>
      <c r="Q628" s="56"/>
      <c r="R628" s="56"/>
    </row>
    <row r="629" spans="1:18" ht="15" customHeight="1" x14ac:dyDescent="0.25">
      <c r="A629" s="74" t="s">
        <v>1126</v>
      </c>
      <c r="B629" t="s">
        <v>179</v>
      </c>
      <c r="C629" s="72">
        <v>56400</v>
      </c>
      <c r="D629" s="93">
        <v>2</v>
      </c>
      <c r="E629" s="56" t="s">
        <v>52</v>
      </c>
      <c r="F629" s="56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56"/>
      <c r="R629" s="56"/>
    </row>
    <row r="630" spans="1:18" ht="15" customHeight="1" x14ac:dyDescent="0.25">
      <c r="A630" s="74" t="s">
        <v>1126</v>
      </c>
      <c r="B630" t="s">
        <v>179</v>
      </c>
      <c r="C630" s="72">
        <v>12000</v>
      </c>
      <c r="D630" s="93">
        <v>3</v>
      </c>
      <c r="E630" s="56" t="s">
        <v>20</v>
      </c>
      <c r="F630" s="56"/>
      <c r="G630" s="89"/>
      <c r="H630" s="89"/>
      <c r="J630" s="89"/>
      <c r="K630" s="89"/>
      <c r="L630" s="89"/>
      <c r="M630" s="89"/>
      <c r="N630" s="89"/>
      <c r="O630" s="89"/>
      <c r="P630" s="89"/>
      <c r="Q630" s="56"/>
      <c r="R630" s="56"/>
    </row>
    <row r="631" spans="1:18" ht="15" customHeight="1" x14ac:dyDescent="0.25">
      <c r="A631" s="74" t="s">
        <v>1126</v>
      </c>
      <c r="B631" t="s">
        <v>179</v>
      </c>
      <c r="C631" s="72">
        <v>36000</v>
      </c>
      <c r="D631" s="93">
        <v>9</v>
      </c>
      <c r="E631" s="56" t="s">
        <v>279</v>
      </c>
      <c r="F631" s="56"/>
      <c r="G631" s="89"/>
      <c r="H631" s="89"/>
      <c r="I631" s="89"/>
      <c r="J631" s="89"/>
      <c r="K631" s="89"/>
      <c r="L631" s="89"/>
      <c r="M631" s="89"/>
      <c r="N631" s="89"/>
      <c r="P631" s="89"/>
      <c r="Q631" s="56"/>
      <c r="R631" s="56"/>
    </row>
    <row r="632" spans="1:18" ht="15" customHeight="1" x14ac:dyDescent="0.25">
      <c r="A632" s="74" t="s">
        <v>1126</v>
      </c>
      <c r="B632" t="s">
        <v>179</v>
      </c>
      <c r="C632" s="72">
        <v>60000</v>
      </c>
      <c r="D632" s="93">
        <v>2</v>
      </c>
      <c r="E632" s="56" t="s">
        <v>52</v>
      </c>
      <c r="F632" s="56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56"/>
      <c r="R632" s="56"/>
    </row>
    <row r="633" spans="1:18" ht="15" customHeight="1" x14ac:dyDescent="0.25">
      <c r="A633" s="74" t="s">
        <v>1126</v>
      </c>
      <c r="B633" t="s">
        <v>179</v>
      </c>
      <c r="C633" s="72">
        <v>26400</v>
      </c>
      <c r="D633" s="93">
        <v>3</v>
      </c>
      <c r="E633" s="56" t="s">
        <v>20</v>
      </c>
      <c r="F633" s="56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56"/>
      <c r="R633" s="56"/>
    </row>
    <row r="634" spans="1:18" ht="15" customHeight="1" x14ac:dyDescent="0.25">
      <c r="A634" s="74" t="s">
        <v>1126</v>
      </c>
      <c r="B634" t="s">
        <v>179</v>
      </c>
      <c r="C634" s="72">
        <v>12000</v>
      </c>
      <c r="D634" s="93">
        <v>2</v>
      </c>
      <c r="E634" s="56" t="s">
        <v>52</v>
      </c>
      <c r="F634" s="56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56"/>
      <c r="R634" s="56"/>
    </row>
    <row r="635" spans="1:18" ht="15" customHeight="1" x14ac:dyDescent="0.25">
      <c r="A635" s="74" t="s">
        <v>1126</v>
      </c>
      <c r="B635" t="s">
        <v>179</v>
      </c>
      <c r="C635" s="72">
        <v>28310.79811950968</v>
      </c>
      <c r="D635" s="93">
        <v>3</v>
      </c>
      <c r="E635" s="56" t="s">
        <v>20</v>
      </c>
      <c r="F635" s="56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56"/>
      <c r="R635" s="56"/>
    </row>
    <row r="636" spans="1:18" ht="15" customHeight="1" x14ac:dyDescent="0.25">
      <c r="A636" s="74" t="s">
        <v>1126</v>
      </c>
      <c r="B636" t="s">
        <v>179</v>
      </c>
      <c r="C636" s="72">
        <v>36000</v>
      </c>
      <c r="D636" s="93">
        <v>5</v>
      </c>
      <c r="E636" s="56" t="s">
        <v>310</v>
      </c>
      <c r="F636" s="56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56"/>
      <c r="R636" s="56"/>
    </row>
    <row r="637" spans="1:18" ht="15" customHeight="1" x14ac:dyDescent="0.25">
      <c r="A637" s="74" t="s">
        <v>1126</v>
      </c>
      <c r="B637" t="s">
        <v>179</v>
      </c>
      <c r="C637" s="72">
        <v>32666.305522511171</v>
      </c>
      <c r="D637" s="93">
        <v>2</v>
      </c>
      <c r="E637" s="56" t="s">
        <v>52</v>
      </c>
      <c r="F637" s="56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56"/>
      <c r="R637" s="56"/>
    </row>
    <row r="638" spans="1:18" ht="15" customHeight="1" x14ac:dyDescent="0.25">
      <c r="A638" s="74" t="s">
        <v>1126</v>
      </c>
      <c r="B638" t="s">
        <v>179</v>
      </c>
      <c r="C638" s="72">
        <v>30000</v>
      </c>
      <c r="D638" s="93">
        <v>5</v>
      </c>
      <c r="E638" s="56" t="s">
        <v>310</v>
      </c>
      <c r="F638" s="56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56"/>
      <c r="R638" s="56"/>
    </row>
    <row r="639" spans="1:18" ht="15" customHeight="1" x14ac:dyDescent="0.25">
      <c r="A639" s="74" t="s">
        <v>1126</v>
      </c>
      <c r="B639" t="s">
        <v>179</v>
      </c>
      <c r="C639" s="72">
        <v>18000</v>
      </c>
      <c r="D639" s="93">
        <v>5</v>
      </c>
      <c r="E639" s="56" t="s">
        <v>310</v>
      </c>
      <c r="F639" s="56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56"/>
      <c r="R639" s="56"/>
    </row>
    <row r="640" spans="1:18" ht="15" customHeight="1" x14ac:dyDescent="0.25">
      <c r="A640" s="74" t="s">
        <v>1126</v>
      </c>
      <c r="B640" t="s">
        <v>179</v>
      </c>
      <c r="C640" s="72">
        <v>60000</v>
      </c>
      <c r="D640" s="93">
        <v>3</v>
      </c>
      <c r="E640" s="56" t="s">
        <v>20</v>
      </c>
      <c r="F640" s="56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56"/>
      <c r="R640" s="56"/>
    </row>
    <row r="641" spans="1:20" ht="15" customHeight="1" x14ac:dyDescent="0.25">
      <c r="A641" s="74" t="s">
        <v>1126</v>
      </c>
      <c r="B641" t="s">
        <v>179</v>
      </c>
      <c r="C641" s="72">
        <v>100000</v>
      </c>
      <c r="D641" s="93">
        <v>2</v>
      </c>
      <c r="E641" s="56" t="s">
        <v>52</v>
      </c>
      <c r="F641" s="56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56"/>
      <c r="R641" s="56"/>
    </row>
    <row r="642" spans="1:20" ht="15" customHeight="1" x14ac:dyDescent="0.25">
      <c r="A642" s="74" t="s">
        <v>1126</v>
      </c>
      <c r="B642" t="s">
        <v>133</v>
      </c>
      <c r="C642" s="72">
        <v>33420</v>
      </c>
      <c r="D642" s="93">
        <v>2</v>
      </c>
      <c r="E642" s="56" t="s">
        <v>52</v>
      </c>
      <c r="F642" s="56"/>
      <c r="Q642" s="56"/>
      <c r="R642" s="56"/>
    </row>
    <row r="643" spans="1:20" ht="15" customHeight="1" x14ac:dyDescent="0.25">
      <c r="A643" s="74" t="s">
        <v>1126</v>
      </c>
      <c r="B643" t="s">
        <v>133</v>
      </c>
      <c r="C643" s="72">
        <v>48000</v>
      </c>
      <c r="D643" s="93">
        <v>2</v>
      </c>
      <c r="E643" s="56" t="s">
        <v>52</v>
      </c>
      <c r="F643" s="56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56"/>
      <c r="R643" s="56"/>
      <c r="S643" s="74"/>
      <c r="T643" s="83"/>
    </row>
    <row r="644" spans="1:20" ht="15" customHeight="1" x14ac:dyDescent="0.25">
      <c r="A644" s="74" t="s">
        <v>1126</v>
      </c>
      <c r="B644" t="s">
        <v>133</v>
      </c>
      <c r="C644" s="72">
        <v>85000</v>
      </c>
      <c r="D644" s="93">
        <v>7</v>
      </c>
      <c r="E644" s="56" t="s">
        <v>488</v>
      </c>
      <c r="F644" s="56"/>
      <c r="G644" s="89"/>
      <c r="H644" s="89"/>
      <c r="I644" s="89"/>
      <c r="J644" s="89"/>
      <c r="K644" s="89"/>
      <c r="L644" s="89"/>
      <c r="N644" s="89"/>
      <c r="O644" s="89"/>
      <c r="P644" s="89"/>
      <c r="Q644" s="56"/>
      <c r="R644" s="56"/>
    </row>
    <row r="645" spans="1:20" ht="15" customHeight="1" x14ac:dyDescent="0.25">
      <c r="A645" s="74" t="s">
        <v>1126</v>
      </c>
      <c r="B645" t="s">
        <v>133</v>
      </c>
      <c r="C645" s="72">
        <v>63586</v>
      </c>
      <c r="D645" s="93">
        <v>2</v>
      </c>
      <c r="E645" s="56" t="s">
        <v>52</v>
      </c>
      <c r="F645" s="56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56"/>
      <c r="R645" s="56"/>
    </row>
    <row r="646" spans="1:20" ht="15" customHeight="1" x14ac:dyDescent="0.25">
      <c r="A646" s="74" t="s">
        <v>1126</v>
      </c>
      <c r="B646" t="s">
        <v>133</v>
      </c>
      <c r="C646" s="72">
        <v>55500</v>
      </c>
      <c r="D646" s="93">
        <v>7</v>
      </c>
      <c r="E646" s="56" t="s">
        <v>488</v>
      </c>
      <c r="F646" s="56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56"/>
      <c r="R646" s="56"/>
    </row>
    <row r="647" spans="1:20" ht="15" customHeight="1" x14ac:dyDescent="0.25">
      <c r="A647" s="74" t="s">
        <v>1126</v>
      </c>
      <c r="B647" t="s">
        <v>133</v>
      </c>
      <c r="C647" s="72">
        <v>24000</v>
      </c>
      <c r="D647" s="93">
        <v>5</v>
      </c>
      <c r="E647" s="56" t="s">
        <v>310</v>
      </c>
      <c r="F647" s="56"/>
      <c r="G647" s="89"/>
      <c r="H647" s="89"/>
      <c r="I647" s="89"/>
      <c r="J647" s="89"/>
      <c r="L647" s="89"/>
      <c r="M647" s="89"/>
      <c r="N647" s="89"/>
      <c r="O647" s="89"/>
      <c r="P647" s="89"/>
      <c r="Q647" s="56"/>
      <c r="R647" s="56"/>
    </row>
    <row r="648" spans="1:20" ht="15" customHeight="1" x14ac:dyDescent="0.25">
      <c r="A648" s="74" t="s">
        <v>1126</v>
      </c>
      <c r="B648" t="s">
        <v>133</v>
      </c>
      <c r="C648" s="72">
        <v>56400</v>
      </c>
      <c r="D648" s="93">
        <v>2</v>
      </c>
      <c r="E648" s="56" t="s">
        <v>52</v>
      </c>
      <c r="F648" s="56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56"/>
      <c r="R648" s="56"/>
    </row>
    <row r="649" spans="1:20" ht="15" customHeight="1" x14ac:dyDescent="0.25">
      <c r="A649" s="74" t="s">
        <v>1126</v>
      </c>
      <c r="B649" t="s">
        <v>133</v>
      </c>
      <c r="C649" s="72">
        <v>12000</v>
      </c>
      <c r="D649" s="93">
        <v>3</v>
      </c>
      <c r="E649" s="56" t="s">
        <v>20</v>
      </c>
      <c r="F649" s="56"/>
      <c r="G649" s="89"/>
      <c r="H649" s="89"/>
      <c r="J649" s="89"/>
      <c r="K649" s="89"/>
      <c r="L649" s="89"/>
      <c r="M649" s="89"/>
      <c r="N649" s="89"/>
      <c r="O649" s="89"/>
      <c r="P649" s="89"/>
      <c r="Q649" s="56"/>
      <c r="R649" s="56"/>
    </row>
    <row r="650" spans="1:20" ht="15" customHeight="1" x14ac:dyDescent="0.25">
      <c r="A650" s="74" t="s">
        <v>1126</v>
      </c>
      <c r="B650" t="s">
        <v>133</v>
      </c>
      <c r="C650" s="72">
        <v>36000</v>
      </c>
      <c r="D650" s="93">
        <v>9</v>
      </c>
      <c r="E650" s="56" t="s">
        <v>279</v>
      </c>
      <c r="F650" s="56"/>
      <c r="G650" s="89"/>
      <c r="H650" s="89"/>
      <c r="I650" s="89"/>
      <c r="J650" s="89"/>
      <c r="K650" s="89"/>
      <c r="L650" s="89"/>
      <c r="M650" s="89"/>
      <c r="N650" s="89"/>
      <c r="P650" s="89"/>
      <c r="Q650" s="56"/>
      <c r="R650" s="56"/>
    </row>
    <row r="651" spans="1:20" ht="15" customHeight="1" x14ac:dyDescent="0.25">
      <c r="A651" s="74" t="s">
        <v>1126</v>
      </c>
      <c r="B651" t="s">
        <v>133</v>
      </c>
      <c r="C651" s="72">
        <v>60000</v>
      </c>
      <c r="D651" s="93">
        <v>2</v>
      </c>
      <c r="E651" s="56" t="s">
        <v>52</v>
      </c>
      <c r="F651" s="56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56"/>
      <c r="R651" s="56"/>
    </row>
    <row r="652" spans="1:20" ht="15" customHeight="1" x14ac:dyDescent="0.25">
      <c r="A652" s="74" t="s">
        <v>1126</v>
      </c>
      <c r="B652" t="s">
        <v>133</v>
      </c>
      <c r="C652" s="72">
        <v>26400</v>
      </c>
      <c r="D652" s="93">
        <v>3</v>
      </c>
      <c r="E652" s="56" t="s">
        <v>20</v>
      </c>
      <c r="F652" s="56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56"/>
      <c r="R652" s="56"/>
    </row>
    <row r="653" spans="1:20" ht="15" customHeight="1" x14ac:dyDescent="0.25">
      <c r="A653" s="74" t="s">
        <v>1126</v>
      </c>
      <c r="B653" t="s">
        <v>133</v>
      </c>
      <c r="C653" s="72">
        <v>12000</v>
      </c>
      <c r="D653" s="93">
        <v>2</v>
      </c>
      <c r="E653" s="56" t="s">
        <v>52</v>
      </c>
      <c r="F653" s="56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56"/>
      <c r="R653" s="56"/>
    </row>
    <row r="654" spans="1:20" ht="15" customHeight="1" x14ac:dyDescent="0.25">
      <c r="A654" s="74" t="s">
        <v>1126</v>
      </c>
      <c r="B654" t="s">
        <v>133</v>
      </c>
      <c r="C654" s="72">
        <v>28310.79811950968</v>
      </c>
      <c r="D654" s="93">
        <v>3</v>
      </c>
      <c r="E654" s="56" t="s">
        <v>20</v>
      </c>
      <c r="F654" s="56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56"/>
      <c r="R654" s="56"/>
    </row>
    <row r="655" spans="1:20" ht="15" customHeight="1" x14ac:dyDescent="0.25">
      <c r="A655" s="74" t="s">
        <v>1126</v>
      </c>
      <c r="B655" t="s">
        <v>133</v>
      </c>
      <c r="C655" s="72">
        <v>36000</v>
      </c>
      <c r="D655" s="93">
        <v>5</v>
      </c>
      <c r="E655" s="56" t="s">
        <v>310</v>
      </c>
      <c r="F655" s="56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56"/>
      <c r="R655" s="56"/>
    </row>
    <row r="656" spans="1:20" ht="15" customHeight="1" x14ac:dyDescent="0.25">
      <c r="A656" s="74" t="s">
        <v>1126</v>
      </c>
      <c r="B656" t="s">
        <v>133</v>
      </c>
      <c r="C656" s="72">
        <v>32666.305522511171</v>
      </c>
      <c r="D656" s="93">
        <v>2</v>
      </c>
      <c r="E656" s="56" t="s">
        <v>52</v>
      </c>
      <c r="F656" s="56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56"/>
      <c r="R656" s="56"/>
      <c r="S656" s="74"/>
      <c r="T656" s="83"/>
    </row>
    <row r="657" spans="1:20" ht="15" customHeight="1" x14ac:dyDescent="0.25">
      <c r="A657" s="74" t="s">
        <v>1126</v>
      </c>
      <c r="B657" t="s">
        <v>133</v>
      </c>
      <c r="C657" s="72">
        <v>30000</v>
      </c>
      <c r="D657" s="93">
        <v>5</v>
      </c>
      <c r="E657" s="56" t="s">
        <v>310</v>
      </c>
      <c r="F657" s="56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56"/>
      <c r="R657" s="56"/>
    </row>
    <row r="658" spans="1:20" ht="15" customHeight="1" x14ac:dyDescent="0.25">
      <c r="A658" s="74" t="s">
        <v>1126</v>
      </c>
      <c r="B658" t="s">
        <v>133</v>
      </c>
      <c r="C658" s="72">
        <v>18000</v>
      </c>
      <c r="D658" s="93">
        <v>5</v>
      </c>
      <c r="E658" s="56" t="s">
        <v>310</v>
      </c>
      <c r="F658" s="56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56"/>
      <c r="R658" s="56"/>
    </row>
    <row r="659" spans="1:20" ht="15" customHeight="1" x14ac:dyDescent="0.25">
      <c r="A659" s="74" t="s">
        <v>1126</v>
      </c>
      <c r="B659" t="s">
        <v>133</v>
      </c>
      <c r="C659" s="72">
        <v>60000</v>
      </c>
      <c r="D659" s="93">
        <v>3</v>
      </c>
      <c r="E659" s="56" t="s">
        <v>20</v>
      </c>
      <c r="F659" s="56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56"/>
      <c r="R659" s="56"/>
    </row>
    <row r="660" spans="1:20" ht="15" customHeight="1" x14ac:dyDescent="0.25">
      <c r="A660" s="74" t="s">
        <v>1126</v>
      </c>
      <c r="B660" t="s">
        <v>133</v>
      </c>
      <c r="C660" s="72">
        <v>100000</v>
      </c>
      <c r="D660" s="93">
        <v>2</v>
      </c>
      <c r="E660" s="56" t="s">
        <v>52</v>
      </c>
      <c r="F660" s="56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56"/>
      <c r="R660" s="56"/>
    </row>
    <row r="661" spans="1:20" ht="15" customHeight="1" x14ac:dyDescent="0.25">
      <c r="A661" s="74" t="s">
        <v>1126</v>
      </c>
      <c r="B661" t="s">
        <v>171</v>
      </c>
      <c r="C661" s="73">
        <v>27000</v>
      </c>
      <c r="D661" s="93">
        <v>3</v>
      </c>
      <c r="E661" s="66" t="s">
        <v>20</v>
      </c>
      <c r="F661" s="66"/>
      <c r="Q661" s="66"/>
      <c r="R661" s="66"/>
    </row>
    <row r="662" spans="1:20" ht="15" customHeight="1" x14ac:dyDescent="0.25">
      <c r="A662" s="74" t="s">
        <v>1126</v>
      </c>
      <c r="B662" t="s">
        <v>171</v>
      </c>
      <c r="C662" s="73">
        <v>27600</v>
      </c>
      <c r="D662" s="93">
        <v>6</v>
      </c>
      <c r="E662" s="66" t="s">
        <v>356</v>
      </c>
      <c r="F662" s="66"/>
      <c r="G662" s="89"/>
      <c r="H662" s="89"/>
      <c r="I662" s="89"/>
      <c r="J662" s="89"/>
      <c r="K662" s="89"/>
      <c r="M662" s="89"/>
      <c r="N662" s="89"/>
      <c r="O662" s="89"/>
      <c r="P662" s="89"/>
      <c r="Q662" s="66"/>
      <c r="R662" s="66"/>
    </row>
    <row r="663" spans="1:20" ht="15" customHeight="1" x14ac:dyDescent="0.25">
      <c r="A663" s="74" t="s">
        <v>1126</v>
      </c>
      <c r="B663" t="s">
        <v>171</v>
      </c>
      <c r="C663" s="73">
        <v>48000</v>
      </c>
      <c r="D663" s="93">
        <v>6</v>
      </c>
      <c r="E663" s="66" t="s">
        <v>356</v>
      </c>
      <c r="F663" s="66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66"/>
      <c r="R663" s="66"/>
    </row>
    <row r="664" spans="1:20" ht="15" customHeight="1" x14ac:dyDescent="0.25">
      <c r="A664" s="74" t="s">
        <v>1126</v>
      </c>
      <c r="B664" t="s">
        <v>171</v>
      </c>
      <c r="C664" s="73">
        <v>60000</v>
      </c>
      <c r="D664" s="93">
        <v>5</v>
      </c>
      <c r="E664" s="66" t="s">
        <v>310</v>
      </c>
      <c r="F664" s="66"/>
      <c r="G664" s="89"/>
      <c r="H664" s="89"/>
      <c r="I664" s="89"/>
      <c r="J664" s="89"/>
      <c r="L664" s="89"/>
      <c r="M664" s="89"/>
      <c r="N664" s="89"/>
      <c r="O664" s="89"/>
      <c r="P664" s="89"/>
      <c r="Q664" s="66"/>
      <c r="R664" s="66"/>
    </row>
    <row r="665" spans="1:20" ht="15" customHeight="1" x14ac:dyDescent="0.25">
      <c r="A665" s="74" t="s">
        <v>1126</v>
      </c>
      <c r="B665" t="s">
        <v>171</v>
      </c>
      <c r="C665" s="73">
        <v>60000</v>
      </c>
      <c r="D665" s="93">
        <v>6</v>
      </c>
      <c r="E665" s="66" t="s">
        <v>356</v>
      </c>
      <c r="F665" s="66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66"/>
      <c r="R665" s="66"/>
    </row>
    <row r="666" spans="1:20" ht="15" customHeight="1" x14ac:dyDescent="0.25">
      <c r="A666" s="74" t="s">
        <v>1126</v>
      </c>
      <c r="B666" t="s">
        <v>171</v>
      </c>
      <c r="C666" s="73">
        <v>72571.80269935554</v>
      </c>
      <c r="D666" s="93">
        <v>2</v>
      </c>
      <c r="E666" s="66" t="s">
        <v>52</v>
      </c>
      <c r="F666" s="66"/>
      <c r="G666" s="89"/>
      <c r="I666" s="89"/>
      <c r="J666" s="89"/>
      <c r="K666" s="89"/>
      <c r="L666" s="89"/>
      <c r="M666" s="89"/>
      <c r="N666" s="89"/>
      <c r="O666" s="89"/>
      <c r="P666" s="89"/>
      <c r="Q666" s="66"/>
      <c r="R666" s="66"/>
    </row>
    <row r="667" spans="1:20" ht="15" customHeight="1" x14ac:dyDescent="0.25">
      <c r="A667" s="74" t="s">
        <v>1126</v>
      </c>
      <c r="B667" t="s">
        <v>171</v>
      </c>
      <c r="C667" s="73">
        <v>45000</v>
      </c>
      <c r="D667" s="93">
        <v>9</v>
      </c>
      <c r="E667" s="66" t="s">
        <v>279</v>
      </c>
      <c r="F667" s="66"/>
      <c r="G667" s="89"/>
      <c r="H667" s="89"/>
      <c r="I667" s="89"/>
      <c r="J667" s="89"/>
      <c r="K667" s="89"/>
      <c r="L667" s="89"/>
      <c r="M667" s="89"/>
      <c r="N667" s="89"/>
      <c r="P667" s="89"/>
      <c r="Q667" s="66"/>
      <c r="R667" s="66"/>
      <c r="S667" s="74"/>
      <c r="T667" s="83"/>
    </row>
    <row r="668" spans="1:20" ht="15" customHeight="1" x14ac:dyDescent="0.25">
      <c r="A668" s="74" t="s">
        <v>1126</v>
      </c>
      <c r="B668" t="s">
        <v>171</v>
      </c>
      <c r="C668" s="73">
        <v>50000</v>
      </c>
      <c r="D668" s="93">
        <v>9</v>
      </c>
      <c r="E668" s="66" t="s">
        <v>279</v>
      </c>
      <c r="F668" s="66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66"/>
      <c r="R668" s="66"/>
    </row>
    <row r="669" spans="1:20" ht="15" customHeight="1" x14ac:dyDescent="0.25">
      <c r="A669" s="74" t="s">
        <v>1126</v>
      </c>
      <c r="B669" t="s">
        <v>171</v>
      </c>
      <c r="C669" s="73">
        <v>80000</v>
      </c>
      <c r="D669" s="93">
        <v>3</v>
      </c>
      <c r="E669" s="66" t="s">
        <v>20</v>
      </c>
      <c r="F669" s="66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66"/>
      <c r="R669" s="66"/>
    </row>
    <row r="670" spans="1:20" ht="15" customHeight="1" x14ac:dyDescent="0.25">
      <c r="A670" s="74" t="s">
        <v>1126</v>
      </c>
      <c r="B670" t="s">
        <v>171</v>
      </c>
      <c r="C670" s="73">
        <v>120000</v>
      </c>
      <c r="D670" s="93">
        <v>6</v>
      </c>
      <c r="E670" s="66" t="s">
        <v>356</v>
      </c>
      <c r="F670" s="66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66"/>
      <c r="R670" s="66"/>
    </row>
    <row r="671" spans="1:20" ht="15" customHeight="1" x14ac:dyDescent="0.25">
      <c r="A671" s="74" t="s">
        <v>1126</v>
      </c>
      <c r="B671" t="s">
        <v>171</v>
      </c>
      <c r="C671" s="73">
        <v>33600</v>
      </c>
      <c r="D671" s="93">
        <v>3</v>
      </c>
      <c r="E671" s="66" t="s">
        <v>20</v>
      </c>
      <c r="F671" s="66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66"/>
      <c r="R671" s="66"/>
    </row>
    <row r="672" spans="1:20" ht="15" customHeight="1" x14ac:dyDescent="0.25">
      <c r="A672" s="74" t="s">
        <v>1126</v>
      </c>
      <c r="B672" t="s">
        <v>171</v>
      </c>
      <c r="C672" s="73">
        <v>33600</v>
      </c>
      <c r="D672" s="93">
        <v>3</v>
      </c>
      <c r="E672" s="66" t="s">
        <v>20</v>
      </c>
      <c r="F672" s="66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66"/>
      <c r="R672" s="66"/>
    </row>
    <row r="673" spans="1:20" ht="15" customHeight="1" x14ac:dyDescent="0.25">
      <c r="A673" s="74" t="s">
        <v>1126</v>
      </c>
      <c r="B673" t="s">
        <v>171</v>
      </c>
      <c r="C673" s="73">
        <v>20640</v>
      </c>
      <c r="D673" s="93">
        <v>2</v>
      </c>
      <c r="E673" s="66" t="s">
        <v>52</v>
      </c>
      <c r="F673" s="66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66"/>
      <c r="R673" s="66"/>
    </row>
    <row r="674" spans="1:20" ht="15" customHeight="1" x14ac:dyDescent="0.25">
      <c r="A674" s="74" t="s">
        <v>1126</v>
      </c>
      <c r="B674" t="s">
        <v>347</v>
      </c>
      <c r="C674" s="73">
        <v>9956.1219482708348</v>
      </c>
      <c r="D674" s="93">
        <v>2</v>
      </c>
      <c r="E674" s="66" t="s">
        <v>52</v>
      </c>
      <c r="F674" s="66"/>
      <c r="Q674" s="66"/>
      <c r="R674" s="66"/>
    </row>
    <row r="675" spans="1:20" ht="15" customHeight="1" x14ac:dyDescent="0.25">
      <c r="A675" s="74" t="s">
        <v>1126</v>
      </c>
      <c r="B675" t="s">
        <v>347</v>
      </c>
      <c r="C675" s="73">
        <v>10809.503829551191</v>
      </c>
      <c r="D675" s="93">
        <v>1</v>
      </c>
      <c r="E675" s="66" t="s">
        <v>3999</v>
      </c>
      <c r="F675" s="66"/>
      <c r="H675" s="89"/>
      <c r="I675" s="89"/>
      <c r="J675" s="89"/>
      <c r="K675" s="89"/>
      <c r="L675" s="89"/>
      <c r="M675" s="89"/>
      <c r="N675" s="89"/>
      <c r="O675" s="89"/>
      <c r="P675" s="89"/>
      <c r="Q675" s="66"/>
      <c r="R675" s="66"/>
    </row>
    <row r="676" spans="1:20" ht="15" customHeight="1" x14ac:dyDescent="0.25">
      <c r="A676" s="74" t="s">
        <v>1126</v>
      </c>
      <c r="B676" t="s">
        <v>347</v>
      </c>
      <c r="C676" s="73">
        <v>17067.637625607145</v>
      </c>
      <c r="D676" s="93">
        <v>2</v>
      </c>
      <c r="E676" s="66" t="s">
        <v>52</v>
      </c>
      <c r="F676" s="66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66"/>
      <c r="R676" s="66"/>
    </row>
    <row r="677" spans="1:20" ht="15" customHeight="1" x14ac:dyDescent="0.25">
      <c r="A677" s="74" t="s">
        <v>1126</v>
      </c>
      <c r="B677" t="s">
        <v>347</v>
      </c>
      <c r="C677" s="73">
        <v>19068</v>
      </c>
      <c r="D677" s="93">
        <v>5</v>
      </c>
      <c r="E677" s="66" t="s">
        <v>310</v>
      </c>
      <c r="F677" s="66"/>
      <c r="G677" s="89"/>
      <c r="H677" s="89"/>
      <c r="I677" s="89"/>
      <c r="J677" s="89"/>
      <c r="L677" s="89"/>
      <c r="M677" s="89"/>
      <c r="N677" s="89"/>
      <c r="O677" s="89"/>
      <c r="P677" s="89"/>
      <c r="Q677" s="66"/>
      <c r="R677" s="66"/>
    </row>
    <row r="678" spans="1:20" ht="15" customHeight="1" x14ac:dyDescent="0.25">
      <c r="A678" s="74" t="s">
        <v>1126</v>
      </c>
      <c r="B678" t="s">
        <v>347</v>
      </c>
      <c r="C678" s="73">
        <v>3982.448779308334</v>
      </c>
      <c r="D678" s="93">
        <v>3</v>
      </c>
      <c r="E678" s="66" t="s">
        <v>20</v>
      </c>
      <c r="F678" s="66"/>
      <c r="G678" s="89"/>
      <c r="H678" s="89"/>
      <c r="J678" s="89"/>
      <c r="K678" s="89"/>
      <c r="L678" s="89"/>
      <c r="M678" s="89"/>
      <c r="N678" s="89"/>
      <c r="O678" s="89"/>
      <c r="P678" s="89"/>
      <c r="Q678" s="66"/>
      <c r="R678" s="66"/>
    </row>
    <row r="679" spans="1:20" ht="15" customHeight="1" x14ac:dyDescent="0.25">
      <c r="A679" s="74" t="s">
        <v>1126</v>
      </c>
      <c r="B679" t="s">
        <v>347</v>
      </c>
      <c r="C679" s="73">
        <v>18060</v>
      </c>
      <c r="D679" s="93">
        <v>1</v>
      </c>
      <c r="E679" s="66" t="s">
        <v>3999</v>
      </c>
      <c r="F679" s="66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66"/>
      <c r="R679" s="66"/>
    </row>
    <row r="680" spans="1:20" ht="15" customHeight="1" x14ac:dyDescent="0.25">
      <c r="A680" s="74" t="s">
        <v>1126</v>
      </c>
      <c r="B680" t="s">
        <v>347</v>
      </c>
      <c r="C680" s="73">
        <v>5120.2912876821438</v>
      </c>
      <c r="D680" s="93">
        <v>2</v>
      </c>
      <c r="E680" s="66" t="s">
        <v>52</v>
      </c>
      <c r="F680" s="66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66"/>
      <c r="R680" s="66"/>
    </row>
    <row r="681" spans="1:20" ht="15" customHeight="1" x14ac:dyDescent="0.25">
      <c r="A681" s="74" t="s">
        <v>1126</v>
      </c>
      <c r="B681" t="s">
        <v>347</v>
      </c>
      <c r="C681" s="73">
        <v>12500</v>
      </c>
      <c r="D681" s="93">
        <v>8</v>
      </c>
      <c r="E681" s="66" t="s">
        <v>67</v>
      </c>
      <c r="F681" s="66"/>
      <c r="G681" s="89"/>
      <c r="H681" s="89"/>
      <c r="I681" s="89"/>
      <c r="J681" s="89"/>
      <c r="K681" s="89"/>
      <c r="L681" s="89"/>
      <c r="M681" s="89"/>
      <c r="O681" s="89"/>
      <c r="P681" s="89"/>
      <c r="Q681" s="66"/>
      <c r="R681" s="66"/>
    </row>
    <row r="682" spans="1:20" ht="15" customHeight="1" x14ac:dyDescent="0.25">
      <c r="A682" s="74" t="s">
        <v>1126</v>
      </c>
      <c r="B682" t="s">
        <v>347</v>
      </c>
      <c r="C682" s="73">
        <v>5689.2125418690484</v>
      </c>
      <c r="D682" s="93">
        <v>2</v>
      </c>
      <c r="E682" s="66" t="s">
        <v>52</v>
      </c>
      <c r="F682" s="66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66"/>
      <c r="R682" s="66"/>
    </row>
    <row r="683" spans="1:20" ht="15" customHeight="1" x14ac:dyDescent="0.25">
      <c r="A683" s="74" t="s">
        <v>1126</v>
      </c>
      <c r="B683" t="s">
        <v>347</v>
      </c>
      <c r="C683" s="73">
        <v>4019</v>
      </c>
      <c r="D683" s="93">
        <v>8</v>
      </c>
      <c r="E683" s="66" t="s">
        <v>67</v>
      </c>
      <c r="F683" s="66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66"/>
      <c r="R683" s="66"/>
    </row>
    <row r="684" spans="1:20" ht="15" customHeight="1" x14ac:dyDescent="0.25">
      <c r="A684" s="74" t="s">
        <v>1126</v>
      </c>
      <c r="B684" t="s">
        <v>347</v>
      </c>
      <c r="C684" s="73">
        <v>86000</v>
      </c>
      <c r="D684" s="93">
        <v>3</v>
      </c>
      <c r="E684" s="66" t="s">
        <v>20</v>
      </c>
      <c r="F684" s="66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66"/>
      <c r="R684" s="66"/>
      <c r="S684" s="74"/>
      <c r="T684" s="83"/>
    </row>
    <row r="685" spans="1:20" ht="15" customHeight="1" x14ac:dyDescent="0.25">
      <c r="A685" s="74" t="s">
        <v>983</v>
      </c>
      <c r="B685" t="s">
        <v>24</v>
      </c>
      <c r="C685" s="73">
        <v>184207.91865378313</v>
      </c>
      <c r="D685" s="93">
        <v>2</v>
      </c>
      <c r="E685" s="66" t="s">
        <v>52</v>
      </c>
      <c r="F685" s="66"/>
      <c r="Q685" s="66"/>
      <c r="R685" s="66"/>
    </row>
    <row r="686" spans="1:20" ht="15" customHeight="1" x14ac:dyDescent="0.25">
      <c r="A686" s="74" t="s">
        <v>983</v>
      </c>
      <c r="B686" t="s">
        <v>24</v>
      </c>
      <c r="C686" s="73">
        <v>100000</v>
      </c>
      <c r="D686" s="93">
        <v>3</v>
      </c>
      <c r="E686" s="66" t="s">
        <v>20</v>
      </c>
      <c r="F686" s="66"/>
      <c r="G686" s="89"/>
      <c r="H686" s="89"/>
      <c r="J686" s="89"/>
      <c r="K686" s="89"/>
      <c r="L686" s="89"/>
      <c r="M686" s="89"/>
      <c r="N686" s="89"/>
      <c r="O686" s="89"/>
      <c r="P686" s="89"/>
      <c r="Q686" s="66"/>
      <c r="R686" s="66"/>
    </row>
    <row r="687" spans="1:20" ht="15" customHeight="1" x14ac:dyDescent="0.25">
      <c r="A687" s="74" t="s">
        <v>983</v>
      </c>
      <c r="B687" t="s">
        <v>24</v>
      </c>
      <c r="C687" s="73">
        <v>30489.586535798586</v>
      </c>
      <c r="D687" s="93">
        <v>2</v>
      </c>
      <c r="E687" s="66" t="s">
        <v>52</v>
      </c>
      <c r="F687" s="66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66"/>
      <c r="R687" s="66"/>
    </row>
    <row r="688" spans="1:20" ht="15" customHeight="1" x14ac:dyDescent="0.25">
      <c r="A688" s="74" t="s">
        <v>983</v>
      </c>
      <c r="B688" t="s">
        <v>24</v>
      </c>
      <c r="C688" s="73">
        <v>82575.963534454509</v>
      </c>
      <c r="D688" s="93">
        <v>7</v>
      </c>
      <c r="E688" s="66" t="s">
        <v>488</v>
      </c>
      <c r="F688" s="66"/>
      <c r="G688" s="89"/>
      <c r="H688" s="89"/>
      <c r="I688" s="89"/>
      <c r="J688" s="89"/>
      <c r="K688" s="89"/>
      <c r="L688" s="89"/>
      <c r="N688" s="89"/>
      <c r="O688" s="89"/>
      <c r="P688" s="89"/>
      <c r="Q688" s="66"/>
      <c r="R688" s="66"/>
    </row>
    <row r="689" spans="1:20" ht="15" customHeight="1" x14ac:dyDescent="0.25">
      <c r="A689" s="74" t="s">
        <v>983</v>
      </c>
      <c r="B689" t="s">
        <v>24</v>
      </c>
      <c r="C689" s="73">
        <v>63519.971949580387</v>
      </c>
      <c r="D689" s="93">
        <v>3</v>
      </c>
      <c r="E689" s="66" t="s">
        <v>20</v>
      </c>
      <c r="F689" s="66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66"/>
      <c r="R689" s="66"/>
    </row>
    <row r="690" spans="1:20" ht="15" customHeight="1" x14ac:dyDescent="0.25">
      <c r="A690" s="74" t="s">
        <v>983</v>
      </c>
      <c r="B690" t="s">
        <v>24</v>
      </c>
      <c r="C690" s="73">
        <v>83846.362973446114</v>
      </c>
      <c r="D690" s="93">
        <v>3</v>
      </c>
      <c r="E690" s="66" t="s">
        <v>20</v>
      </c>
      <c r="F690" s="66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66"/>
      <c r="R690" s="66"/>
    </row>
    <row r="691" spans="1:20" ht="15" customHeight="1" x14ac:dyDescent="0.25">
      <c r="A691" s="74" t="s">
        <v>983</v>
      </c>
      <c r="B691" t="s">
        <v>24</v>
      </c>
      <c r="C691" s="73">
        <v>53356.776437647524</v>
      </c>
      <c r="D691" s="93">
        <v>6</v>
      </c>
      <c r="E691" s="66" t="s">
        <v>356</v>
      </c>
      <c r="F691" s="66"/>
      <c r="G691" s="89"/>
      <c r="H691" s="89"/>
      <c r="I691" s="89"/>
      <c r="J691" s="89"/>
      <c r="K691" s="89"/>
      <c r="M691" s="89"/>
      <c r="N691" s="89"/>
      <c r="O691" s="89"/>
      <c r="P691" s="89"/>
      <c r="Q691" s="66"/>
      <c r="R691" s="66"/>
    </row>
    <row r="692" spans="1:20" ht="15" customHeight="1" x14ac:dyDescent="0.25">
      <c r="A692" s="74" t="s">
        <v>983</v>
      </c>
      <c r="B692" t="s">
        <v>24</v>
      </c>
      <c r="C692" s="73">
        <v>90198.36016840415</v>
      </c>
      <c r="D692" s="93">
        <v>6</v>
      </c>
      <c r="E692" s="66" t="s">
        <v>356</v>
      </c>
      <c r="F692" s="66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66"/>
      <c r="R692" s="66"/>
    </row>
    <row r="693" spans="1:20" ht="15" customHeight="1" x14ac:dyDescent="0.25">
      <c r="A693" s="74" t="s">
        <v>983</v>
      </c>
      <c r="B693" t="s">
        <v>24</v>
      </c>
      <c r="C693" s="73">
        <v>176585.52201983347</v>
      </c>
      <c r="D693" s="93">
        <v>2</v>
      </c>
      <c r="E693" s="66" t="s">
        <v>52</v>
      </c>
      <c r="F693" s="66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66"/>
      <c r="R693" s="66"/>
    </row>
    <row r="694" spans="1:20" ht="15" customHeight="1" x14ac:dyDescent="0.25">
      <c r="A694" s="74" t="s">
        <v>983</v>
      </c>
      <c r="B694" t="s">
        <v>24</v>
      </c>
      <c r="C694" s="73">
        <v>57167.974754622352</v>
      </c>
      <c r="D694" s="93">
        <v>7</v>
      </c>
      <c r="E694" s="66" t="s">
        <v>488</v>
      </c>
      <c r="F694" s="66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66"/>
      <c r="R694" s="66"/>
      <c r="S694" s="74"/>
      <c r="T694" s="83"/>
    </row>
    <row r="695" spans="1:20" ht="15" customHeight="1" x14ac:dyDescent="0.25">
      <c r="A695" s="74" t="s">
        <v>983</v>
      </c>
      <c r="B695" t="s">
        <v>24</v>
      </c>
      <c r="C695" s="73">
        <v>53356.776437647524</v>
      </c>
      <c r="D695" s="93">
        <v>6</v>
      </c>
      <c r="E695" s="66" t="s">
        <v>356</v>
      </c>
      <c r="F695" s="66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66"/>
      <c r="R695" s="66"/>
    </row>
    <row r="696" spans="1:20" ht="15" customHeight="1" x14ac:dyDescent="0.25">
      <c r="A696" s="74" t="s">
        <v>983</v>
      </c>
      <c r="B696" t="s">
        <v>24</v>
      </c>
      <c r="C696" s="73">
        <v>42558.381206218859</v>
      </c>
      <c r="D696" s="93">
        <v>7</v>
      </c>
      <c r="E696" s="66" t="s">
        <v>488</v>
      </c>
      <c r="F696" s="66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66"/>
      <c r="R696" s="66"/>
    </row>
    <row r="697" spans="1:20" ht="15" customHeight="1" x14ac:dyDescent="0.25">
      <c r="A697" s="74" t="s">
        <v>983</v>
      </c>
      <c r="B697" t="s">
        <v>24</v>
      </c>
      <c r="C697" s="73">
        <v>45000</v>
      </c>
      <c r="D697" s="93">
        <v>2</v>
      </c>
      <c r="E697" s="66" t="s">
        <v>52</v>
      </c>
      <c r="F697" s="66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66"/>
      <c r="R697" s="66"/>
    </row>
    <row r="698" spans="1:20" ht="15" customHeight="1" x14ac:dyDescent="0.25">
      <c r="A698" s="74" t="s">
        <v>983</v>
      </c>
      <c r="B698" t="s">
        <v>24</v>
      </c>
      <c r="C698" s="73">
        <v>88927.960729412545</v>
      </c>
      <c r="D698" s="93">
        <v>8</v>
      </c>
      <c r="E698" s="66" t="s">
        <v>67</v>
      </c>
      <c r="F698" s="66"/>
      <c r="G698" s="89"/>
      <c r="H698" s="89"/>
      <c r="I698" s="89"/>
      <c r="J698" s="89"/>
      <c r="K698" s="89"/>
      <c r="L698" s="89"/>
      <c r="M698" s="89"/>
      <c r="O698" s="89"/>
      <c r="P698" s="89"/>
      <c r="Q698" s="66"/>
      <c r="R698" s="66"/>
    </row>
    <row r="699" spans="1:20" ht="15" customHeight="1" x14ac:dyDescent="0.25">
      <c r="A699" s="74" t="s">
        <v>983</v>
      </c>
      <c r="B699" t="s">
        <v>24</v>
      </c>
      <c r="C699" s="73">
        <v>75000</v>
      </c>
      <c r="D699" s="93">
        <v>6</v>
      </c>
      <c r="E699" s="66" t="s">
        <v>356</v>
      </c>
      <c r="F699" s="66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66"/>
      <c r="R699" s="66"/>
    </row>
    <row r="700" spans="1:20" ht="15" customHeight="1" x14ac:dyDescent="0.25">
      <c r="A700" s="74" t="s">
        <v>983</v>
      </c>
      <c r="B700" t="s">
        <v>24</v>
      </c>
      <c r="C700" s="73">
        <v>50815.977559664309</v>
      </c>
      <c r="D700" s="93">
        <v>3</v>
      </c>
      <c r="E700" s="66" t="s">
        <v>20</v>
      </c>
      <c r="F700" s="66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66"/>
      <c r="R700" s="66"/>
    </row>
    <row r="701" spans="1:20" ht="15" customHeight="1" x14ac:dyDescent="0.25">
      <c r="A701" s="74" t="s">
        <v>983</v>
      </c>
      <c r="B701" t="s">
        <v>24</v>
      </c>
      <c r="C701" s="73">
        <v>76223.966339496474</v>
      </c>
      <c r="D701" s="93">
        <v>2</v>
      </c>
      <c r="E701" s="66" t="s">
        <v>52</v>
      </c>
      <c r="F701" s="66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66"/>
      <c r="R701" s="66"/>
    </row>
    <row r="702" spans="1:20" ht="15" customHeight="1" x14ac:dyDescent="0.25">
      <c r="A702" s="74" t="s">
        <v>983</v>
      </c>
      <c r="B702" t="s">
        <v>30</v>
      </c>
      <c r="C702" s="73">
        <v>44000</v>
      </c>
      <c r="D702" s="93">
        <v>4</v>
      </c>
      <c r="E702" s="66" t="s">
        <v>4001</v>
      </c>
      <c r="F702" s="66"/>
      <c r="Q702" s="66"/>
      <c r="R702" s="66"/>
    </row>
    <row r="703" spans="1:20" ht="15" customHeight="1" x14ac:dyDescent="0.25">
      <c r="A703" s="74" t="s">
        <v>983</v>
      </c>
      <c r="B703" t="s">
        <v>30</v>
      </c>
      <c r="C703" s="73">
        <v>15244.793267899293</v>
      </c>
      <c r="D703" s="93">
        <v>8</v>
      </c>
      <c r="E703" s="66" t="s">
        <v>67</v>
      </c>
      <c r="F703" s="66"/>
      <c r="G703" s="89"/>
      <c r="H703" s="89"/>
      <c r="I703" s="89"/>
      <c r="J703" s="89"/>
      <c r="K703" s="89"/>
      <c r="L703" s="89"/>
      <c r="M703" s="89"/>
      <c r="O703" s="89"/>
      <c r="P703" s="89"/>
      <c r="Q703" s="66"/>
      <c r="R703" s="66"/>
    </row>
    <row r="704" spans="1:20" ht="15" customHeight="1" x14ac:dyDescent="0.25">
      <c r="A704" s="74" t="s">
        <v>983</v>
      </c>
      <c r="B704" t="s">
        <v>30</v>
      </c>
      <c r="C704" s="73">
        <v>22867.189901848938</v>
      </c>
      <c r="D704" s="93">
        <v>2</v>
      </c>
      <c r="E704" s="66" t="s">
        <v>52</v>
      </c>
      <c r="F704" s="66"/>
      <c r="G704" s="89"/>
      <c r="I704" s="89"/>
      <c r="J704" s="89"/>
      <c r="K704" s="89"/>
      <c r="L704" s="89"/>
      <c r="M704" s="89"/>
      <c r="N704" s="89"/>
      <c r="O704" s="89"/>
      <c r="P704" s="89"/>
      <c r="Q704" s="66"/>
      <c r="R704" s="66"/>
    </row>
    <row r="705" spans="1:18" ht="15" customHeight="1" x14ac:dyDescent="0.25">
      <c r="A705" s="74" t="s">
        <v>983</v>
      </c>
      <c r="B705" t="s">
        <v>30</v>
      </c>
      <c r="C705" s="73">
        <v>19818.231248269083</v>
      </c>
      <c r="D705" s="93">
        <v>7</v>
      </c>
      <c r="E705" s="66" t="s">
        <v>488</v>
      </c>
      <c r="F705" s="66"/>
      <c r="G705" s="89"/>
      <c r="H705" s="89"/>
      <c r="I705" s="89"/>
      <c r="J705" s="89"/>
      <c r="K705" s="89"/>
      <c r="L705" s="89"/>
      <c r="N705" s="89"/>
      <c r="O705" s="89"/>
      <c r="P705" s="89"/>
      <c r="Q705" s="66"/>
      <c r="R705" s="66"/>
    </row>
    <row r="706" spans="1:18" ht="15" customHeight="1" x14ac:dyDescent="0.25">
      <c r="A706" s="74" t="s">
        <v>983</v>
      </c>
      <c r="B706" t="s">
        <v>30</v>
      </c>
      <c r="C706" s="73">
        <v>38111.983169748237</v>
      </c>
      <c r="D706" s="93">
        <v>5</v>
      </c>
      <c r="E706" s="66" t="s">
        <v>310</v>
      </c>
      <c r="F706" s="66"/>
      <c r="G706" s="89"/>
      <c r="H706" s="89"/>
      <c r="I706" s="89"/>
      <c r="J706" s="89"/>
      <c r="L706" s="89"/>
      <c r="M706" s="89"/>
      <c r="N706" s="89"/>
      <c r="O706" s="89"/>
      <c r="P706" s="89"/>
      <c r="Q706" s="66"/>
      <c r="R706" s="66"/>
    </row>
    <row r="707" spans="1:18" ht="15" customHeight="1" x14ac:dyDescent="0.25">
      <c r="A707" s="74" t="s">
        <v>983</v>
      </c>
      <c r="B707" t="s">
        <v>30</v>
      </c>
      <c r="C707" s="73">
        <v>50815.977559664309</v>
      </c>
      <c r="D707" s="93">
        <v>5</v>
      </c>
      <c r="E707" s="66" t="s">
        <v>310</v>
      </c>
      <c r="F707" s="66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66"/>
      <c r="R707" s="66"/>
    </row>
    <row r="708" spans="1:18" ht="15" customHeight="1" x14ac:dyDescent="0.25">
      <c r="A708" s="74" t="s">
        <v>983</v>
      </c>
      <c r="B708" t="s">
        <v>30</v>
      </c>
      <c r="C708" s="73">
        <v>63519.971949580387</v>
      </c>
      <c r="D708" s="93">
        <v>9</v>
      </c>
      <c r="E708" s="66" t="s">
        <v>279</v>
      </c>
      <c r="F708" s="66"/>
      <c r="G708" s="89"/>
      <c r="H708" s="89"/>
      <c r="I708" s="89"/>
      <c r="J708" s="89"/>
      <c r="K708" s="89"/>
      <c r="L708" s="89"/>
      <c r="M708" s="89"/>
      <c r="N708" s="89"/>
      <c r="P708" s="89"/>
      <c r="Q708" s="66"/>
      <c r="R708" s="66"/>
    </row>
    <row r="709" spans="1:18" ht="15" customHeight="1" x14ac:dyDescent="0.25">
      <c r="A709" s="74" t="s">
        <v>983</v>
      </c>
      <c r="B709" t="s">
        <v>30</v>
      </c>
      <c r="C709" s="73">
        <v>26678.388218823762</v>
      </c>
      <c r="D709" s="93">
        <v>2</v>
      </c>
      <c r="E709" s="66" t="s">
        <v>52</v>
      </c>
      <c r="F709" s="66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66"/>
      <c r="R709" s="66"/>
    </row>
    <row r="710" spans="1:18" ht="15" customHeight="1" x14ac:dyDescent="0.25">
      <c r="A710" s="74" t="s">
        <v>983</v>
      </c>
      <c r="B710" t="s">
        <v>30</v>
      </c>
      <c r="C710" s="73">
        <v>26678.388218823762</v>
      </c>
      <c r="D710" s="93">
        <v>3</v>
      </c>
      <c r="E710" s="66" t="s">
        <v>20</v>
      </c>
      <c r="F710" s="66"/>
      <c r="G710" s="89"/>
      <c r="H710" s="89"/>
      <c r="J710" s="89"/>
      <c r="K710" s="89"/>
      <c r="L710" s="89"/>
      <c r="M710" s="89"/>
      <c r="N710" s="89"/>
      <c r="O710" s="89"/>
      <c r="P710" s="89"/>
      <c r="Q710" s="66"/>
      <c r="R710" s="66"/>
    </row>
    <row r="711" spans="1:18" ht="15" customHeight="1" x14ac:dyDescent="0.25">
      <c r="A711" s="74" t="s">
        <v>983</v>
      </c>
      <c r="B711" t="s">
        <v>30</v>
      </c>
      <c r="C711" s="73">
        <v>21342.710575059013</v>
      </c>
      <c r="D711" s="93">
        <v>5</v>
      </c>
      <c r="E711" s="66" t="s">
        <v>310</v>
      </c>
      <c r="F711" s="66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66"/>
      <c r="R711" s="66"/>
    </row>
    <row r="712" spans="1:18" x14ac:dyDescent="0.25">
      <c r="A712" s="74" t="s">
        <v>983</v>
      </c>
      <c r="B712" t="s">
        <v>71</v>
      </c>
      <c r="C712" s="73">
        <v>55166.239522354947</v>
      </c>
      <c r="D712" s="93">
        <v>3</v>
      </c>
      <c r="E712" s="66" t="s">
        <v>20</v>
      </c>
      <c r="F712" s="66"/>
      <c r="Q712" s="66"/>
      <c r="R712" s="66"/>
    </row>
    <row r="713" spans="1:18" x14ac:dyDescent="0.25">
      <c r="A713" s="74" t="s">
        <v>983</v>
      </c>
      <c r="B713" t="s">
        <v>71</v>
      </c>
      <c r="C713" s="73">
        <v>50437.70470615309</v>
      </c>
      <c r="D713" s="93">
        <v>3</v>
      </c>
      <c r="E713" s="66" t="s">
        <v>20</v>
      </c>
      <c r="F713" s="66"/>
      <c r="G713" s="89"/>
      <c r="H713" s="89"/>
      <c r="I713" s="89"/>
      <c r="J713" s="89"/>
      <c r="K713" s="89"/>
      <c r="M713" s="89"/>
      <c r="N713" s="89"/>
      <c r="O713" s="89"/>
      <c r="P713" s="89"/>
      <c r="Q713" s="66"/>
      <c r="R713" s="66"/>
    </row>
    <row r="714" spans="1:18" x14ac:dyDescent="0.25">
      <c r="A714" s="74" t="s">
        <v>983</v>
      </c>
      <c r="B714" t="s">
        <v>71</v>
      </c>
      <c r="C714" s="73">
        <v>63047.130882691366</v>
      </c>
      <c r="D714" s="93">
        <v>5</v>
      </c>
      <c r="E714" s="66" t="s">
        <v>310</v>
      </c>
      <c r="F714" s="66"/>
      <c r="G714" s="89"/>
      <c r="H714" s="89"/>
      <c r="I714" s="89"/>
      <c r="J714" s="89"/>
      <c r="L714" s="89"/>
      <c r="M714" s="89"/>
      <c r="N714" s="89"/>
      <c r="O714" s="89"/>
      <c r="P714" s="89"/>
      <c r="Q714" s="66"/>
      <c r="R714" s="66"/>
    </row>
    <row r="715" spans="1:18" x14ac:dyDescent="0.25">
      <c r="A715" s="74" t="s">
        <v>983</v>
      </c>
      <c r="B715" t="s">
        <v>71</v>
      </c>
      <c r="C715" s="73">
        <v>28371.208897211112</v>
      </c>
      <c r="D715" s="93">
        <v>2</v>
      </c>
      <c r="E715" s="66" t="s">
        <v>52</v>
      </c>
      <c r="F715" s="66"/>
      <c r="G715" s="89"/>
      <c r="I715" s="89"/>
      <c r="J715" s="89"/>
      <c r="K715" s="89"/>
      <c r="L715" s="89"/>
      <c r="M715" s="89"/>
      <c r="N715" s="89"/>
      <c r="O715" s="89"/>
      <c r="P715" s="89"/>
      <c r="Q715" s="66"/>
      <c r="R715" s="66"/>
    </row>
    <row r="716" spans="1:18" x14ac:dyDescent="0.25">
      <c r="A716" s="74" t="s">
        <v>983</v>
      </c>
      <c r="B716" t="s">
        <v>71</v>
      </c>
      <c r="C716" s="73">
        <v>157617.8272067284</v>
      </c>
      <c r="D716" s="93">
        <v>3</v>
      </c>
      <c r="E716" s="66" t="s">
        <v>20</v>
      </c>
      <c r="F716" s="66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66"/>
      <c r="R716" s="66"/>
    </row>
    <row r="717" spans="1:18" x14ac:dyDescent="0.25">
      <c r="A717" s="74" t="s">
        <v>983</v>
      </c>
      <c r="B717" t="s">
        <v>71</v>
      </c>
      <c r="C717" s="73">
        <v>47285.348162018527</v>
      </c>
      <c r="D717" s="93">
        <v>2</v>
      </c>
      <c r="E717" s="66" t="s">
        <v>52</v>
      </c>
      <c r="F717" s="66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66"/>
      <c r="R717" s="66"/>
    </row>
    <row r="718" spans="1:18" x14ac:dyDescent="0.25">
      <c r="A718" s="74" t="s">
        <v>983</v>
      </c>
      <c r="B718" t="s">
        <v>71</v>
      </c>
      <c r="C718" s="73">
        <v>81000</v>
      </c>
      <c r="D718" s="93">
        <v>6</v>
      </c>
      <c r="E718" s="66" t="s">
        <v>356</v>
      </c>
      <c r="F718" s="66"/>
      <c r="G718" s="89"/>
      <c r="H718" s="89"/>
      <c r="I718" s="89"/>
      <c r="J718" s="89"/>
      <c r="K718" s="89"/>
      <c r="M718" s="89"/>
      <c r="N718" s="89"/>
      <c r="O718" s="89"/>
      <c r="P718" s="89"/>
      <c r="Q718" s="66"/>
      <c r="R718" s="66"/>
    </row>
    <row r="719" spans="1:18" x14ac:dyDescent="0.25">
      <c r="A719" s="74" t="s">
        <v>983</v>
      </c>
      <c r="B719" t="s">
        <v>71</v>
      </c>
      <c r="C719" s="73">
        <v>44383.603963142654</v>
      </c>
      <c r="D719" s="93">
        <v>3</v>
      </c>
      <c r="E719" s="66" t="s">
        <v>20</v>
      </c>
      <c r="F719" s="66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66"/>
      <c r="R719" s="66"/>
    </row>
    <row r="720" spans="1:18" x14ac:dyDescent="0.25">
      <c r="A720" s="74" t="s">
        <v>983</v>
      </c>
      <c r="B720" t="s">
        <v>71</v>
      </c>
      <c r="C720" s="73">
        <v>110332.47904470989</v>
      </c>
      <c r="D720" s="93">
        <v>2</v>
      </c>
      <c r="E720" s="66" t="s">
        <v>52</v>
      </c>
      <c r="F720" s="66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66"/>
      <c r="R720" s="66"/>
    </row>
    <row r="721" spans="1:18" x14ac:dyDescent="0.25">
      <c r="A721" s="74" t="s">
        <v>983</v>
      </c>
      <c r="B721" t="s">
        <v>71</v>
      </c>
      <c r="C721" s="73">
        <v>50831.74927416991</v>
      </c>
      <c r="D721" s="93">
        <v>2</v>
      </c>
      <c r="E721" s="66" t="s">
        <v>52</v>
      </c>
      <c r="F721" s="66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66"/>
      <c r="R721" s="66"/>
    </row>
    <row r="722" spans="1:18" x14ac:dyDescent="0.25">
      <c r="A722" s="74" t="s">
        <v>983</v>
      </c>
      <c r="B722" t="s">
        <v>71</v>
      </c>
      <c r="C722" s="73">
        <v>29159.298033244755</v>
      </c>
      <c r="D722" s="93">
        <v>2</v>
      </c>
      <c r="E722" s="66" t="s">
        <v>52</v>
      </c>
      <c r="F722" s="66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66"/>
      <c r="R722" s="66"/>
    </row>
    <row r="723" spans="1:18" x14ac:dyDescent="0.25">
      <c r="A723" s="74" t="s">
        <v>983</v>
      </c>
      <c r="B723" t="s">
        <v>71</v>
      </c>
      <c r="C723" s="73">
        <v>47285.348162018527</v>
      </c>
      <c r="D723" s="93">
        <v>3</v>
      </c>
      <c r="E723" s="66" t="s">
        <v>20</v>
      </c>
      <c r="F723" s="66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66"/>
      <c r="R723" s="66"/>
    </row>
    <row r="724" spans="1:18" x14ac:dyDescent="0.25">
      <c r="A724" s="74" t="s">
        <v>983</v>
      </c>
      <c r="B724" t="s">
        <v>71</v>
      </c>
      <c r="C724" s="73">
        <v>67775.665698893223</v>
      </c>
      <c r="D724" s="93">
        <v>2</v>
      </c>
      <c r="E724" s="66" t="s">
        <v>52</v>
      </c>
      <c r="F724" s="66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66"/>
      <c r="R724" s="66"/>
    </row>
    <row r="725" spans="1:18" x14ac:dyDescent="0.25">
      <c r="A725" s="74" t="s">
        <v>983</v>
      </c>
      <c r="B725" t="s">
        <v>71</v>
      </c>
      <c r="C725" s="73">
        <v>70928.022243027779</v>
      </c>
      <c r="D725" s="93">
        <v>2</v>
      </c>
      <c r="E725" s="66" t="s">
        <v>52</v>
      </c>
      <c r="F725" s="66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66"/>
      <c r="R725" s="66"/>
    </row>
    <row r="726" spans="1:18" x14ac:dyDescent="0.25">
      <c r="A726" s="74" t="s">
        <v>983</v>
      </c>
      <c r="B726" t="s">
        <v>71</v>
      </c>
      <c r="C726" s="73">
        <v>83033.071372504521</v>
      </c>
      <c r="D726" s="93">
        <v>6</v>
      </c>
      <c r="E726" s="66" t="s">
        <v>356</v>
      </c>
      <c r="F726" s="66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66"/>
      <c r="R726" s="66"/>
    </row>
    <row r="727" spans="1:18" x14ac:dyDescent="0.25">
      <c r="A727" s="74" t="s">
        <v>983</v>
      </c>
      <c r="B727" t="s">
        <v>71</v>
      </c>
      <c r="C727" s="73">
        <v>94570.696324037053</v>
      </c>
      <c r="D727" s="93">
        <v>3</v>
      </c>
      <c r="E727" s="66" t="s">
        <v>20</v>
      </c>
      <c r="F727" s="66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66"/>
      <c r="R727" s="66"/>
    </row>
    <row r="728" spans="1:18" x14ac:dyDescent="0.25">
      <c r="A728" s="74" t="s">
        <v>983</v>
      </c>
      <c r="B728" t="s">
        <v>71</v>
      </c>
      <c r="C728" s="73">
        <v>44132.991617883956</v>
      </c>
      <c r="D728" s="93">
        <v>3</v>
      </c>
      <c r="E728" s="66" t="s">
        <v>20</v>
      </c>
      <c r="F728" s="66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66"/>
      <c r="R728" s="66"/>
    </row>
    <row r="729" spans="1:18" x14ac:dyDescent="0.25">
      <c r="A729" s="74" t="s">
        <v>983</v>
      </c>
      <c r="B729" t="s">
        <v>71</v>
      </c>
      <c r="C729" s="73">
        <v>48861.526434085805</v>
      </c>
      <c r="D729" s="93">
        <v>9</v>
      </c>
      <c r="E729" s="66" t="s">
        <v>279</v>
      </c>
      <c r="F729" s="66"/>
      <c r="G729" s="89"/>
      <c r="H729" s="89"/>
      <c r="I729" s="89"/>
      <c r="J729" s="89"/>
      <c r="K729" s="89"/>
      <c r="L729" s="89"/>
      <c r="M729" s="89"/>
      <c r="N729" s="89"/>
      <c r="P729" s="89"/>
      <c r="Q729" s="66"/>
      <c r="R729" s="66"/>
    </row>
    <row r="730" spans="1:18" x14ac:dyDescent="0.25">
      <c r="A730" s="74" t="s">
        <v>983</v>
      </c>
      <c r="B730" t="s">
        <v>71</v>
      </c>
      <c r="C730" s="73">
        <v>31523.565441345683</v>
      </c>
      <c r="D730" s="93">
        <v>9</v>
      </c>
      <c r="E730" s="66" t="s">
        <v>279</v>
      </c>
      <c r="F730" s="66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66"/>
      <c r="R730" s="66"/>
    </row>
    <row r="731" spans="1:18" x14ac:dyDescent="0.25">
      <c r="A731" s="74" t="s">
        <v>983</v>
      </c>
      <c r="B731" t="s">
        <v>71</v>
      </c>
      <c r="C731" s="73">
        <v>45709.169889951241</v>
      </c>
      <c r="D731" s="93">
        <v>3</v>
      </c>
      <c r="E731" s="66" t="s">
        <v>20</v>
      </c>
      <c r="F731" s="66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66"/>
      <c r="R731" s="66"/>
    </row>
    <row r="732" spans="1:18" x14ac:dyDescent="0.25">
      <c r="A732" s="74" t="s">
        <v>983</v>
      </c>
      <c r="B732" t="s">
        <v>71</v>
      </c>
      <c r="C732" s="73">
        <v>100000</v>
      </c>
      <c r="D732" s="93">
        <v>3</v>
      </c>
      <c r="E732" s="66" t="s">
        <v>20</v>
      </c>
      <c r="F732" s="66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66"/>
      <c r="R732" s="66"/>
    </row>
    <row r="733" spans="1:18" x14ac:dyDescent="0.25">
      <c r="A733" s="74" t="s">
        <v>983</v>
      </c>
      <c r="B733" t="s">
        <v>71</v>
      </c>
      <c r="C733" s="73">
        <v>170000</v>
      </c>
      <c r="D733" s="93">
        <v>3</v>
      </c>
      <c r="E733" s="66" t="s">
        <v>20</v>
      </c>
      <c r="F733" s="66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66"/>
      <c r="R733" s="66"/>
    </row>
    <row r="734" spans="1:18" x14ac:dyDescent="0.25">
      <c r="A734" s="74" t="s">
        <v>983</v>
      </c>
      <c r="B734" t="s">
        <v>71</v>
      </c>
      <c r="C734" s="73">
        <v>67775.665698893223</v>
      </c>
      <c r="D734" s="93">
        <v>2</v>
      </c>
      <c r="E734" s="66" t="s">
        <v>52</v>
      </c>
      <c r="F734" s="66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66"/>
      <c r="R734" s="66"/>
    </row>
    <row r="735" spans="1:18" x14ac:dyDescent="0.25">
      <c r="A735" s="74" t="s">
        <v>983</v>
      </c>
      <c r="B735" t="s">
        <v>71</v>
      </c>
      <c r="C735" s="73">
        <v>94570.696324037053</v>
      </c>
      <c r="D735" s="93">
        <v>4</v>
      </c>
      <c r="E735" s="66" t="s">
        <v>4001</v>
      </c>
      <c r="F735" s="66"/>
      <c r="G735" s="89"/>
      <c r="H735" s="89"/>
      <c r="I735" s="89"/>
      <c r="K735" s="89"/>
      <c r="L735" s="89"/>
      <c r="M735" s="89"/>
      <c r="N735" s="89"/>
      <c r="O735" s="89"/>
      <c r="P735" s="89"/>
      <c r="Q735" s="66"/>
      <c r="R735" s="66"/>
    </row>
    <row r="736" spans="1:18" x14ac:dyDescent="0.25">
      <c r="A736" s="74" t="s">
        <v>983</v>
      </c>
      <c r="B736" t="s">
        <v>71</v>
      </c>
      <c r="C736" s="73">
        <v>44132.991617883956</v>
      </c>
      <c r="D736" s="93">
        <v>2</v>
      </c>
      <c r="E736" s="66" t="s">
        <v>52</v>
      </c>
      <c r="F736" s="66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66"/>
      <c r="R736" s="66"/>
    </row>
    <row r="737" spans="1:18" x14ac:dyDescent="0.25">
      <c r="A737" s="74" t="s">
        <v>983</v>
      </c>
      <c r="B737" t="s">
        <v>71</v>
      </c>
      <c r="C737" s="73">
        <v>55166.239522354947</v>
      </c>
      <c r="D737" s="93">
        <v>5</v>
      </c>
      <c r="E737" s="66" t="s">
        <v>310</v>
      </c>
      <c r="F737" s="66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66"/>
      <c r="R737" s="66"/>
    </row>
    <row r="738" spans="1:18" x14ac:dyDescent="0.25">
      <c r="A738" s="74" t="s">
        <v>983</v>
      </c>
      <c r="B738" t="s">
        <v>71</v>
      </c>
      <c r="C738" s="73">
        <v>104027.76595644075</v>
      </c>
      <c r="D738" s="93">
        <v>2</v>
      </c>
      <c r="E738" s="66" t="s">
        <v>52</v>
      </c>
      <c r="F738" s="66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66"/>
      <c r="R738" s="66"/>
    </row>
    <row r="739" spans="1:18" x14ac:dyDescent="0.25">
      <c r="A739" s="74" t="s">
        <v>983</v>
      </c>
      <c r="B739" t="s">
        <v>71</v>
      </c>
      <c r="C739" s="73">
        <v>102451.58768437347</v>
      </c>
      <c r="D739" s="93">
        <v>7</v>
      </c>
      <c r="E739" s="66" t="s">
        <v>488</v>
      </c>
      <c r="F739" s="66"/>
      <c r="G739" s="89"/>
      <c r="H739" s="89"/>
      <c r="I739" s="89"/>
      <c r="J739" s="89"/>
      <c r="K739" s="89"/>
      <c r="L739" s="89"/>
      <c r="N739" s="89"/>
      <c r="O739" s="89"/>
      <c r="P739" s="89"/>
      <c r="Q739" s="66"/>
      <c r="R739" s="66"/>
    </row>
    <row r="740" spans="1:18" x14ac:dyDescent="0.25">
      <c r="A740" s="74" t="s">
        <v>983</v>
      </c>
      <c r="B740" t="s">
        <v>71</v>
      </c>
      <c r="C740" s="73">
        <v>94570.696324037053</v>
      </c>
      <c r="D740" s="93">
        <v>6</v>
      </c>
      <c r="E740" s="66" t="s">
        <v>356</v>
      </c>
      <c r="F740" s="66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66"/>
      <c r="R740" s="66"/>
    </row>
    <row r="741" spans="1:18" x14ac:dyDescent="0.25">
      <c r="A741" s="74" t="s">
        <v>983</v>
      </c>
      <c r="B741" t="s">
        <v>71</v>
      </c>
      <c r="C741" s="73">
        <v>59894.774338556796</v>
      </c>
      <c r="D741" s="93">
        <v>5</v>
      </c>
      <c r="E741" s="66" t="s">
        <v>310</v>
      </c>
      <c r="F741" s="66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66"/>
      <c r="R741" s="66"/>
    </row>
    <row r="742" spans="1:18" x14ac:dyDescent="0.25">
      <c r="A742" s="74" t="s">
        <v>983</v>
      </c>
      <c r="B742" t="s">
        <v>71</v>
      </c>
      <c r="C742" s="73">
        <v>39404.456801682099</v>
      </c>
      <c r="D742" s="93">
        <v>3</v>
      </c>
      <c r="E742" s="66" t="s">
        <v>20</v>
      </c>
      <c r="F742" s="66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66"/>
      <c r="R742" s="66"/>
    </row>
    <row r="743" spans="1:18" x14ac:dyDescent="0.25">
      <c r="A743" s="74" t="s">
        <v>983</v>
      </c>
      <c r="B743" t="s">
        <v>71</v>
      </c>
      <c r="C743" s="73">
        <v>44921.080753917595</v>
      </c>
      <c r="D743" s="93">
        <v>2</v>
      </c>
      <c r="E743" s="66" t="s">
        <v>52</v>
      </c>
      <c r="F743" s="66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66"/>
      <c r="R743" s="66"/>
    </row>
    <row r="744" spans="1:18" x14ac:dyDescent="0.25">
      <c r="A744" s="74" t="s">
        <v>983</v>
      </c>
      <c r="B744" t="s">
        <v>71</v>
      </c>
      <c r="C744" s="73">
        <v>92994.518051969761</v>
      </c>
      <c r="D744" s="93">
        <v>6</v>
      </c>
      <c r="E744" s="66" t="s">
        <v>356</v>
      </c>
      <c r="F744" s="66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66"/>
      <c r="R744" s="66"/>
    </row>
    <row r="745" spans="1:18" x14ac:dyDescent="0.25">
      <c r="A745" s="74" t="s">
        <v>983</v>
      </c>
      <c r="B745" t="s">
        <v>71</v>
      </c>
      <c r="C745" s="73">
        <v>299473.87169278396</v>
      </c>
      <c r="D745" s="93">
        <v>4</v>
      </c>
      <c r="E745" s="66" t="s">
        <v>4001</v>
      </c>
      <c r="F745" s="66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66"/>
      <c r="R745" s="66"/>
    </row>
    <row r="746" spans="1:18" x14ac:dyDescent="0.25">
      <c r="A746" s="74" t="s">
        <v>983</v>
      </c>
      <c r="B746" t="s">
        <v>71</v>
      </c>
      <c r="C746" s="73">
        <v>44391.484854502989</v>
      </c>
      <c r="D746" s="93">
        <v>2</v>
      </c>
      <c r="E746" s="66" t="s">
        <v>52</v>
      </c>
      <c r="F746" s="66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66"/>
      <c r="R746" s="66"/>
    </row>
    <row r="747" spans="1:18" x14ac:dyDescent="0.25">
      <c r="A747" s="74" t="s">
        <v>983</v>
      </c>
      <c r="B747" t="s">
        <v>71</v>
      </c>
      <c r="C747" s="73">
        <v>52013.882978220376</v>
      </c>
      <c r="D747" s="93">
        <v>2</v>
      </c>
      <c r="E747" s="66" t="s">
        <v>52</v>
      </c>
      <c r="F747" s="66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66"/>
      <c r="R747" s="66"/>
    </row>
    <row r="748" spans="1:18" x14ac:dyDescent="0.25">
      <c r="A748" s="74" t="s">
        <v>983</v>
      </c>
      <c r="B748" t="s">
        <v>71</v>
      </c>
      <c r="C748" s="73">
        <v>91418.339779902482</v>
      </c>
      <c r="D748" s="93">
        <v>2</v>
      </c>
      <c r="E748" s="66" t="s">
        <v>52</v>
      </c>
      <c r="F748" s="66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66"/>
      <c r="R748" s="66"/>
    </row>
    <row r="749" spans="1:18" x14ac:dyDescent="0.25">
      <c r="A749" s="74" t="s">
        <v>983</v>
      </c>
      <c r="B749" t="s">
        <v>71</v>
      </c>
      <c r="C749" s="73">
        <v>25849.323661903458</v>
      </c>
      <c r="D749" s="93">
        <v>3</v>
      </c>
      <c r="E749" s="66" t="s">
        <v>20</v>
      </c>
      <c r="F749" s="66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66"/>
      <c r="R749" s="66"/>
    </row>
    <row r="750" spans="1:18" x14ac:dyDescent="0.25">
      <c r="A750" s="74" t="s">
        <v>983</v>
      </c>
      <c r="B750" t="s">
        <v>71</v>
      </c>
      <c r="C750" s="73">
        <v>122941.90522124816</v>
      </c>
      <c r="D750" s="93">
        <v>3</v>
      </c>
      <c r="E750" s="66" t="s">
        <v>20</v>
      </c>
      <c r="F750" s="66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66"/>
      <c r="R750" s="66"/>
    </row>
    <row r="751" spans="1:18" x14ac:dyDescent="0.25">
      <c r="A751" s="74" t="s">
        <v>983</v>
      </c>
      <c r="B751" t="s">
        <v>71</v>
      </c>
      <c r="C751" s="73">
        <v>57530.506930455871</v>
      </c>
      <c r="D751" s="93">
        <v>2</v>
      </c>
      <c r="E751" s="66" t="s">
        <v>52</v>
      </c>
      <c r="F751" s="66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66"/>
      <c r="R751" s="66"/>
    </row>
    <row r="752" spans="1:18" x14ac:dyDescent="0.25">
      <c r="A752" s="74" t="s">
        <v>983</v>
      </c>
      <c r="B752" t="s">
        <v>71</v>
      </c>
      <c r="C752" s="73">
        <v>220664.95808941979</v>
      </c>
      <c r="D752" s="93">
        <v>8</v>
      </c>
      <c r="E752" s="66" t="s">
        <v>67</v>
      </c>
      <c r="F752" s="66"/>
      <c r="G752" s="89"/>
      <c r="H752" s="89"/>
      <c r="I752" s="89"/>
      <c r="J752" s="89"/>
      <c r="K752" s="89"/>
      <c r="L752" s="89"/>
      <c r="M752" s="89"/>
      <c r="O752" s="89"/>
      <c r="P752" s="89"/>
      <c r="Q752" s="66"/>
      <c r="R752" s="66"/>
    </row>
    <row r="753" spans="1:18" x14ac:dyDescent="0.25">
      <c r="A753" s="74" t="s">
        <v>983</v>
      </c>
      <c r="B753" t="s">
        <v>71</v>
      </c>
      <c r="C753" s="73">
        <v>115061.01386091174</v>
      </c>
      <c r="D753" s="93">
        <v>2</v>
      </c>
      <c r="E753" s="66" t="s">
        <v>52</v>
      </c>
      <c r="F753" s="66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66"/>
      <c r="R753" s="66"/>
    </row>
    <row r="754" spans="1:18" x14ac:dyDescent="0.25">
      <c r="A754" s="74" t="s">
        <v>983</v>
      </c>
      <c r="B754" t="s">
        <v>71</v>
      </c>
      <c r="C754" s="73">
        <v>31523.565441345683</v>
      </c>
      <c r="D754" s="93">
        <v>6</v>
      </c>
      <c r="E754" s="66" t="s">
        <v>356</v>
      </c>
      <c r="F754" s="66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66"/>
      <c r="R754" s="66"/>
    </row>
    <row r="755" spans="1:18" x14ac:dyDescent="0.25">
      <c r="A755" s="74" t="s">
        <v>983</v>
      </c>
      <c r="B755" t="s">
        <v>71</v>
      </c>
      <c r="C755" s="73">
        <v>45393.934235537781</v>
      </c>
      <c r="D755" s="93">
        <v>2</v>
      </c>
      <c r="E755" s="66" t="s">
        <v>52</v>
      </c>
      <c r="F755" s="66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66"/>
      <c r="R755" s="66"/>
    </row>
    <row r="756" spans="1:18" x14ac:dyDescent="0.25">
      <c r="A756" s="74" t="s">
        <v>983</v>
      </c>
      <c r="B756" t="s">
        <v>71</v>
      </c>
      <c r="C756" s="73">
        <v>33099.743713412965</v>
      </c>
      <c r="D756" s="93">
        <v>3</v>
      </c>
      <c r="E756" s="66" t="s">
        <v>20</v>
      </c>
      <c r="F756" s="66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66"/>
      <c r="R756" s="66"/>
    </row>
    <row r="757" spans="1:18" x14ac:dyDescent="0.25">
      <c r="A757" s="74" t="s">
        <v>983</v>
      </c>
      <c r="B757" t="s">
        <v>71</v>
      </c>
      <c r="C757" s="73">
        <v>116637.19213297902</v>
      </c>
      <c r="D757" s="93">
        <v>2</v>
      </c>
      <c r="E757" s="66" t="s">
        <v>52</v>
      </c>
      <c r="F757" s="66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66"/>
      <c r="R757" s="66"/>
    </row>
    <row r="758" spans="1:18" x14ac:dyDescent="0.25">
      <c r="A758" s="74" t="s">
        <v>983</v>
      </c>
      <c r="B758" t="s">
        <v>71</v>
      </c>
      <c r="C758" s="73">
        <v>34357.533974522659</v>
      </c>
      <c r="D758" s="93">
        <v>3</v>
      </c>
      <c r="E758" s="66" t="s">
        <v>20</v>
      </c>
      <c r="F758" s="66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66"/>
      <c r="R758" s="66"/>
    </row>
    <row r="759" spans="1:18" x14ac:dyDescent="0.25">
      <c r="A759" s="74" t="s">
        <v>983</v>
      </c>
      <c r="B759" t="s">
        <v>71</v>
      </c>
      <c r="C759" s="73">
        <v>102451.58768437347</v>
      </c>
      <c r="D759" s="93">
        <v>2</v>
      </c>
      <c r="E759" s="66" t="s">
        <v>52</v>
      </c>
      <c r="F759" s="66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66"/>
      <c r="R759" s="66"/>
    </row>
    <row r="760" spans="1:18" x14ac:dyDescent="0.25">
      <c r="A760" s="74" t="s">
        <v>983</v>
      </c>
      <c r="B760" t="s">
        <v>71</v>
      </c>
      <c r="C760" s="73">
        <v>37828.278529614821</v>
      </c>
      <c r="D760" s="93">
        <v>8</v>
      </c>
      <c r="E760" s="66" t="s">
        <v>67</v>
      </c>
      <c r="F760" s="66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66"/>
      <c r="R760" s="66"/>
    </row>
    <row r="761" spans="1:18" x14ac:dyDescent="0.25">
      <c r="A761" s="74" t="s">
        <v>983</v>
      </c>
      <c r="B761" t="s">
        <v>71</v>
      </c>
      <c r="C761" s="73">
        <v>45709.169889951241</v>
      </c>
      <c r="D761" s="93">
        <v>1</v>
      </c>
      <c r="E761" s="66" t="s">
        <v>3999</v>
      </c>
      <c r="F761" s="66"/>
      <c r="H761" s="89"/>
      <c r="I761" s="89"/>
      <c r="J761" s="89"/>
      <c r="K761" s="89"/>
      <c r="L761" s="89"/>
      <c r="M761" s="89"/>
      <c r="N761" s="89"/>
      <c r="O761" s="89"/>
      <c r="P761" s="89"/>
      <c r="Q761" s="66"/>
      <c r="R761" s="66"/>
    </row>
    <row r="762" spans="1:18" x14ac:dyDescent="0.25">
      <c r="A762" s="74" t="s">
        <v>983</v>
      </c>
      <c r="B762" t="s">
        <v>71</v>
      </c>
      <c r="C762" s="73">
        <v>86689.804963700633</v>
      </c>
      <c r="D762" s="93">
        <v>7</v>
      </c>
      <c r="E762" s="66" t="s">
        <v>488</v>
      </c>
      <c r="F762" s="66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66"/>
      <c r="R762" s="66"/>
    </row>
    <row r="763" spans="1:18" x14ac:dyDescent="0.25">
      <c r="A763" s="74" t="s">
        <v>983</v>
      </c>
      <c r="B763" t="s">
        <v>71</v>
      </c>
      <c r="C763" s="73">
        <v>157617.8272067284</v>
      </c>
      <c r="D763" s="93">
        <v>7</v>
      </c>
      <c r="E763" s="66" t="s">
        <v>488</v>
      </c>
      <c r="F763" s="66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66"/>
      <c r="R763" s="66"/>
    </row>
    <row r="764" spans="1:18" x14ac:dyDescent="0.25">
      <c r="A764" s="74" t="s">
        <v>983</v>
      </c>
      <c r="B764" t="s">
        <v>71</v>
      </c>
      <c r="C764" s="73">
        <v>126094.26176538273</v>
      </c>
      <c r="D764" s="93">
        <v>5</v>
      </c>
      <c r="E764" s="66" t="s">
        <v>310</v>
      </c>
      <c r="F764" s="66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66"/>
      <c r="R764" s="66"/>
    </row>
    <row r="765" spans="1:18" x14ac:dyDescent="0.25">
      <c r="A765" s="74" t="s">
        <v>983</v>
      </c>
      <c r="B765" t="s">
        <v>71</v>
      </c>
      <c r="C765" s="73">
        <v>102451.58768437347</v>
      </c>
      <c r="D765" s="93">
        <v>2</v>
      </c>
      <c r="E765" s="66" t="s">
        <v>52</v>
      </c>
      <c r="F765" s="66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66"/>
      <c r="R765" s="66"/>
    </row>
    <row r="766" spans="1:18" x14ac:dyDescent="0.25">
      <c r="A766" s="74" t="s">
        <v>983</v>
      </c>
      <c r="B766" t="s">
        <v>71</v>
      </c>
      <c r="C766" s="73">
        <v>101206.40684944032</v>
      </c>
      <c r="D766" s="93">
        <v>6</v>
      </c>
      <c r="E766" s="66" t="s">
        <v>356</v>
      </c>
      <c r="F766" s="66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66"/>
      <c r="R766" s="66"/>
    </row>
    <row r="767" spans="1:18" x14ac:dyDescent="0.25">
      <c r="A767" s="74" t="s">
        <v>983</v>
      </c>
      <c r="B767" t="s">
        <v>71</v>
      </c>
      <c r="C767" s="73">
        <v>78808.913603364199</v>
      </c>
      <c r="D767" s="93">
        <v>3</v>
      </c>
      <c r="E767" s="66" t="s">
        <v>20</v>
      </c>
      <c r="F767" s="66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66"/>
      <c r="R767" s="66"/>
    </row>
    <row r="768" spans="1:18" x14ac:dyDescent="0.25">
      <c r="A768" s="74" t="s">
        <v>983</v>
      </c>
      <c r="B768" t="s">
        <v>71</v>
      </c>
      <c r="C768" s="73">
        <v>40980.635073749385</v>
      </c>
      <c r="D768" s="93">
        <v>6</v>
      </c>
      <c r="E768" s="66" t="s">
        <v>356</v>
      </c>
      <c r="F768" s="66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66"/>
      <c r="R768" s="66"/>
    </row>
    <row r="769" spans="1:18" x14ac:dyDescent="0.25">
      <c r="A769" s="74" t="s">
        <v>983</v>
      </c>
      <c r="B769" t="s">
        <v>71</v>
      </c>
      <c r="C769" s="73">
        <v>44132.991617883956</v>
      </c>
      <c r="D769" s="93">
        <v>3</v>
      </c>
      <c r="E769" s="66" t="s">
        <v>20</v>
      </c>
      <c r="F769" s="66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66"/>
      <c r="R769" s="66"/>
    </row>
    <row r="770" spans="1:18" x14ac:dyDescent="0.25">
      <c r="A770" s="74" t="s">
        <v>983</v>
      </c>
      <c r="B770" t="s">
        <v>71</v>
      </c>
      <c r="C770" s="73">
        <v>24588.381044249632</v>
      </c>
      <c r="D770" s="93">
        <v>3</v>
      </c>
      <c r="E770" s="66" t="s">
        <v>20</v>
      </c>
      <c r="F770" s="66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66"/>
      <c r="R770" s="66"/>
    </row>
    <row r="771" spans="1:18" x14ac:dyDescent="0.25">
      <c r="A771" s="74" t="s">
        <v>983</v>
      </c>
      <c r="B771" t="s">
        <v>71</v>
      </c>
      <c r="C771" s="73">
        <v>78808.913603364199</v>
      </c>
      <c r="D771" s="93">
        <v>2</v>
      </c>
      <c r="E771" s="66" t="s">
        <v>52</v>
      </c>
      <c r="F771" s="66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66"/>
      <c r="R771" s="66"/>
    </row>
    <row r="772" spans="1:18" x14ac:dyDescent="0.25">
      <c r="A772" s="74" t="s">
        <v>983</v>
      </c>
      <c r="B772" t="s">
        <v>71</v>
      </c>
      <c r="C772" s="73">
        <v>47285.348162018527</v>
      </c>
      <c r="D772" s="93">
        <v>3</v>
      </c>
      <c r="E772" s="66" t="s">
        <v>20</v>
      </c>
      <c r="F772" s="66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66"/>
      <c r="R772" s="66"/>
    </row>
    <row r="773" spans="1:18" x14ac:dyDescent="0.25">
      <c r="A773" s="74" t="s">
        <v>983</v>
      </c>
      <c r="B773" t="s">
        <v>71</v>
      </c>
      <c r="C773" s="73">
        <v>31523.565441345683</v>
      </c>
      <c r="D773" s="93">
        <v>3</v>
      </c>
      <c r="E773" s="66" t="s">
        <v>20</v>
      </c>
      <c r="F773" s="66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66"/>
      <c r="R773" s="66"/>
    </row>
    <row r="774" spans="1:18" x14ac:dyDescent="0.25">
      <c r="A774" s="74" t="s">
        <v>983</v>
      </c>
      <c r="B774" t="s">
        <v>71</v>
      </c>
      <c r="C774" s="73">
        <v>126094.26176538273</v>
      </c>
      <c r="D774" s="93">
        <v>6</v>
      </c>
      <c r="E774" s="66" t="s">
        <v>356</v>
      </c>
      <c r="F774" s="66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66"/>
      <c r="R774" s="66"/>
    </row>
    <row r="775" spans="1:18" x14ac:dyDescent="0.25">
      <c r="A775" s="74" t="s">
        <v>983</v>
      </c>
      <c r="B775" t="s">
        <v>71</v>
      </c>
      <c r="C775" s="73">
        <v>99299.231140238902</v>
      </c>
      <c r="D775" s="93">
        <v>8</v>
      </c>
      <c r="E775" s="66" t="s">
        <v>67</v>
      </c>
      <c r="F775" s="66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66"/>
      <c r="R775" s="66"/>
    </row>
    <row r="776" spans="1:18" x14ac:dyDescent="0.25">
      <c r="A776" s="74" t="s">
        <v>983</v>
      </c>
      <c r="B776" t="s">
        <v>71</v>
      </c>
      <c r="C776" s="73">
        <v>86689.804963700633</v>
      </c>
      <c r="D776" s="93">
        <v>4</v>
      </c>
      <c r="E776" s="66" t="s">
        <v>4001</v>
      </c>
      <c r="F776" s="66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66"/>
      <c r="R776" s="66"/>
    </row>
    <row r="777" spans="1:18" x14ac:dyDescent="0.25">
      <c r="A777" s="74" t="s">
        <v>983</v>
      </c>
      <c r="B777" t="s">
        <v>71</v>
      </c>
      <c r="C777" s="73">
        <v>63835.220018725006</v>
      </c>
      <c r="D777" s="93">
        <v>2</v>
      </c>
      <c r="E777" s="66" t="s">
        <v>52</v>
      </c>
      <c r="F777" s="66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66"/>
      <c r="R777" s="66"/>
    </row>
    <row r="778" spans="1:18" x14ac:dyDescent="0.25">
      <c r="A778" s="74" t="s">
        <v>983</v>
      </c>
      <c r="B778" t="s">
        <v>71</v>
      </c>
      <c r="C778" s="73">
        <v>36252.100257547536</v>
      </c>
      <c r="D778" s="93">
        <v>3</v>
      </c>
      <c r="E778" s="66" t="s">
        <v>20</v>
      </c>
      <c r="F778" s="66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66"/>
      <c r="R778" s="66"/>
    </row>
    <row r="779" spans="1:18" x14ac:dyDescent="0.25">
      <c r="A779" s="74" t="s">
        <v>983</v>
      </c>
      <c r="B779" t="s">
        <v>71</v>
      </c>
      <c r="C779" s="73">
        <v>47285.348162018527</v>
      </c>
      <c r="D779" s="93">
        <v>3</v>
      </c>
      <c r="E779" s="66" t="s">
        <v>20</v>
      </c>
      <c r="F779" s="66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66"/>
      <c r="R779" s="66"/>
    </row>
    <row r="780" spans="1:18" x14ac:dyDescent="0.25">
      <c r="A780" s="74" t="s">
        <v>983</v>
      </c>
      <c r="B780" t="s">
        <v>71</v>
      </c>
      <c r="C780" s="73">
        <v>75656.557059229643</v>
      </c>
      <c r="D780" s="93">
        <v>2</v>
      </c>
      <c r="E780" s="66" t="s">
        <v>52</v>
      </c>
      <c r="F780" s="66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66"/>
      <c r="R780" s="66"/>
    </row>
    <row r="781" spans="1:18" x14ac:dyDescent="0.25">
      <c r="A781" s="74" t="s">
        <v>983</v>
      </c>
      <c r="B781" t="s">
        <v>71</v>
      </c>
      <c r="C781" s="73">
        <v>47285.348162018527</v>
      </c>
      <c r="D781" s="93">
        <v>3</v>
      </c>
      <c r="E781" s="66" t="s">
        <v>20</v>
      </c>
      <c r="F781" s="66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66"/>
      <c r="R781" s="66"/>
    </row>
    <row r="782" spans="1:18" x14ac:dyDescent="0.25">
      <c r="A782" s="74" t="s">
        <v>983</v>
      </c>
      <c r="B782" t="s">
        <v>71</v>
      </c>
      <c r="C782" s="73">
        <v>91418.339779902482</v>
      </c>
      <c r="D782" s="93">
        <v>3</v>
      </c>
      <c r="E782" s="66" t="s">
        <v>20</v>
      </c>
      <c r="F782" s="66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66"/>
      <c r="R782" s="66"/>
    </row>
    <row r="783" spans="1:18" x14ac:dyDescent="0.25">
      <c r="A783" s="74" t="s">
        <v>983</v>
      </c>
      <c r="B783" t="s">
        <v>71</v>
      </c>
      <c r="C783" s="73">
        <v>124518.08349331544</v>
      </c>
      <c r="D783" s="93">
        <v>3</v>
      </c>
      <c r="E783" s="66" t="s">
        <v>20</v>
      </c>
      <c r="F783" s="66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66"/>
      <c r="R783" s="66"/>
    </row>
    <row r="784" spans="1:18" x14ac:dyDescent="0.25">
      <c r="A784" s="74" t="s">
        <v>983</v>
      </c>
      <c r="B784" t="s">
        <v>71</v>
      </c>
      <c r="C784" s="73">
        <v>69213.140283018583</v>
      </c>
      <c r="D784" s="93">
        <v>3</v>
      </c>
      <c r="E784" s="66" t="s">
        <v>20</v>
      </c>
      <c r="F784" s="66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66"/>
      <c r="R784" s="66"/>
    </row>
    <row r="785" spans="1:18" x14ac:dyDescent="0.25">
      <c r="A785" s="74" t="s">
        <v>983</v>
      </c>
      <c r="B785" t="s">
        <v>71</v>
      </c>
      <c r="C785" s="73">
        <v>63047.130882691366</v>
      </c>
      <c r="D785" s="93">
        <v>2</v>
      </c>
      <c r="E785" s="66" t="s">
        <v>52</v>
      </c>
      <c r="F785" s="66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66"/>
      <c r="R785" s="66"/>
    </row>
    <row r="786" spans="1:18" x14ac:dyDescent="0.25">
      <c r="A786" s="74" t="s">
        <v>983</v>
      </c>
      <c r="B786" t="s">
        <v>71</v>
      </c>
      <c r="C786" s="73">
        <v>55166.239522354947</v>
      </c>
      <c r="D786" s="93">
        <v>3</v>
      </c>
      <c r="E786" s="66" t="s">
        <v>20</v>
      </c>
      <c r="F786" s="66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66"/>
      <c r="R786" s="66"/>
    </row>
    <row r="787" spans="1:18" x14ac:dyDescent="0.25">
      <c r="A787" s="74" t="s">
        <v>983</v>
      </c>
      <c r="B787" t="s">
        <v>71</v>
      </c>
      <c r="C787" s="73">
        <v>118213.37040504631</v>
      </c>
      <c r="D787" s="93">
        <v>2</v>
      </c>
      <c r="E787" s="66" t="s">
        <v>52</v>
      </c>
      <c r="F787" s="66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66"/>
      <c r="R787" s="66"/>
    </row>
    <row r="788" spans="1:18" x14ac:dyDescent="0.25">
      <c r="A788" s="74" t="s">
        <v>983</v>
      </c>
      <c r="B788" t="s">
        <v>71</v>
      </c>
      <c r="C788" s="73">
        <v>70928.022243027779</v>
      </c>
      <c r="D788" s="93">
        <v>4</v>
      </c>
      <c r="E788" s="66" t="s">
        <v>4001</v>
      </c>
      <c r="F788" s="66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66"/>
      <c r="R788" s="66"/>
    </row>
    <row r="789" spans="1:18" x14ac:dyDescent="0.25">
      <c r="A789" s="74" t="s">
        <v>983</v>
      </c>
      <c r="B789" t="s">
        <v>71</v>
      </c>
      <c r="C789" s="73">
        <v>39404.456801682099</v>
      </c>
      <c r="D789" s="93">
        <v>3</v>
      </c>
      <c r="E789" s="66" t="s">
        <v>20</v>
      </c>
      <c r="F789" s="66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66"/>
      <c r="R789" s="66"/>
    </row>
    <row r="790" spans="1:18" x14ac:dyDescent="0.25">
      <c r="A790" s="74" t="s">
        <v>983</v>
      </c>
      <c r="B790" t="s">
        <v>71</v>
      </c>
      <c r="C790" s="73">
        <v>44921.080753917595</v>
      </c>
      <c r="D790" s="93">
        <v>2</v>
      </c>
      <c r="E790" s="66" t="s">
        <v>52</v>
      </c>
      <c r="F790" s="66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66"/>
      <c r="R790" s="66"/>
    </row>
    <row r="791" spans="1:18" x14ac:dyDescent="0.25">
      <c r="A791" s="74" t="s">
        <v>983</v>
      </c>
      <c r="B791" t="s">
        <v>71</v>
      </c>
      <c r="C791" s="73">
        <v>71243.257897441246</v>
      </c>
      <c r="D791" s="93">
        <v>2</v>
      </c>
      <c r="E791" s="66" t="s">
        <v>52</v>
      </c>
      <c r="F791" s="66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66"/>
      <c r="R791" s="66"/>
    </row>
    <row r="792" spans="1:18" x14ac:dyDescent="0.25">
      <c r="A792" s="74" t="s">
        <v>983</v>
      </c>
      <c r="B792" t="s">
        <v>71</v>
      </c>
      <c r="C792" s="73">
        <v>19000</v>
      </c>
      <c r="D792" s="93">
        <v>1</v>
      </c>
      <c r="E792" s="66" t="s">
        <v>3999</v>
      </c>
      <c r="F792" s="66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66"/>
      <c r="R792" s="66"/>
    </row>
    <row r="793" spans="1:18" x14ac:dyDescent="0.25">
      <c r="A793" s="74" t="s">
        <v>983</v>
      </c>
      <c r="B793" t="s">
        <v>71</v>
      </c>
      <c r="C793" s="73">
        <v>23642.674081009263</v>
      </c>
      <c r="D793" s="93">
        <v>1</v>
      </c>
      <c r="E793" s="66" t="s">
        <v>3999</v>
      </c>
      <c r="F793" s="66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66"/>
      <c r="R793" s="66"/>
    </row>
    <row r="794" spans="1:18" x14ac:dyDescent="0.25">
      <c r="A794" s="74" t="s">
        <v>983</v>
      </c>
      <c r="B794" t="s">
        <v>71</v>
      </c>
      <c r="C794" s="73">
        <v>45709.169889951241</v>
      </c>
      <c r="D794" s="93">
        <v>3</v>
      </c>
      <c r="E794" s="66" t="s">
        <v>20</v>
      </c>
      <c r="F794" s="66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66"/>
      <c r="R794" s="66"/>
    </row>
    <row r="795" spans="1:18" x14ac:dyDescent="0.25">
      <c r="A795" s="74" t="s">
        <v>983</v>
      </c>
      <c r="B795" t="s">
        <v>71</v>
      </c>
      <c r="C795" s="73">
        <v>36252.100257547536</v>
      </c>
      <c r="D795" s="93">
        <v>2</v>
      </c>
      <c r="E795" s="66" t="s">
        <v>52</v>
      </c>
      <c r="F795" s="66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66"/>
      <c r="R795" s="66"/>
    </row>
    <row r="796" spans="1:18" x14ac:dyDescent="0.25">
      <c r="A796" s="74" t="s">
        <v>983</v>
      </c>
      <c r="B796" t="s">
        <v>71</v>
      </c>
      <c r="C796" s="73">
        <v>47285.348162018527</v>
      </c>
      <c r="D796" s="93">
        <v>5</v>
      </c>
      <c r="E796" s="66" t="s">
        <v>310</v>
      </c>
      <c r="F796" s="66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66"/>
      <c r="R796" s="66"/>
    </row>
    <row r="797" spans="1:18" x14ac:dyDescent="0.25">
      <c r="A797" s="74" t="s">
        <v>983</v>
      </c>
      <c r="B797" t="s">
        <v>71</v>
      </c>
      <c r="C797" s="73">
        <v>55166.239522354947</v>
      </c>
      <c r="D797" s="93">
        <v>3</v>
      </c>
      <c r="E797" s="66" t="s">
        <v>20</v>
      </c>
      <c r="F797" s="66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66"/>
      <c r="R797" s="66"/>
    </row>
    <row r="798" spans="1:18" x14ac:dyDescent="0.25">
      <c r="A798" s="74" t="s">
        <v>983</v>
      </c>
      <c r="B798" t="s">
        <v>71</v>
      </c>
      <c r="C798" s="73">
        <v>59106.685202523156</v>
      </c>
      <c r="D798" s="93">
        <v>5</v>
      </c>
      <c r="E798" s="66" t="s">
        <v>310</v>
      </c>
      <c r="F798" s="66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66"/>
      <c r="R798" s="66"/>
    </row>
    <row r="799" spans="1:18" x14ac:dyDescent="0.25">
      <c r="A799" s="74" t="s">
        <v>983</v>
      </c>
      <c r="B799" t="s">
        <v>71</v>
      </c>
      <c r="C799" s="73">
        <v>81600</v>
      </c>
      <c r="D799" s="93">
        <v>3</v>
      </c>
      <c r="E799" s="66" t="s">
        <v>20</v>
      </c>
      <c r="F799" s="66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66"/>
      <c r="R799" s="66"/>
    </row>
    <row r="800" spans="1:18" x14ac:dyDescent="0.25">
      <c r="A800" s="74" t="s">
        <v>983</v>
      </c>
      <c r="B800" t="s">
        <v>71</v>
      </c>
      <c r="C800" s="73">
        <v>126094.26176538273</v>
      </c>
      <c r="D800" s="93">
        <v>7</v>
      </c>
      <c r="E800" s="66" t="s">
        <v>488</v>
      </c>
      <c r="F800" s="66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66"/>
      <c r="R800" s="66"/>
    </row>
    <row r="801" spans="1:18" x14ac:dyDescent="0.25">
      <c r="A801" s="74" t="s">
        <v>983</v>
      </c>
      <c r="B801" t="s">
        <v>71</v>
      </c>
      <c r="C801" s="73">
        <v>50437.70470615309</v>
      </c>
      <c r="D801" s="93">
        <v>3</v>
      </c>
      <c r="E801" s="66" t="s">
        <v>20</v>
      </c>
      <c r="F801" s="66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66"/>
      <c r="R801" s="66"/>
    </row>
    <row r="802" spans="1:18" x14ac:dyDescent="0.25">
      <c r="A802" s="74" t="s">
        <v>983</v>
      </c>
      <c r="B802" t="s">
        <v>71</v>
      </c>
      <c r="C802" s="73">
        <v>67775.665698893223</v>
      </c>
      <c r="D802" s="93">
        <v>5</v>
      </c>
      <c r="E802" s="66" t="s">
        <v>310</v>
      </c>
      <c r="F802" s="66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66"/>
      <c r="R802" s="66"/>
    </row>
    <row r="803" spans="1:18" x14ac:dyDescent="0.25">
      <c r="A803" s="74" t="s">
        <v>983</v>
      </c>
      <c r="B803" t="s">
        <v>71</v>
      </c>
      <c r="C803" s="73">
        <v>50064.150455673145</v>
      </c>
      <c r="D803" s="93">
        <v>3</v>
      </c>
      <c r="E803" s="66" t="s">
        <v>20</v>
      </c>
      <c r="F803" s="66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66"/>
      <c r="R803" s="66"/>
    </row>
    <row r="804" spans="1:18" x14ac:dyDescent="0.25">
      <c r="A804" s="74" t="s">
        <v>983</v>
      </c>
      <c r="B804" t="s">
        <v>71</v>
      </c>
      <c r="C804" s="73">
        <v>19000</v>
      </c>
      <c r="D804" s="93">
        <v>5</v>
      </c>
      <c r="E804" s="66" t="s">
        <v>310</v>
      </c>
      <c r="F804" s="66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66"/>
      <c r="R804" s="66"/>
    </row>
    <row r="805" spans="1:18" x14ac:dyDescent="0.25">
      <c r="A805" s="74" t="s">
        <v>983</v>
      </c>
      <c r="B805" t="s">
        <v>71</v>
      </c>
      <c r="C805" s="73">
        <v>53590.061250287661</v>
      </c>
      <c r="D805" s="93">
        <v>5</v>
      </c>
      <c r="E805" s="66" t="s">
        <v>310</v>
      </c>
      <c r="F805" s="66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66"/>
      <c r="R805" s="66"/>
    </row>
    <row r="806" spans="1:18" x14ac:dyDescent="0.25">
      <c r="A806" s="74" t="s">
        <v>983</v>
      </c>
      <c r="B806" t="s">
        <v>71</v>
      </c>
      <c r="C806" s="73">
        <v>53590.061250287661</v>
      </c>
      <c r="D806" s="93">
        <v>5</v>
      </c>
      <c r="E806" s="66" t="s">
        <v>310</v>
      </c>
      <c r="F806" s="66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66"/>
      <c r="R806" s="66"/>
    </row>
    <row r="807" spans="1:18" x14ac:dyDescent="0.25">
      <c r="A807" s="74" t="s">
        <v>983</v>
      </c>
      <c r="B807" t="s">
        <v>71</v>
      </c>
      <c r="C807" s="73">
        <v>40980.635073749385</v>
      </c>
      <c r="D807" s="93">
        <v>3</v>
      </c>
      <c r="E807" s="66" t="s">
        <v>20</v>
      </c>
      <c r="F807" s="66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66"/>
      <c r="R807" s="66"/>
    </row>
    <row r="808" spans="1:18" x14ac:dyDescent="0.25">
      <c r="A808" s="74" t="s">
        <v>983</v>
      </c>
      <c r="B808" t="s">
        <v>71</v>
      </c>
      <c r="C808" s="73">
        <v>45709.169889951241</v>
      </c>
      <c r="D808" s="93">
        <v>5</v>
      </c>
      <c r="E808" s="66" t="s">
        <v>310</v>
      </c>
      <c r="F808" s="66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66"/>
      <c r="R808" s="66"/>
    </row>
    <row r="809" spans="1:18" x14ac:dyDescent="0.25">
      <c r="A809" s="74" t="s">
        <v>983</v>
      </c>
      <c r="B809" t="s">
        <v>71</v>
      </c>
      <c r="C809" s="73">
        <v>118213.37040504631</v>
      </c>
      <c r="D809" s="93">
        <v>2</v>
      </c>
      <c r="E809" s="66" t="s">
        <v>52</v>
      </c>
      <c r="F809" s="66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66"/>
      <c r="R809" s="66"/>
    </row>
    <row r="810" spans="1:18" x14ac:dyDescent="0.25">
      <c r="A810" s="74" t="s">
        <v>983</v>
      </c>
      <c r="B810" t="s">
        <v>71</v>
      </c>
      <c r="C810" s="73">
        <v>39404.456801682099</v>
      </c>
      <c r="D810" s="93">
        <v>5</v>
      </c>
      <c r="E810" s="66" t="s">
        <v>310</v>
      </c>
      <c r="F810" s="66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66"/>
      <c r="R810" s="66"/>
    </row>
    <row r="811" spans="1:18" x14ac:dyDescent="0.25">
      <c r="A811" s="74" t="s">
        <v>983</v>
      </c>
      <c r="B811" t="s">
        <v>71</v>
      </c>
      <c r="C811" s="73">
        <v>47285.348162018527</v>
      </c>
      <c r="D811" s="93">
        <v>8</v>
      </c>
      <c r="E811" s="66" t="s">
        <v>67</v>
      </c>
      <c r="F811" s="66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66"/>
      <c r="R811" s="66"/>
    </row>
    <row r="812" spans="1:18" x14ac:dyDescent="0.25">
      <c r="A812" s="74" t="s">
        <v>983</v>
      </c>
      <c r="B812" t="s">
        <v>71</v>
      </c>
      <c r="C812" s="73">
        <v>53590.061250287661</v>
      </c>
      <c r="D812" s="93">
        <v>5</v>
      </c>
      <c r="E812" s="66" t="s">
        <v>310</v>
      </c>
      <c r="F812" s="66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66"/>
      <c r="R812" s="66"/>
    </row>
    <row r="813" spans="1:18" x14ac:dyDescent="0.25">
      <c r="A813" s="74" t="s">
        <v>983</v>
      </c>
      <c r="B813" t="s">
        <v>71</v>
      </c>
      <c r="C813" s="73">
        <v>67775.665698893223</v>
      </c>
      <c r="D813" s="93">
        <v>7</v>
      </c>
      <c r="E813" s="66" t="s">
        <v>488</v>
      </c>
      <c r="F813" s="66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66"/>
      <c r="R813" s="66"/>
    </row>
    <row r="814" spans="1:18" x14ac:dyDescent="0.25">
      <c r="A814" s="74" t="s">
        <v>983</v>
      </c>
      <c r="B814" t="s">
        <v>71</v>
      </c>
      <c r="C814" s="73">
        <v>40586.590505732565</v>
      </c>
      <c r="D814" s="93">
        <v>3</v>
      </c>
      <c r="E814" s="66" t="s">
        <v>20</v>
      </c>
      <c r="F814" s="66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66"/>
      <c r="R814" s="66"/>
    </row>
    <row r="815" spans="1:18" x14ac:dyDescent="0.25">
      <c r="A815" s="74" t="s">
        <v>983</v>
      </c>
      <c r="B815" t="s">
        <v>71</v>
      </c>
      <c r="C815" s="73">
        <v>31523.565441345683</v>
      </c>
      <c r="D815" s="93">
        <v>3</v>
      </c>
      <c r="E815" s="66" t="s">
        <v>20</v>
      </c>
      <c r="F815" s="66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66"/>
      <c r="R815" s="66"/>
    </row>
    <row r="816" spans="1:18" x14ac:dyDescent="0.25">
      <c r="A816" s="74" t="s">
        <v>983</v>
      </c>
      <c r="B816" t="s">
        <v>71</v>
      </c>
      <c r="C816" s="73">
        <v>70928.022243027779</v>
      </c>
      <c r="D816" s="93">
        <v>6</v>
      </c>
      <c r="E816" s="66" t="s">
        <v>356</v>
      </c>
      <c r="F816" s="66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66"/>
      <c r="R816" s="66"/>
    </row>
    <row r="817" spans="1:18" x14ac:dyDescent="0.25">
      <c r="A817" s="74" t="s">
        <v>983</v>
      </c>
      <c r="B817" t="s">
        <v>71</v>
      </c>
      <c r="C817" s="73">
        <v>40980.635073749385</v>
      </c>
      <c r="D817" s="93">
        <v>3</v>
      </c>
      <c r="E817" s="66" t="s">
        <v>20</v>
      </c>
      <c r="F817" s="66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66"/>
      <c r="R817" s="66"/>
    </row>
    <row r="818" spans="1:18" x14ac:dyDescent="0.25">
      <c r="A818" s="74" t="s">
        <v>983</v>
      </c>
      <c r="B818" t="s">
        <v>71</v>
      </c>
      <c r="C818" s="73">
        <v>110332.47904470989</v>
      </c>
      <c r="D818" s="93">
        <v>6</v>
      </c>
      <c r="E818" s="66" t="s">
        <v>356</v>
      </c>
      <c r="F818" s="66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66"/>
      <c r="R818" s="66"/>
    </row>
    <row r="819" spans="1:18" x14ac:dyDescent="0.25">
      <c r="A819" s="74" t="s">
        <v>983</v>
      </c>
      <c r="B819" t="s">
        <v>71</v>
      </c>
      <c r="C819" s="73">
        <v>47285.348162018527</v>
      </c>
      <c r="D819" s="93">
        <v>3</v>
      </c>
      <c r="E819" s="66" t="s">
        <v>20</v>
      </c>
      <c r="F819" s="66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66"/>
      <c r="R819" s="66"/>
    </row>
    <row r="820" spans="1:18" x14ac:dyDescent="0.25">
      <c r="A820" s="74" t="s">
        <v>983</v>
      </c>
      <c r="B820" t="s">
        <v>71</v>
      </c>
      <c r="C820" s="73">
        <v>42556.81334581667</v>
      </c>
      <c r="D820" s="93">
        <v>9</v>
      </c>
      <c r="E820" s="66" t="s">
        <v>279</v>
      </c>
      <c r="F820" s="66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66"/>
      <c r="R820" s="66"/>
    </row>
    <row r="821" spans="1:18" x14ac:dyDescent="0.25">
      <c r="A821" s="74" t="s">
        <v>983</v>
      </c>
      <c r="B821" t="s">
        <v>71</v>
      </c>
      <c r="C821" s="73">
        <v>70928.022243027779</v>
      </c>
      <c r="D821" s="93">
        <v>2</v>
      </c>
      <c r="E821" s="66" t="s">
        <v>52</v>
      </c>
      <c r="F821" s="66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66"/>
      <c r="R821" s="66"/>
    </row>
    <row r="822" spans="1:18" x14ac:dyDescent="0.25">
      <c r="A822" s="74" t="s">
        <v>983</v>
      </c>
      <c r="B822" t="s">
        <v>71</v>
      </c>
      <c r="C822" s="73">
        <v>94570.696324037053</v>
      </c>
      <c r="D822" s="93">
        <v>3</v>
      </c>
      <c r="E822" s="66" t="s">
        <v>20</v>
      </c>
      <c r="F822" s="66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66"/>
      <c r="R822" s="66"/>
    </row>
    <row r="823" spans="1:18" x14ac:dyDescent="0.25">
      <c r="A823" s="74" t="s">
        <v>983</v>
      </c>
      <c r="B823" t="s">
        <v>71</v>
      </c>
      <c r="C823" s="73">
        <v>26795.030625143831</v>
      </c>
      <c r="D823" s="93">
        <v>3</v>
      </c>
      <c r="E823" s="66" t="s">
        <v>20</v>
      </c>
      <c r="F823" s="66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66"/>
      <c r="R823" s="66"/>
    </row>
    <row r="824" spans="1:18" x14ac:dyDescent="0.25">
      <c r="A824" s="74" t="s">
        <v>983</v>
      </c>
      <c r="B824" t="s">
        <v>71</v>
      </c>
      <c r="C824" s="73">
        <v>39404.456801682099</v>
      </c>
      <c r="D824" s="93">
        <v>5</v>
      </c>
      <c r="E824" s="66" t="s">
        <v>310</v>
      </c>
      <c r="F824" s="66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66"/>
      <c r="R824" s="66"/>
    </row>
    <row r="825" spans="1:18" x14ac:dyDescent="0.25">
      <c r="A825" s="74" t="s">
        <v>983</v>
      </c>
      <c r="B825" t="s">
        <v>71</v>
      </c>
      <c r="C825" s="73">
        <v>58318.59606648951</v>
      </c>
      <c r="D825" s="93">
        <v>2</v>
      </c>
      <c r="E825" s="66" t="s">
        <v>52</v>
      </c>
      <c r="F825" s="66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66"/>
      <c r="R825" s="66"/>
    </row>
    <row r="826" spans="1:18" x14ac:dyDescent="0.25">
      <c r="A826" s="74" t="s">
        <v>983</v>
      </c>
      <c r="B826" t="s">
        <v>71</v>
      </c>
      <c r="C826" s="73">
        <v>231119.74856804207</v>
      </c>
      <c r="D826" s="93">
        <v>9</v>
      </c>
      <c r="E826" s="66" t="s">
        <v>279</v>
      </c>
      <c r="F826" s="66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66"/>
      <c r="R826" s="66"/>
    </row>
    <row r="827" spans="1:18" x14ac:dyDescent="0.25">
      <c r="A827" s="74" t="s">
        <v>983</v>
      </c>
      <c r="B827" t="s">
        <v>71</v>
      </c>
      <c r="C827" s="73">
        <v>15761.782720672842</v>
      </c>
      <c r="D827" s="93">
        <v>3</v>
      </c>
      <c r="E827" s="66" t="s">
        <v>20</v>
      </c>
      <c r="F827" s="66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66"/>
      <c r="R827" s="66"/>
    </row>
    <row r="828" spans="1:18" x14ac:dyDescent="0.25">
      <c r="A828" s="74" t="s">
        <v>983</v>
      </c>
      <c r="B828" t="s">
        <v>71</v>
      </c>
      <c r="C828" s="73">
        <v>48073.437298052166</v>
      </c>
      <c r="D828" s="93">
        <v>6</v>
      </c>
      <c r="E828" s="66" t="s">
        <v>356</v>
      </c>
      <c r="F828" s="66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66"/>
      <c r="R828" s="66"/>
    </row>
    <row r="829" spans="1:18" x14ac:dyDescent="0.25">
      <c r="A829" s="74" t="s">
        <v>983</v>
      </c>
      <c r="B829" t="s">
        <v>71</v>
      </c>
      <c r="C829" s="73">
        <v>76223.981237173866</v>
      </c>
      <c r="D829" s="93">
        <v>2</v>
      </c>
      <c r="E829" s="66" t="s">
        <v>52</v>
      </c>
      <c r="F829" s="66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66"/>
      <c r="R829" s="66"/>
    </row>
    <row r="830" spans="1:18" x14ac:dyDescent="0.25">
      <c r="A830" s="74" t="s">
        <v>983</v>
      </c>
      <c r="B830" t="s">
        <v>71</v>
      </c>
      <c r="C830" s="73">
        <v>47285.348162018527</v>
      </c>
      <c r="D830" s="93">
        <v>3</v>
      </c>
      <c r="E830" s="66" t="s">
        <v>20</v>
      </c>
      <c r="F830" s="66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66"/>
      <c r="R830" s="66"/>
    </row>
    <row r="831" spans="1:18" x14ac:dyDescent="0.25">
      <c r="A831" s="74" t="s">
        <v>983</v>
      </c>
      <c r="B831" t="s">
        <v>71</v>
      </c>
      <c r="C831" s="73">
        <v>55166.239522354947</v>
      </c>
      <c r="D831" s="93">
        <v>3</v>
      </c>
      <c r="E831" s="66" t="s">
        <v>20</v>
      </c>
      <c r="F831" s="66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66"/>
      <c r="R831" s="66"/>
    </row>
    <row r="832" spans="1:18" x14ac:dyDescent="0.25">
      <c r="A832" s="74" t="s">
        <v>983</v>
      </c>
      <c r="B832" t="s">
        <v>71</v>
      </c>
      <c r="C832" s="73">
        <v>39404.456801682099</v>
      </c>
      <c r="D832" s="93">
        <v>1</v>
      </c>
      <c r="E832" s="66" t="s">
        <v>3999</v>
      </c>
      <c r="F832" s="66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66"/>
      <c r="R832" s="66"/>
    </row>
    <row r="833" spans="1:20" x14ac:dyDescent="0.25">
      <c r="A833" s="74" t="s">
        <v>983</v>
      </c>
      <c r="B833" t="s">
        <v>71</v>
      </c>
      <c r="C833" s="73">
        <v>55166.239522354947</v>
      </c>
      <c r="D833" s="93">
        <v>4</v>
      </c>
      <c r="E833" s="66" t="s">
        <v>4001</v>
      </c>
      <c r="F833" s="66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66"/>
      <c r="R833" s="66"/>
    </row>
    <row r="834" spans="1:20" x14ac:dyDescent="0.25">
      <c r="A834" s="74" t="s">
        <v>983</v>
      </c>
      <c r="B834" t="s">
        <v>71</v>
      </c>
      <c r="C834" s="73">
        <v>126094.26176538273</v>
      </c>
      <c r="D834" s="93">
        <v>6</v>
      </c>
      <c r="E834" s="66" t="s">
        <v>356</v>
      </c>
      <c r="F834" s="66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66"/>
      <c r="R834" s="66"/>
    </row>
    <row r="835" spans="1:20" x14ac:dyDescent="0.25">
      <c r="A835" s="74" t="s">
        <v>983</v>
      </c>
      <c r="B835" t="s">
        <v>71</v>
      </c>
      <c r="C835" s="73">
        <v>31523.565441345683</v>
      </c>
      <c r="D835" s="93">
        <v>3</v>
      </c>
      <c r="E835" s="66" t="s">
        <v>20</v>
      </c>
      <c r="F835" s="66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66"/>
      <c r="R835" s="66"/>
    </row>
    <row r="836" spans="1:20" x14ac:dyDescent="0.25">
      <c r="A836" s="74" t="s">
        <v>983</v>
      </c>
      <c r="B836" t="s">
        <v>71</v>
      </c>
      <c r="C836" s="73">
        <v>33887.832849446611</v>
      </c>
      <c r="D836" s="93">
        <v>3</v>
      </c>
      <c r="E836" s="66" t="s">
        <v>20</v>
      </c>
      <c r="F836" s="66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66"/>
      <c r="R836" s="66"/>
    </row>
    <row r="837" spans="1:20" x14ac:dyDescent="0.25">
      <c r="A837" s="74" t="s">
        <v>983</v>
      </c>
      <c r="B837" t="s">
        <v>71</v>
      </c>
      <c r="C837" s="73">
        <v>58318.59606648951</v>
      </c>
      <c r="D837" s="93">
        <v>3</v>
      </c>
      <c r="E837" s="66" t="s">
        <v>20</v>
      </c>
      <c r="F837" s="66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66"/>
      <c r="R837" s="66"/>
    </row>
    <row r="838" spans="1:20" x14ac:dyDescent="0.25">
      <c r="A838" s="74" t="s">
        <v>983</v>
      </c>
      <c r="B838" t="s">
        <v>71</v>
      </c>
      <c r="C838" s="73">
        <v>94570.696324037053</v>
      </c>
      <c r="D838" s="93">
        <v>3</v>
      </c>
      <c r="E838" s="66" t="s">
        <v>20</v>
      </c>
      <c r="F838" s="66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66"/>
      <c r="R838" s="66"/>
    </row>
    <row r="839" spans="1:20" x14ac:dyDescent="0.25">
      <c r="A839" s="74" t="s">
        <v>983</v>
      </c>
      <c r="B839" t="s">
        <v>71</v>
      </c>
      <c r="C839" s="73">
        <v>66199.48742682593</v>
      </c>
      <c r="D839" s="93">
        <v>2</v>
      </c>
      <c r="E839" s="66" t="s">
        <v>52</v>
      </c>
      <c r="F839" s="66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66"/>
      <c r="R839" s="66"/>
    </row>
    <row r="840" spans="1:20" x14ac:dyDescent="0.25">
      <c r="A840" s="74" t="s">
        <v>983</v>
      </c>
      <c r="B840" t="s">
        <v>71</v>
      </c>
      <c r="C840" s="73">
        <v>34675.92198548025</v>
      </c>
      <c r="D840" s="93">
        <v>2</v>
      </c>
      <c r="E840" s="66" t="s">
        <v>52</v>
      </c>
      <c r="F840" s="66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66"/>
      <c r="R840" s="66"/>
    </row>
    <row r="841" spans="1:20" x14ac:dyDescent="0.25">
      <c r="A841" s="74" t="s">
        <v>983</v>
      </c>
      <c r="B841" t="s">
        <v>71</v>
      </c>
      <c r="C841" s="73">
        <v>63047.130882691366</v>
      </c>
      <c r="D841" s="93">
        <v>8</v>
      </c>
      <c r="E841" s="66" t="s">
        <v>67</v>
      </c>
      <c r="F841" s="66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66"/>
      <c r="R841" s="66"/>
    </row>
    <row r="842" spans="1:20" x14ac:dyDescent="0.25">
      <c r="A842" s="74" t="s">
        <v>983</v>
      </c>
      <c r="B842" t="s">
        <v>71</v>
      </c>
      <c r="C842" s="73">
        <v>70928.022243027779</v>
      </c>
      <c r="D842" s="93">
        <v>3</v>
      </c>
      <c r="E842" s="66" t="s">
        <v>20</v>
      </c>
      <c r="F842" s="66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66"/>
      <c r="R842" s="66"/>
    </row>
    <row r="843" spans="1:20" x14ac:dyDescent="0.25">
      <c r="A843" s="74" t="s">
        <v>983</v>
      </c>
      <c r="B843" t="s">
        <v>71</v>
      </c>
      <c r="C843" s="73">
        <v>78808.913603364199</v>
      </c>
      <c r="D843" s="93">
        <v>4</v>
      </c>
      <c r="E843" s="66" t="s">
        <v>4001</v>
      </c>
      <c r="F843" s="66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66"/>
      <c r="R843" s="66"/>
    </row>
    <row r="844" spans="1:20" x14ac:dyDescent="0.25">
      <c r="A844" s="74" t="s">
        <v>983</v>
      </c>
      <c r="B844" t="s">
        <v>71</v>
      </c>
      <c r="C844" s="73">
        <v>55954.328658388586</v>
      </c>
      <c r="D844" s="93">
        <v>5</v>
      </c>
      <c r="E844" s="66" t="s">
        <v>310</v>
      </c>
      <c r="F844" s="66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66"/>
      <c r="R844" s="66"/>
    </row>
    <row r="845" spans="1:20" x14ac:dyDescent="0.25">
      <c r="A845" s="74" t="s">
        <v>983</v>
      </c>
      <c r="B845" t="s">
        <v>71</v>
      </c>
      <c r="C845" s="73">
        <v>63047.130882691366</v>
      </c>
      <c r="D845" s="93">
        <v>2</v>
      </c>
      <c r="E845" s="66" t="s">
        <v>52</v>
      </c>
      <c r="F845" s="66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66"/>
      <c r="R845" s="66"/>
    </row>
    <row r="846" spans="1:20" x14ac:dyDescent="0.25">
      <c r="A846" s="74" t="s">
        <v>983</v>
      </c>
      <c r="B846" t="s">
        <v>71</v>
      </c>
      <c r="C846" s="73">
        <v>56742.417794422225</v>
      </c>
      <c r="D846" s="93">
        <v>2</v>
      </c>
      <c r="E846" s="66" t="s">
        <v>52</v>
      </c>
      <c r="F846" s="66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66"/>
      <c r="R846" s="66"/>
    </row>
    <row r="847" spans="1:20" x14ac:dyDescent="0.25">
      <c r="A847" s="74" t="s">
        <v>983</v>
      </c>
      <c r="B847" t="s">
        <v>71</v>
      </c>
      <c r="C847" s="73">
        <v>42556.81334581667</v>
      </c>
      <c r="D847" s="93">
        <v>3</v>
      </c>
      <c r="E847" s="66" t="s">
        <v>20</v>
      </c>
      <c r="F847" s="66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66"/>
      <c r="R847" s="66"/>
    </row>
    <row r="848" spans="1:20" x14ac:dyDescent="0.25">
      <c r="A848" s="74" t="s">
        <v>983</v>
      </c>
      <c r="B848" t="s">
        <v>71</v>
      </c>
      <c r="C848" s="73">
        <v>78808.913603364199</v>
      </c>
      <c r="D848" s="93">
        <v>3</v>
      </c>
      <c r="E848" s="66" t="s">
        <v>20</v>
      </c>
      <c r="F848" s="66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66"/>
      <c r="R848" s="66"/>
      <c r="S848" s="74"/>
      <c r="T848" s="83"/>
    </row>
    <row r="849" spans="1:18" x14ac:dyDescent="0.25">
      <c r="A849" s="74" t="s">
        <v>983</v>
      </c>
      <c r="B849" t="s">
        <v>71</v>
      </c>
      <c r="C849" s="73">
        <v>63047.130882691366</v>
      </c>
      <c r="D849" s="93">
        <v>3</v>
      </c>
      <c r="E849" s="66" t="s">
        <v>20</v>
      </c>
      <c r="F849" s="66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66"/>
      <c r="R849" s="66"/>
    </row>
    <row r="850" spans="1:18" x14ac:dyDescent="0.25">
      <c r="A850" s="74" t="s">
        <v>983</v>
      </c>
      <c r="B850" t="s">
        <v>71</v>
      </c>
      <c r="C850" s="73">
        <v>115061.01386091174</v>
      </c>
      <c r="D850" s="93">
        <v>7</v>
      </c>
      <c r="E850" s="66" t="s">
        <v>488</v>
      </c>
      <c r="F850" s="66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66"/>
      <c r="R850" s="66"/>
    </row>
    <row r="851" spans="1:18" x14ac:dyDescent="0.25">
      <c r="A851" s="74" t="s">
        <v>983</v>
      </c>
      <c r="B851" t="s">
        <v>71</v>
      </c>
      <c r="C851" s="73">
        <v>70928.022243027779</v>
      </c>
      <c r="D851" s="93">
        <v>3</v>
      </c>
      <c r="E851" s="66" t="s">
        <v>20</v>
      </c>
      <c r="F851" s="66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66"/>
      <c r="R851" s="66"/>
    </row>
    <row r="852" spans="1:18" x14ac:dyDescent="0.25">
      <c r="A852" s="74" t="s">
        <v>983</v>
      </c>
      <c r="B852" t="s">
        <v>71</v>
      </c>
      <c r="C852" s="73">
        <v>35148.775467100437</v>
      </c>
      <c r="D852" s="93">
        <v>3</v>
      </c>
      <c r="E852" s="66" t="s">
        <v>20</v>
      </c>
      <c r="F852" s="66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66"/>
      <c r="R852" s="66"/>
    </row>
    <row r="853" spans="1:18" x14ac:dyDescent="0.25">
      <c r="A853" s="74" t="s">
        <v>983</v>
      </c>
      <c r="B853" t="s">
        <v>71</v>
      </c>
      <c r="C853" s="73">
        <v>49153.119414418252</v>
      </c>
      <c r="D853" s="93">
        <v>2</v>
      </c>
      <c r="E853" s="66" t="s">
        <v>52</v>
      </c>
      <c r="F853" s="66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66"/>
      <c r="R853" s="66"/>
    </row>
    <row r="854" spans="1:18" x14ac:dyDescent="0.25">
      <c r="A854" s="74" t="s">
        <v>983</v>
      </c>
      <c r="B854" t="s">
        <v>71</v>
      </c>
      <c r="C854" s="73">
        <v>42556.81334581667</v>
      </c>
      <c r="D854" s="93">
        <v>2</v>
      </c>
      <c r="E854" s="66" t="s">
        <v>52</v>
      </c>
      <c r="F854" s="66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66"/>
      <c r="R854" s="66"/>
    </row>
    <row r="855" spans="1:18" x14ac:dyDescent="0.25">
      <c r="A855" s="74" t="s">
        <v>983</v>
      </c>
      <c r="B855" t="s">
        <v>71</v>
      </c>
      <c r="C855" s="73">
        <v>42556.81334581667</v>
      </c>
      <c r="D855" s="93">
        <v>2</v>
      </c>
      <c r="E855" s="66" t="s">
        <v>52</v>
      </c>
      <c r="F855" s="66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66"/>
      <c r="R855" s="66"/>
    </row>
    <row r="856" spans="1:18" x14ac:dyDescent="0.25">
      <c r="A856" s="74" t="s">
        <v>983</v>
      </c>
      <c r="B856" t="s">
        <v>71</v>
      </c>
      <c r="C856" s="73">
        <v>41768.724209783031</v>
      </c>
      <c r="D856" s="93">
        <v>2</v>
      </c>
      <c r="E856" s="66" t="s">
        <v>52</v>
      </c>
      <c r="F856" s="66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66"/>
      <c r="R856" s="66"/>
    </row>
    <row r="857" spans="1:18" x14ac:dyDescent="0.25">
      <c r="A857" s="74" t="s">
        <v>983</v>
      </c>
      <c r="B857" t="s">
        <v>71</v>
      </c>
      <c r="C857" s="73">
        <v>50437.70470615309</v>
      </c>
      <c r="D857" s="93">
        <v>3</v>
      </c>
      <c r="E857" s="66" t="s">
        <v>20</v>
      </c>
      <c r="F857" s="66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66"/>
      <c r="R857" s="66"/>
    </row>
    <row r="858" spans="1:18" x14ac:dyDescent="0.25">
      <c r="A858" s="74" t="s">
        <v>983</v>
      </c>
      <c r="B858" t="s">
        <v>71</v>
      </c>
      <c r="C858" s="73">
        <v>50437.70470615309</v>
      </c>
      <c r="D858" s="93">
        <v>3</v>
      </c>
      <c r="E858" s="66" t="s">
        <v>20</v>
      </c>
      <c r="F858" s="66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66"/>
      <c r="R858" s="66"/>
    </row>
    <row r="859" spans="1:18" x14ac:dyDescent="0.25">
      <c r="A859" s="74" t="s">
        <v>983</v>
      </c>
      <c r="B859" t="s">
        <v>71</v>
      </c>
      <c r="C859" s="73">
        <v>56742.417794422225</v>
      </c>
      <c r="D859" s="93">
        <v>2</v>
      </c>
      <c r="E859" s="66" t="s">
        <v>52</v>
      </c>
      <c r="F859" s="66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66"/>
      <c r="R859" s="66"/>
    </row>
    <row r="860" spans="1:18" x14ac:dyDescent="0.25">
      <c r="A860" s="74" t="s">
        <v>983</v>
      </c>
      <c r="B860" t="s">
        <v>71</v>
      </c>
      <c r="C860" s="73">
        <v>78808.913603364199</v>
      </c>
      <c r="D860" s="93">
        <v>5</v>
      </c>
      <c r="E860" s="66" t="s">
        <v>310</v>
      </c>
      <c r="F860" s="66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66"/>
      <c r="R860" s="66"/>
    </row>
    <row r="861" spans="1:18" x14ac:dyDescent="0.25">
      <c r="A861" s="74" t="s">
        <v>983</v>
      </c>
      <c r="B861" t="s">
        <v>71</v>
      </c>
      <c r="C861" s="73">
        <v>52801.972114254015</v>
      </c>
      <c r="D861" s="93">
        <v>9</v>
      </c>
      <c r="E861" s="66" t="s">
        <v>279</v>
      </c>
      <c r="F861" s="66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66"/>
      <c r="R861" s="66"/>
    </row>
    <row r="862" spans="1:18" x14ac:dyDescent="0.25">
      <c r="A862" s="74" t="s">
        <v>983</v>
      </c>
      <c r="B862" t="s">
        <v>71</v>
      </c>
      <c r="C862" s="73">
        <v>31523.565441345683</v>
      </c>
      <c r="D862" s="93">
        <v>5</v>
      </c>
      <c r="E862" s="66" t="s">
        <v>310</v>
      </c>
      <c r="F862" s="66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66"/>
      <c r="R862" s="66"/>
    </row>
    <row r="863" spans="1:18" x14ac:dyDescent="0.25">
      <c r="A863" s="74" t="s">
        <v>983</v>
      </c>
      <c r="B863" t="s">
        <v>71</v>
      </c>
      <c r="C863" s="73">
        <v>32311.654577379326</v>
      </c>
      <c r="D863" s="93">
        <v>3</v>
      </c>
      <c r="E863" s="66" t="s">
        <v>20</v>
      </c>
      <c r="F863" s="66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66"/>
      <c r="R863" s="66"/>
    </row>
    <row r="864" spans="1:18" x14ac:dyDescent="0.25">
      <c r="A864" s="74" t="s">
        <v>983</v>
      </c>
      <c r="B864" t="s">
        <v>71</v>
      </c>
      <c r="C864" s="73">
        <v>55166.239522354947</v>
      </c>
      <c r="D864" s="93">
        <v>3</v>
      </c>
      <c r="E864" s="66" t="s">
        <v>20</v>
      </c>
      <c r="F864" s="66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66"/>
      <c r="R864" s="66"/>
    </row>
    <row r="865" spans="1:20" x14ac:dyDescent="0.25">
      <c r="A865" s="74" t="s">
        <v>983</v>
      </c>
      <c r="B865" t="s">
        <v>71</v>
      </c>
      <c r="C865" s="73">
        <v>39404.456801682099</v>
      </c>
      <c r="D865" s="93">
        <v>3</v>
      </c>
      <c r="E865" s="66" t="s">
        <v>20</v>
      </c>
      <c r="F865" s="66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66"/>
      <c r="R865" s="66"/>
    </row>
    <row r="866" spans="1:20" ht="15" customHeight="1" x14ac:dyDescent="0.25">
      <c r="A866" s="74" t="s">
        <v>983</v>
      </c>
      <c r="B866" t="s">
        <v>628</v>
      </c>
      <c r="C866" s="73">
        <v>57167.974754622352</v>
      </c>
      <c r="D866" s="93">
        <v>2</v>
      </c>
      <c r="E866" s="66" t="s">
        <v>52</v>
      </c>
      <c r="F866" s="66"/>
      <c r="Q866" s="66"/>
      <c r="R866" s="66"/>
    </row>
    <row r="867" spans="1:20" ht="15" customHeight="1" x14ac:dyDescent="0.25">
      <c r="A867" s="74" t="s">
        <v>983</v>
      </c>
      <c r="B867" t="s">
        <v>628</v>
      </c>
      <c r="C867" s="73">
        <v>48275.178681681093</v>
      </c>
      <c r="D867" s="93">
        <v>3</v>
      </c>
      <c r="E867" s="66" t="s">
        <v>20</v>
      </c>
      <c r="F867" s="66"/>
      <c r="G867" s="89"/>
      <c r="H867" s="89"/>
      <c r="J867" s="89"/>
      <c r="K867" s="89"/>
      <c r="L867" s="89"/>
      <c r="M867" s="89"/>
      <c r="N867" s="89"/>
      <c r="O867" s="89"/>
      <c r="P867" s="89"/>
      <c r="Q867" s="66"/>
      <c r="R867" s="66"/>
      <c r="S867" s="75"/>
      <c r="T867" s="49"/>
    </row>
    <row r="868" spans="1:20" ht="15" customHeight="1" x14ac:dyDescent="0.25">
      <c r="A868" s="74" t="s">
        <v>983</v>
      </c>
      <c r="B868" t="s">
        <v>628</v>
      </c>
      <c r="C868" s="73">
        <v>254079.88779832155</v>
      </c>
      <c r="D868" s="93">
        <v>1</v>
      </c>
      <c r="E868" s="66" t="s">
        <v>3999</v>
      </c>
      <c r="F868" s="66"/>
      <c r="H868" s="89"/>
      <c r="I868" s="89"/>
      <c r="J868" s="89"/>
      <c r="K868" s="89"/>
      <c r="L868" s="89"/>
      <c r="M868" s="89"/>
      <c r="N868" s="89"/>
      <c r="O868" s="89"/>
      <c r="P868" s="89"/>
      <c r="Q868" s="66"/>
      <c r="R868" s="66"/>
    </row>
    <row r="869" spans="1:20" ht="15" customHeight="1" x14ac:dyDescent="0.25">
      <c r="A869" s="74" t="s">
        <v>983</v>
      </c>
      <c r="B869" t="s">
        <v>628</v>
      </c>
      <c r="C869" s="73">
        <v>62564.631571458704</v>
      </c>
      <c r="D869" s="93">
        <v>5</v>
      </c>
      <c r="E869" s="66" t="s">
        <v>310</v>
      </c>
      <c r="F869" s="66"/>
      <c r="G869" s="89"/>
      <c r="H869" s="89"/>
      <c r="I869" s="89"/>
      <c r="J869" s="89"/>
      <c r="L869" s="89"/>
      <c r="M869" s="89"/>
      <c r="N869" s="89"/>
      <c r="O869" s="89"/>
      <c r="P869" s="89"/>
      <c r="Q869" s="66"/>
      <c r="R869" s="66"/>
    </row>
    <row r="870" spans="1:20" ht="15" customHeight="1" x14ac:dyDescent="0.25">
      <c r="A870" s="74" t="s">
        <v>983</v>
      </c>
      <c r="B870" t="s">
        <v>628</v>
      </c>
      <c r="C870" s="73">
        <v>69871.969144538423</v>
      </c>
      <c r="D870" s="93">
        <v>3</v>
      </c>
      <c r="E870" s="66" t="s">
        <v>20</v>
      </c>
      <c r="F870" s="66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66"/>
      <c r="R870" s="66"/>
    </row>
    <row r="871" spans="1:20" ht="15" customHeight="1" x14ac:dyDescent="0.25">
      <c r="A871" s="74" t="s">
        <v>983</v>
      </c>
      <c r="B871" t="s">
        <v>628</v>
      </c>
      <c r="C871" s="73">
        <v>53356.776437647524</v>
      </c>
      <c r="D871" s="93">
        <v>9</v>
      </c>
      <c r="E871" s="66" t="s">
        <v>279</v>
      </c>
      <c r="F871" s="66"/>
      <c r="G871" s="89"/>
      <c r="H871" s="89"/>
      <c r="I871" s="89"/>
      <c r="J871" s="89"/>
      <c r="K871" s="89"/>
      <c r="L871" s="89"/>
      <c r="M871" s="89"/>
      <c r="N871" s="89"/>
      <c r="P871" s="89"/>
      <c r="Q871" s="66"/>
      <c r="R871" s="66"/>
      <c r="S871" s="74"/>
      <c r="T871" s="83"/>
    </row>
    <row r="872" spans="1:20" ht="15" customHeight="1" x14ac:dyDescent="0.25">
      <c r="A872" s="74" t="s">
        <v>983</v>
      </c>
      <c r="B872" t="s">
        <v>628</v>
      </c>
      <c r="C872" s="73">
        <v>50815.977559664309</v>
      </c>
      <c r="D872" s="93">
        <v>3</v>
      </c>
      <c r="E872" s="66" t="s">
        <v>20</v>
      </c>
      <c r="F872" s="66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66"/>
      <c r="R872" s="66"/>
    </row>
    <row r="873" spans="1:20" ht="15" customHeight="1" x14ac:dyDescent="0.25">
      <c r="A873" s="74" t="s">
        <v>983</v>
      </c>
      <c r="B873" t="s">
        <v>628</v>
      </c>
      <c r="C873" s="73">
        <v>95279.957924370581</v>
      </c>
      <c r="D873" s="93">
        <v>3</v>
      </c>
      <c r="E873" s="66" t="s">
        <v>20</v>
      </c>
      <c r="F873" s="66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66"/>
      <c r="R873" s="66"/>
    </row>
    <row r="874" spans="1:20" ht="15" customHeight="1" x14ac:dyDescent="0.25">
      <c r="A874" s="74" t="s">
        <v>983</v>
      </c>
      <c r="B874" t="s">
        <v>628</v>
      </c>
      <c r="C874" s="73">
        <v>57167.974754622352</v>
      </c>
      <c r="D874" s="93">
        <v>3</v>
      </c>
      <c r="E874" s="66" t="s">
        <v>20</v>
      </c>
      <c r="F874" s="66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66"/>
      <c r="R874" s="66"/>
    </row>
    <row r="875" spans="1:20" ht="15" customHeight="1" x14ac:dyDescent="0.25">
      <c r="A875" s="74" t="s">
        <v>983</v>
      </c>
      <c r="B875" t="s">
        <v>628</v>
      </c>
      <c r="C875" s="73">
        <v>50815.977559664309</v>
      </c>
      <c r="D875" s="93">
        <v>3</v>
      </c>
      <c r="E875" s="66" t="s">
        <v>20</v>
      </c>
      <c r="F875" s="66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66"/>
      <c r="R875" s="66"/>
    </row>
    <row r="876" spans="1:20" ht="15" customHeight="1" x14ac:dyDescent="0.25">
      <c r="A876" s="74" t="s">
        <v>983</v>
      </c>
      <c r="B876" t="s">
        <v>628</v>
      </c>
      <c r="C876" s="73">
        <v>104172.75399731184</v>
      </c>
      <c r="D876" s="93">
        <v>2</v>
      </c>
      <c r="E876" s="66" t="s">
        <v>52</v>
      </c>
      <c r="F876" s="66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66"/>
      <c r="R876" s="66"/>
    </row>
    <row r="877" spans="1:20" ht="15" customHeight="1" x14ac:dyDescent="0.25">
      <c r="A877" s="74" t="s">
        <v>983</v>
      </c>
      <c r="B877" t="s">
        <v>628</v>
      </c>
      <c r="C877" s="73">
        <v>78764.765217479682</v>
      </c>
      <c r="D877" s="93">
        <v>3</v>
      </c>
      <c r="E877" s="66" t="s">
        <v>20</v>
      </c>
      <c r="F877" s="66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66"/>
      <c r="R877" s="66"/>
      <c r="S877" s="74"/>
      <c r="T877" s="83"/>
    </row>
    <row r="878" spans="1:20" ht="15" customHeight="1" x14ac:dyDescent="0.25">
      <c r="A878" s="74" t="s">
        <v>983</v>
      </c>
      <c r="B878" t="s">
        <v>628</v>
      </c>
      <c r="C878" s="73">
        <v>38111.983169748237</v>
      </c>
      <c r="D878" s="93">
        <v>6</v>
      </c>
      <c r="E878" s="66" t="s">
        <v>356</v>
      </c>
      <c r="F878" s="66"/>
      <c r="G878" s="89"/>
      <c r="H878" s="89"/>
      <c r="I878" s="89"/>
      <c r="J878" s="89"/>
      <c r="K878" s="89"/>
      <c r="M878" s="89"/>
      <c r="N878" s="89"/>
      <c r="O878" s="89"/>
      <c r="P878" s="89"/>
      <c r="Q878" s="66"/>
      <c r="R878" s="66"/>
    </row>
    <row r="879" spans="1:20" ht="15" customHeight="1" x14ac:dyDescent="0.25">
      <c r="A879" s="74" t="s">
        <v>983</v>
      </c>
      <c r="B879" t="s">
        <v>628</v>
      </c>
      <c r="C879" s="73">
        <v>61614.372791092981</v>
      </c>
      <c r="D879" s="93">
        <v>3</v>
      </c>
      <c r="E879" s="66" t="s">
        <v>20</v>
      </c>
      <c r="F879" s="66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66"/>
      <c r="R879" s="66"/>
    </row>
    <row r="880" spans="1:20" ht="15" customHeight="1" x14ac:dyDescent="0.25">
      <c r="A880" s="74" t="s">
        <v>983</v>
      </c>
      <c r="B880" t="s">
        <v>628</v>
      </c>
      <c r="C880" s="73">
        <v>36206.384011260823</v>
      </c>
      <c r="D880" s="93">
        <v>3</v>
      </c>
      <c r="E880" s="66" t="s">
        <v>20</v>
      </c>
      <c r="F880" s="66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66"/>
      <c r="R880" s="66"/>
    </row>
    <row r="881" spans="1:20" ht="15" customHeight="1" x14ac:dyDescent="0.25">
      <c r="A881" s="74" t="s">
        <v>983</v>
      </c>
      <c r="B881" t="s">
        <v>628</v>
      </c>
      <c r="C881" s="73">
        <v>95279.957924370581</v>
      </c>
      <c r="D881" s="93">
        <v>3</v>
      </c>
      <c r="E881" s="66" t="s">
        <v>20</v>
      </c>
      <c r="F881" s="66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66"/>
      <c r="R881" s="66"/>
    </row>
    <row r="882" spans="1:20" ht="15" customHeight="1" x14ac:dyDescent="0.25">
      <c r="A882" s="74" t="s">
        <v>983</v>
      </c>
      <c r="B882" t="s">
        <v>628</v>
      </c>
      <c r="C882" s="73">
        <v>43828.780645210471</v>
      </c>
      <c r="D882" s="93">
        <v>3</v>
      </c>
      <c r="E882" s="66" t="s">
        <v>20</v>
      </c>
      <c r="F882" s="66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66"/>
      <c r="R882" s="66"/>
    </row>
    <row r="883" spans="1:20" ht="15" customHeight="1" x14ac:dyDescent="0.25">
      <c r="A883" s="74" t="s">
        <v>983</v>
      </c>
      <c r="B883" t="s">
        <v>628</v>
      </c>
      <c r="C883" s="73">
        <v>78764.765217479682</v>
      </c>
      <c r="D883" s="93">
        <v>7</v>
      </c>
      <c r="E883" s="66" t="s">
        <v>488</v>
      </c>
      <c r="F883" s="66"/>
      <c r="G883" s="89"/>
      <c r="H883" s="89"/>
      <c r="I883" s="89"/>
      <c r="J883" s="89"/>
      <c r="K883" s="89"/>
      <c r="L883" s="89"/>
      <c r="N883" s="89"/>
      <c r="O883" s="89"/>
      <c r="P883" s="89"/>
      <c r="Q883" s="66"/>
      <c r="R883" s="66"/>
    </row>
    <row r="884" spans="1:20" ht="15" customHeight="1" x14ac:dyDescent="0.25">
      <c r="A884" s="74" t="s">
        <v>983</v>
      </c>
      <c r="B884" t="s">
        <v>628</v>
      </c>
      <c r="C884" s="73">
        <v>76223.966339496474</v>
      </c>
      <c r="D884" s="93">
        <v>2</v>
      </c>
      <c r="E884" s="66" t="s">
        <v>52</v>
      </c>
      <c r="F884" s="66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66"/>
      <c r="R884" s="66"/>
    </row>
    <row r="885" spans="1:20" ht="15" customHeight="1" x14ac:dyDescent="0.25">
      <c r="A885" s="74" t="s">
        <v>983</v>
      </c>
      <c r="B885" t="s">
        <v>628</v>
      </c>
      <c r="C885" s="73">
        <v>69871.969144538423</v>
      </c>
      <c r="D885" s="93">
        <v>2</v>
      </c>
      <c r="E885" s="66" t="s">
        <v>52</v>
      </c>
      <c r="F885" s="66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66"/>
      <c r="R885" s="66"/>
    </row>
    <row r="886" spans="1:20" ht="15" customHeight="1" x14ac:dyDescent="0.25">
      <c r="A886" s="74" t="s">
        <v>983</v>
      </c>
      <c r="B886" t="s">
        <v>628</v>
      </c>
      <c r="C886" s="73">
        <v>76223.966339496474</v>
      </c>
      <c r="D886" s="93">
        <v>9</v>
      </c>
      <c r="E886" s="66" t="s">
        <v>279</v>
      </c>
      <c r="F886" s="66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66"/>
      <c r="R886" s="66"/>
    </row>
    <row r="887" spans="1:20" ht="15" customHeight="1" x14ac:dyDescent="0.25">
      <c r="A887" s="74" t="s">
        <v>983</v>
      </c>
      <c r="B887" t="s">
        <v>628</v>
      </c>
      <c r="C887" s="73">
        <v>63519.971949580387</v>
      </c>
      <c r="D887" s="93">
        <v>7</v>
      </c>
      <c r="E887" s="66" t="s">
        <v>488</v>
      </c>
      <c r="F887" s="66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66"/>
      <c r="R887" s="66"/>
      <c r="S887" s="74"/>
      <c r="T887" s="83"/>
    </row>
    <row r="888" spans="1:20" ht="15" customHeight="1" x14ac:dyDescent="0.25">
      <c r="A888" s="74" t="s">
        <v>983</v>
      </c>
      <c r="B888" t="s">
        <v>628</v>
      </c>
      <c r="C888" s="73">
        <v>57167.974754622352</v>
      </c>
      <c r="D888" s="93">
        <v>3</v>
      </c>
      <c r="E888" s="66" t="s">
        <v>20</v>
      </c>
      <c r="F888" s="66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66"/>
      <c r="R888" s="66"/>
    </row>
    <row r="889" spans="1:20" ht="15" customHeight="1" x14ac:dyDescent="0.25">
      <c r="A889" s="74" t="s">
        <v>983</v>
      </c>
      <c r="B889" t="s">
        <v>106</v>
      </c>
      <c r="C889" s="73">
        <v>62249.572510588783</v>
      </c>
      <c r="D889" s="93">
        <v>2</v>
      </c>
      <c r="E889" s="66" t="s">
        <v>52</v>
      </c>
      <c r="F889" s="66"/>
      <c r="Q889" s="66"/>
      <c r="R889" s="66"/>
    </row>
    <row r="890" spans="1:20" ht="15" customHeight="1" x14ac:dyDescent="0.25">
      <c r="A890" s="74" t="s">
        <v>983</v>
      </c>
      <c r="B890" t="s">
        <v>106</v>
      </c>
      <c r="C890" s="73">
        <v>54627.175876639136</v>
      </c>
      <c r="D890" s="93">
        <v>6</v>
      </c>
      <c r="E890" s="66" t="s">
        <v>356</v>
      </c>
      <c r="F890" s="66"/>
      <c r="G890" s="89"/>
      <c r="H890" s="89"/>
      <c r="I890" s="89"/>
      <c r="J890" s="89"/>
      <c r="K890" s="89"/>
      <c r="M890" s="89"/>
      <c r="N890" s="89"/>
      <c r="O890" s="89"/>
      <c r="P890" s="89"/>
      <c r="Q890" s="66"/>
      <c r="R890" s="66"/>
    </row>
    <row r="891" spans="1:20" ht="15" customHeight="1" x14ac:dyDescent="0.25">
      <c r="A891" s="74" t="s">
        <v>983</v>
      </c>
      <c r="B891" t="s">
        <v>106</v>
      </c>
      <c r="C891" s="73">
        <v>80289.244544269619</v>
      </c>
      <c r="D891" s="93">
        <v>6</v>
      </c>
      <c r="E891" s="66" t="s">
        <v>356</v>
      </c>
      <c r="F891" s="66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66"/>
      <c r="R891" s="66"/>
    </row>
    <row r="892" spans="1:20" ht="15" customHeight="1" x14ac:dyDescent="0.25">
      <c r="A892" s="74" t="s">
        <v>983</v>
      </c>
      <c r="B892" t="s">
        <v>106</v>
      </c>
      <c r="C892" s="73">
        <v>48000</v>
      </c>
      <c r="D892" s="93">
        <v>2</v>
      </c>
      <c r="E892" s="66" t="s">
        <v>52</v>
      </c>
      <c r="F892" s="66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66"/>
      <c r="R892" s="66"/>
    </row>
    <row r="893" spans="1:20" ht="15" customHeight="1" x14ac:dyDescent="0.25">
      <c r="A893" s="74" t="s">
        <v>983</v>
      </c>
      <c r="B893" t="s">
        <v>106</v>
      </c>
      <c r="C893" s="73">
        <v>54627.175876639136</v>
      </c>
      <c r="D893" s="93">
        <v>2</v>
      </c>
      <c r="E893" s="66" t="s">
        <v>52</v>
      </c>
      <c r="F893" s="66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66"/>
      <c r="R893" s="66"/>
    </row>
    <row r="894" spans="1:20" ht="15" customHeight="1" x14ac:dyDescent="0.25">
      <c r="A894" s="74" t="s">
        <v>983</v>
      </c>
      <c r="B894" t="s">
        <v>106</v>
      </c>
      <c r="C894" s="73">
        <v>41923.181486723057</v>
      </c>
      <c r="D894" s="93">
        <v>3</v>
      </c>
      <c r="E894" s="66" t="s">
        <v>20</v>
      </c>
      <c r="F894" s="66"/>
      <c r="G894" s="89"/>
      <c r="H894" s="89"/>
      <c r="J894" s="89"/>
      <c r="K894" s="89"/>
      <c r="L894" s="89"/>
      <c r="M894" s="89"/>
      <c r="N894" s="89"/>
      <c r="O894" s="89"/>
      <c r="P894" s="89"/>
      <c r="Q894" s="66"/>
      <c r="R894" s="66"/>
    </row>
    <row r="895" spans="1:20" ht="15" customHeight="1" x14ac:dyDescent="0.25">
      <c r="A895" s="74" t="s">
        <v>983</v>
      </c>
      <c r="B895" t="s">
        <v>608</v>
      </c>
      <c r="C895" s="73">
        <v>19055.991584874118</v>
      </c>
      <c r="D895" s="93">
        <v>3</v>
      </c>
      <c r="E895" s="66" t="s">
        <v>20</v>
      </c>
      <c r="F895" s="66"/>
      <c r="Q895" s="66"/>
      <c r="R895" s="66"/>
    </row>
    <row r="896" spans="1:20" ht="15" customHeight="1" x14ac:dyDescent="0.25">
      <c r="A896" s="74" t="s">
        <v>983</v>
      </c>
      <c r="B896" t="s">
        <v>608</v>
      </c>
      <c r="C896" s="73">
        <v>19055.991584874118</v>
      </c>
      <c r="D896" s="93">
        <v>3</v>
      </c>
      <c r="E896" s="66" t="s">
        <v>20</v>
      </c>
      <c r="F896" s="66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66"/>
      <c r="R896" s="66"/>
    </row>
    <row r="897" spans="1:18" ht="15" customHeight="1" x14ac:dyDescent="0.25">
      <c r="A897" s="74" t="s">
        <v>983</v>
      </c>
      <c r="B897" t="s">
        <v>608</v>
      </c>
      <c r="C897" s="73">
        <v>12000</v>
      </c>
      <c r="D897" s="93">
        <v>6</v>
      </c>
      <c r="E897" s="66" t="s">
        <v>356</v>
      </c>
      <c r="F897" s="66"/>
      <c r="G897" s="89"/>
      <c r="H897" s="89"/>
      <c r="I897" s="89"/>
      <c r="J897" s="89"/>
      <c r="K897" s="89"/>
      <c r="M897" s="89"/>
      <c r="N897" s="89"/>
      <c r="O897" s="89"/>
      <c r="P897" s="89"/>
      <c r="Q897" s="66"/>
      <c r="R897" s="66"/>
    </row>
    <row r="898" spans="1:18" ht="15" customHeight="1" x14ac:dyDescent="0.25">
      <c r="A898" s="74" t="s">
        <v>983</v>
      </c>
      <c r="B898" t="s">
        <v>608</v>
      </c>
      <c r="C898" s="73">
        <v>55262.375596134938</v>
      </c>
      <c r="D898" s="93">
        <v>2</v>
      </c>
      <c r="E898" s="66" t="s">
        <v>52</v>
      </c>
      <c r="F898" s="66"/>
      <c r="G898" s="89"/>
      <c r="I898" s="89"/>
      <c r="J898" s="89"/>
      <c r="K898" s="89"/>
      <c r="L898" s="89"/>
      <c r="M898" s="89"/>
      <c r="N898" s="89"/>
      <c r="O898" s="89"/>
      <c r="P898" s="89"/>
      <c r="Q898" s="66"/>
      <c r="R898" s="66"/>
    </row>
    <row r="899" spans="1:18" ht="15" customHeight="1" x14ac:dyDescent="0.25">
      <c r="A899" s="74" t="s">
        <v>983</v>
      </c>
      <c r="B899" t="s">
        <v>608</v>
      </c>
      <c r="C899" s="73">
        <v>47004.779242689488</v>
      </c>
      <c r="D899" s="93">
        <v>3</v>
      </c>
      <c r="E899" s="66" t="s">
        <v>20</v>
      </c>
      <c r="F899" s="66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66"/>
      <c r="R899" s="66"/>
    </row>
    <row r="900" spans="1:18" ht="15" customHeight="1" x14ac:dyDescent="0.25">
      <c r="A900" s="74" t="s">
        <v>983</v>
      </c>
      <c r="B900" t="s">
        <v>608</v>
      </c>
      <c r="C900" s="73">
        <v>57167.974754622352</v>
      </c>
      <c r="D900" s="93">
        <v>2</v>
      </c>
      <c r="E900" s="66" t="s">
        <v>52</v>
      </c>
      <c r="F900" s="66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66"/>
      <c r="R900" s="66"/>
    </row>
    <row r="901" spans="1:18" ht="15" customHeight="1" x14ac:dyDescent="0.25">
      <c r="A901" s="74" t="s">
        <v>983</v>
      </c>
      <c r="B901" t="s">
        <v>608</v>
      </c>
      <c r="C901" s="73">
        <v>127039.94389916077</v>
      </c>
      <c r="D901" s="93">
        <v>4</v>
      </c>
      <c r="E901" s="66" t="s">
        <v>4001</v>
      </c>
      <c r="F901" s="66"/>
      <c r="G901" s="89"/>
      <c r="H901" s="89"/>
      <c r="I901" s="89"/>
      <c r="K901" s="89"/>
      <c r="L901" s="89"/>
      <c r="M901" s="89"/>
      <c r="N901" s="89"/>
      <c r="O901" s="89"/>
      <c r="P901" s="89"/>
      <c r="Q901" s="66"/>
      <c r="R901" s="66"/>
    </row>
    <row r="902" spans="1:18" ht="15" customHeight="1" x14ac:dyDescent="0.25">
      <c r="A902" s="74" t="s">
        <v>983</v>
      </c>
      <c r="B902" t="s">
        <v>608</v>
      </c>
      <c r="C902" s="73">
        <v>52086.37699865592</v>
      </c>
      <c r="D902" s="93">
        <v>9</v>
      </c>
      <c r="E902" s="66" t="s">
        <v>279</v>
      </c>
      <c r="F902" s="66"/>
      <c r="G902" s="89"/>
      <c r="H902" s="89"/>
      <c r="I902" s="89"/>
      <c r="J902" s="89"/>
      <c r="K902" s="89"/>
      <c r="L902" s="89"/>
      <c r="M902" s="89"/>
      <c r="N902" s="89"/>
      <c r="P902" s="89"/>
      <c r="Q902" s="66"/>
      <c r="R902" s="66"/>
    </row>
    <row r="903" spans="1:18" ht="15" customHeight="1" x14ac:dyDescent="0.25">
      <c r="A903" s="74" t="s">
        <v>983</v>
      </c>
      <c r="B903" t="s">
        <v>608</v>
      </c>
      <c r="C903" s="73">
        <v>38111.983169748237</v>
      </c>
      <c r="D903" s="93">
        <v>3</v>
      </c>
      <c r="E903" s="66" t="s">
        <v>20</v>
      </c>
      <c r="F903" s="66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66"/>
      <c r="R903" s="66"/>
    </row>
    <row r="904" spans="1:18" ht="15" customHeight="1" x14ac:dyDescent="0.25">
      <c r="A904" s="74" t="s">
        <v>983</v>
      </c>
      <c r="B904" t="s">
        <v>608</v>
      </c>
      <c r="C904" s="73">
        <v>35571.184291765021</v>
      </c>
      <c r="D904" s="93">
        <v>7</v>
      </c>
      <c r="E904" s="66" t="s">
        <v>488</v>
      </c>
      <c r="F904" s="66"/>
      <c r="G904" s="89"/>
      <c r="H904" s="89"/>
      <c r="I904" s="89"/>
      <c r="J904" s="89"/>
      <c r="K904" s="89"/>
      <c r="L904" s="89"/>
      <c r="N904" s="89"/>
      <c r="O904" s="89"/>
      <c r="P904" s="89"/>
      <c r="Q904" s="66"/>
      <c r="R904" s="66"/>
    </row>
    <row r="905" spans="1:18" ht="15" customHeight="1" x14ac:dyDescent="0.25">
      <c r="A905" s="74" t="s">
        <v>4021</v>
      </c>
      <c r="B905" t="s">
        <v>15</v>
      </c>
      <c r="C905" s="73">
        <v>58000</v>
      </c>
      <c r="D905" s="93">
        <v>3</v>
      </c>
      <c r="E905" s="66" t="s">
        <v>20</v>
      </c>
      <c r="F905" s="66"/>
      <c r="Q905" s="66"/>
      <c r="R905" s="66"/>
    </row>
    <row r="906" spans="1:18" ht="15" customHeight="1" x14ac:dyDescent="0.25">
      <c r="A906" s="74" t="s">
        <v>4021</v>
      </c>
      <c r="B906" t="s">
        <v>15</v>
      </c>
      <c r="C906" s="73">
        <v>54000</v>
      </c>
      <c r="D906" s="93">
        <v>9</v>
      </c>
      <c r="E906" s="66" t="s">
        <v>279</v>
      </c>
      <c r="F906" s="66"/>
      <c r="G906" s="89"/>
      <c r="H906" s="89"/>
      <c r="I906" s="89"/>
      <c r="J906" s="89"/>
      <c r="K906" s="89"/>
      <c r="L906" s="89"/>
      <c r="M906" s="89"/>
      <c r="N906" s="89"/>
      <c r="P906" s="89"/>
      <c r="Q906" s="66"/>
      <c r="R906" s="66"/>
    </row>
    <row r="907" spans="1:18" ht="15" customHeight="1" x14ac:dyDescent="0.25">
      <c r="A907" s="74" t="s">
        <v>4021</v>
      </c>
      <c r="B907" t="s">
        <v>15</v>
      </c>
      <c r="C907" s="73">
        <v>49000</v>
      </c>
      <c r="D907" s="93">
        <v>3</v>
      </c>
      <c r="E907" s="66" t="s">
        <v>20</v>
      </c>
      <c r="F907" s="66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66"/>
      <c r="R907" s="66"/>
    </row>
    <row r="908" spans="1:18" ht="15" customHeight="1" x14ac:dyDescent="0.25">
      <c r="A908" s="74" t="s">
        <v>4021</v>
      </c>
      <c r="B908" t="s">
        <v>15</v>
      </c>
      <c r="C908" s="73">
        <v>85000</v>
      </c>
      <c r="D908" s="93">
        <v>9</v>
      </c>
      <c r="E908" s="66" t="s">
        <v>279</v>
      </c>
      <c r="F908" s="66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66"/>
      <c r="R908" s="66"/>
    </row>
    <row r="909" spans="1:18" ht="15" customHeight="1" x14ac:dyDescent="0.25">
      <c r="A909" s="74" t="s">
        <v>4021</v>
      </c>
      <c r="B909" t="s">
        <v>15</v>
      </c>
      <c r="C909" s="73">
        <v>75000</v>
      </c>
      <c r="D909" s="93">
        <v>9</v>
      </c>
      <c r="E909" s="66" t="s">
        <v>279</v>
      </c>
      <c r="F909" s="66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66"/>
      <c r="R909" s="66"/>
    </row>
    <row r="910" spans="1:18" ht="15" customHeight="1" x14ac:dyDescent="0.25">
      <c r="A910" s="74" t="s">
        <v>4021</v>
      </c>
      <c r="B910" t="s">
        <v>15</v>
      </c>
      <c r="C910" s="73">
        <v>96000</v>
      </c>
      <c r="D910" s="93">
        <v>3</v>
      </c>
      <c r="E910" s="66" t="s">
        <v>20</v>
      </c>
      <c r="F910" s="66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66"/>
      <c r="R910" s="66"/>
    </row>
    <row r="911" spans="1:18" ht="15" customHeight="1" x14ac:dyDescent="0.25">
      <c r="A911" s="74" t="s">
        <v>4021</v>
      </c>
      <c r="B911" t="s">
        <v>15</v>
      </c>
      <c r="C911" s="73">
        <v>75000</v>
      </c>
      <c r="D911" s="93">
        <v>4</v>
      </c>
      <c r="E911" s="66" t="s">
        <v>4001</v>
      </c>
      <c r="F911" s="66"/>
      <c r="G911" s="89"/>
      <c r="H911" s="89"/>
      <c r="I911" s="89"/>
      <c r="L911" s="89"/>
      <c r="M911" s="89"/>
      <c r="N911" s="89"/>
      <c r="O911" s="89"/>
      <c r="P911" s="89"/>
      <c r="Q911" s="66"/>
      <c r="R911" s="66"/>
    </row>
    <row r="912" spans="1:18" ht="15" customHeight="1" x14ac:dyDescent="0.25">
      <c r="A912" s="74" t="s">
        <v>4021</v>
      </c>
      <c r="B912" t="s">
        <v>15</v>
      </c>
      <c r="C912" s="73">
        <v>40000</v>
      </c>
      <c r="D912" s="93">
        <v>2</v>
      </c>
      <c r="E912" s="66" t="s">
        <v>52</v>
      </c>
      <c r="F912" s="66"/>
      <c r="G912" s="89"/>
      <c r="I912" s="89"/>
      <c r="J912" s="89"/>
      <c r="K912" s="89"/>
      <c r="L912" s="89"/>
      <c r="M912" s="89"/>
      <c r="N912" s="89"/>
      <c r="O912" s="89"/>
      <c r="P912" s="89"/>
      <c r="Q912" s="66"/>
      <c r="R912" s="66"/>
    </row>
    <row r="913" spans="1:18" ht="15" customHeight="1" x14ac:dyDescent="0.25">
      <c r="A913" s="74" t="s">
        <v>4021</v>
      </c>
      <c r="B913" t="s">
        <v>15</v>
      </c>
      <c r="C913" s="73">
        <v>60000</v>
      </c>
      <c r="D913" s="93">
        <v>3</v>
      </c>
      <c r="E913" s="66" t="s">
        <v>20</v>
      </c>
      <c r="F913" s="66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66"/>
      <c r="R913" s="66"/>
    </row>
    <row r="914" spans="1:18" ht="15" customHeight="1" x14ac:dyDescent="0.25">
      <c r="A914" s="74" t="s">
        <v>4021</v>
      </c>
      <c r="B914" t="s">
        <v>15</v>
      </c>
      <c r="C914" s="73">
        <v>150000</v>
      </c>
      <c r="D914" s="93">
        <v>2</v>
      </c>
      <c r="E914" s="66" t="s">
        <v>52</v>
      </c>
      <c r="F914" s="66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66"/>
      <c r="R914" s="66"/>
    </row>
    <row r="915" spans="1:18" ht="15" customHeight="1" x14ac:dyDescent="0.25">
      <c r="A915" s="74" t="s">
        <v>4021</v>
      </c>
      <c r="B915" t="s">
        <v>15</v>
      </c>
      <c r="C915" s="73">
        <v>69000</v>
      </c>
      <c r="D915" s="93">
        <v>9</v>
      </c>
      <c r="E915" s="66" t="s">
        <v>279</v>
      </c>
      <c r="F915" s="66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66"/>
      <c r="R915" s="66"/>
    </row>
    <row r="916" spans="1:18" ht="15" customHeight="1" x14ac:dyDescent="0.25">
      <c r="A916" s="74" t="s">
        <v>4021</v>
      </c>
      <c r="B916" t="s">
        <v>15</v>
      </c>
      <c r="C916" s="73">
        <v>30000</v>
      </c>
      <c r="D916" s="93">
        <v>6</v>
      </c>
      <c r="E916" s="66" t="s">
        <v>356</v>
      </c>
      <c r="F916" s="66"/>
      <c r="G916" s="89"/>
      <c r="H916" s="89"/>
      <c r="I916" s="89"/>
      <c r="J916" s="89"/>
      <c r="K916" s="89"/>
      <c r="N916" s="89"/>
      <c r="O916" s="89"/>
      <c r="P916" s="89"/>
      <c r="Q916" s="66"/>
      <c r="R916" s="66"/>
    </row>
    <row r="917" spans="1:18" ht="15" customHeight="1" x14ac:dyDescent="0.25">
      <c r="A917" s="74" t="s">
        <v>4021</v>
      </c>
      <c r="B917" t="s">
        <v>15</v>
      </c>
      <c r="C917" s="73">
        <v>58000</v>
      </c>
      <c r="D917" s="93">
        <v>5</v>
      </c>
      <c r="E917" s="66" t="s">
        <v>310</v>
      </c>
      <c r="F917" s="66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66"/>
      <c r="R917" s="66"/>
    </row>
    <row r="918" spans="1:18" ht="15" customHeight="1" x14ac:dyDescent="0.25">
      <c r="A918" s="74" t="s">
        <v>4021</v>
      </c>
      <c r="B918" t="s">
        <v>15</v>
      </c>
      <c r="C918" s="73">
        <v>90000</v>
      </c>
      <c r="D918" s="93">
        <v>10</v>
      </c>
      <c r="E918" s="66" t="s">
        <v>4000</v>
      </c>
      <c r="F918" s="66"/>
      <c r="G918" s="89"/>
      <c r="H918" s="89"/>
      <c r="I918" s="89"/>
      <c r="J918" s="89"/>
      <c r="K918" s="89"/>
      <c r="L918" s="89"/>
      <c r="M918" s="89"/>
      <c r="N918" s="89"/>
      <c r="O918" s="89"/>
      <c r="Q918" s="66"/>
      <c r="R918" s="66"/>
    </row>
    <row r="919" spans="1:18" ht="15" customHeight="1" x14ac:dyDescent="0.25">
      <c r="A919" s="74" t="s">
        <v>4021</v>
      </c>
      <c r="B919" t="s">
        <v>15</v>
      </c>
      <c r="C919" s="73">
        <v>12000</v>
      </c>
      <c r="D919" s="93">
        <v>6</v>
      </c>
      <c r="E919" s="66" t="s">
        <v>356</v>
      </c>
      <c r="F919" s="66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66"/>
      <c r="R919" s="66"/>
    </row>
    <row r="920" spans="1:18" ht="15" customHeight="1" x14ac:dyDescent="0.25">
      <c r="A920" s="74" t="s">
        <v>4021</v>
      </c>
      <c r="B920" t="s">
        <v>15</v>
      </c>
      <c r="C920" s="73">
        <v>57000</v>
      </c>
      <c r="D920" s="93">
        <v>5</v>
      </c>
      <c r="E920" s="66" t="s">
        <v>310</v>
      </c>
      <c r="F920" s="66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66"/>
      <c r="R920" s="66"/>
    </row>
    <row r="921" spans="1:18" ht="15" customHeight="1" x14ac:dyDescent="0.25">
      <c r="A921" s="74" t="s">
        <v>4021</v>
      </c>
      <c r="B921" t="s">
        <v>15</v>
      </c>
      <c r="C921" s="73">
        <v>62000</v>
      </c>
      <c r="D921" s="93">
        <v>3</v>
      </c>
      <c r="E921" s="66" t="s">
        <v>20</v>
      </c>
      <c r="F921" s="66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66"/>
      <c r="R921" s="66"/>
    </row>
    <row r="922" spans="1:18" ht="15" customHeight="1" x14ac:dyDescent="0.25">
      <c r="A922" s="74" t="s">
        <v>4021</v>
      </c>
      <c r="B922" t="s">
        <v>15</v>
      </c>
      <c r="C922" s="73">
        <v>38000</v>
      </c>
      <c r="D922" s="93">
        <v>3</v>
      </c>
      <c r="E922" s="66" t="s">
        <v>20</v>
      </c>
      <c r="F922" s="66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66"/>
      <c r="R922" s="66"/>
    </row>
    <row r="923" spans="1:18" ht="15" customHeight="1" x14ac:dyDescent="0.25">
      <c r="A923" s="74" t="s">
        <v>4021</v>
      </c>
      <c r="B923" t="s">
        <v>15</v>
      </c>
      <c r="C923" s="73">
        <v>41000</v>
      </c>
      <c r="D923" s="93">
        <v>8</v>
      </c>
      <c r="E923" s="66" t="s">
        <v>67</v>
      </c>
      <c r="F923" s="66"/>
      <c r="G923" s="89"/>
      <c r="H923" s="89"/>
      <c r="I923" s="89"/>
      <c r="J923" s="89"/>
      <c r="K923" s="89"/>
      <c r="L923" s="89"/>
      <c r="M923" s="89"/>
      <c r="O923" s="89"/>
      <c r="P923" s="89"/>
      <c r="Q923" s="66"/>
      <c r="R923" s="66"/>
    </row>
    <row r="924" spans="1:18" ht="15" customHeight="1" x14ac:dyDescent="0.25">
      <c r="A924" s="74" t="s">
        <v>4021</v>
      </c>
      <c r="B924" t="s">
        <v>15</v>
      </c>
      <c r="C924" s="73">
        <v>68000</v>
      </c>
      <c r="D924" s="93">
        <v>3</v>
      </c>
      <c r="E924" s="66" t="s">
        <v>20</v>
      </c>
      <c r="F924" s="66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66"/>
      <c r="R924" s="66"/>
    </row>
    <row r="925" spans="1:18" ht="15" customHeight="1" x14ac:dyDescent="0.25">
      <c r="A925" s="74" t="s">
        <v>4021</v>
      </c>
      <c r="B925" t="s">
        <v>15</v>
      </c>
      <c r="C925" s="73">
        <v>85000</v>
      </c>
      <c r="D925" s="93">
        <v>2</v>
      </c>
      <c r="E925" s="66" t="s">
        <v>52</v>
      </c>
      <c r="F925" s="66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66"/>
      <c r="R925" s="66"/>
    </row>
    <row r="926" spans="1:18" ht="15" customHeight="1" x14ac:dyDescent="0.25">
      <c r="A926" s="74" t="s">
        <v>4021</v>
      </c>
      <c r="B926" t="s">
        <v>15</v>
      </c>
      <c r="C926" s="73">
        <v>85087</v>
      </c>
      <c r="D926" s="93">
        <v>3</v>
      </c>
      <c r="E926" s="66" t="s">
        <v>20</v>
      </c>
      <c r="F926" s="66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66"/>
      <c r="R926" s="66"/>
    </row>
    <row r="927" spans="1:18" ht="15" customHeight="1" x14ac:dyDescent="0.25">
      <c r="A927" s="74" t="s">
        <v>4021</v>
      </c>
      <c r="B927" t="s">
        <v>15</v>
      </c>
      <c r="C927" s="73">
        <v>50000</v>
      </c>
      <c r="D927" s="93">
        <v>3</v>
      </c>
      <c r="E927" s="66" t="s">
        <v>20</v>
      </c>
      <c r="F927" s="66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66"/>
      <c r="R927" s="66"/>
    </row>
    <row r="928" spans="1:18" ht="15" customHeight="1" x14ac:dyDescent="0.25">
      <c r="A928" s="74" t="s">
        <v>4021</v>
      </c>
      <c r="B928" t="s">
        <v>15</v>
      </c>
      <c r="C928" s="73">
        <v>57000</v>
      </c>
      <c r="D928" s="93">
        <v>3</v>
      </c>
      <c r="E928" s="66" t="s">
        <v>20</v>
      </c>
      <c r="F928" s="66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66"/>
      <c r="R928" s="66"/>
    </row>
    <row r="929" spans="1:18" ht="15" customHeight="1" x14ac:dyDescent="0.25">
      <c r="A929" s="74" t="s">
        <v>4021</v>
      </c>
      <c r="B929" t="s">
        <v>15</v>
      </c>
      <c r="C929" s="73">
        <v>75000</v>
      </c>
      <c r="D929" s="93">
        <v>2</v>
      </c>
      <c r="E929" s="66" t="s">
        <v>52</v>
      </c>
      <c r="F929" s="66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66"/>
      <c r="R929" s="66"/>
    </row>
    <row r="930" spans="1:18" ht="15" customHeight="1" x14ac:dyDescent="0.25">
      <c r="A930" s="74" t="s">
        <v>4021</v>
      </c>
      <c r="B930" t="s">
        <v>15</v>
      </c>
      <c r="C930" s="73">
        <v>15000</v>
      </c>
      <c r="D930" s="93">
        <v>6</v>
      </c>
      <c r="E930" s="66" t="s">
        <v>356</v>
      </c>
      <c r="F930" s="66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66"/>
      <c r="R930" s="66"/>
    </row>
    <row r="931" spans="1:18" ht="15" customHeight="1" x14ac:dyDescent="0.25">
      <c r="A931" s="74" t="s">
        <v>4021</v>
      </c>
      <c r="B931" t="s">
        <v>15</v>
      </c>
      <c r="C931" s="73">
        <v>50000</v>
      </c>
      <c r="D931" s="93">
        <v>2</v>
      </c>
      <c r="E931" s="66" t="s">
        <v>52</v>
      </c>
      <c r="F931" s="66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66"/>
      <c r="R931" s="66"/>
    </row>
    <row r="932" spans="1:18" ht="15" customHeight="1" x14ac:dyDescent="0.25">
      <c r="A932" s="74" t="s">
        <v>4021</v>
      </c>
      <c r="B932" t="s">
        <v>15</v>
      </c>
      <c r="C932" s="73">
        <v>150000</v>
      </c>
      <c r="D932" s="93">
        <v>4</v>
      </c>
      <c r="E932" s="66" t="s">
        <v>4001</v>
      </c>
      <c r="F932" s="66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66"/>
      <c r="R932" s="66"/>
    </row>
    <row r="933" spans="1:18" ht="15" customHeight="1" x14ac:dyDescent="0.25">
      <c r="A933" s="74" t="s">
        <v>4021</v>
      </c>
      <c r="B933" t="s">
        <v>15</v>
      </c>
      <c r="C933" s="73">
        <v>120000</v>
      </c>
      <c r="D933" s="93">
        <v>2</v>
      </c>
      <c r="E933" s="66" t="s">
        <v>52</v>
      </c>
      <c r="F933" s="66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66"/>
      <c r="R933" s="66"/>
    </row>
    <row r="934" spans="1:18" ht="15" customHeight="1" x14ac:dyDescent="0.25">
      <c r="A934" s="74" t="s">
        <v>4021</v>
      </c>
      <c r="B934" t="s">
        <v>15</v>
      </c>
      <c r="C934" s="73">
        <v>110000</v>
      </c>
      <c r="D934" s="93">
        <v>9</v>
      </c>
      <c r="E934" s="66" t="s">
        <v>279</v>
      </c>
      <c r="F934" s="66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66"/>
      <c r="R934" s="66"/>
    </row>
    <row r="935" spans="1:18" ht="15" customHeight="1" x14ac:dyDescent="0.25">
      <c r="A935" s="74" t="s">
        <v>4021</v>
      </c>
      <c r="B935" t="s">
        <v>15</v>
      </c>
      <c r="C935" s="73">
        <v>40000</v>
      </c>
      <c r="D935" s="93">
        <v>3</v>
      </c>
      <c r="E935" s="66" t="s">
        <v>20</v>
      </c>
      <c r="F935" s="66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66"/>
      <c r="R935" s="66"/>
    </row>
    <row r="936" spans="1:18" ht="15" customHeight="1" x14ac:dyDescent="0.25">
      <c r="A936" s="74" t="s">
        <v>4021</v>
      </c>
      <c r="B936" t="s">
        <v>15</v>
      </c>
      <c r="C936" s="73">
        <v>125000</v>
      </c>
      <c r="D936" s="93">
        <v>4</v>
      </c>
      <c r="E936" s="66" t="s">
        <v>4001</v>
      </c>
      <c r="F936" s="66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66"/>
      <c r="R936" s="66"/>
    </row>
    <row r="937" spans="1:18" ht="15" customHeight="1" x14ac:dyDescent="0.25">
      <c r="A937" s="74" t="s">
        <v>4021</v>
      </c>
      <c r="B937" t="s">
        <v>15</v>
      </c>
      <c r="C937" s="73">
        <v>36000</v>
      </c>
      <c r="D937" s="93">
        <v>2</v>
      </c>
      <c r="E937" s="66" t="s">
        <v>52</v>
      </c>
      <c r="F937" s="66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66"/>
      <c r="R937" s="66"/>
    </row>
    <row r="938" spans="1:18" ht="15" customHeight="1" x14ac:dyDescent="0.25">
      <c r="A938" s="74" t="s">
        <v>4021</v>
      </c>
      <c r="B938" t="s">
        <v>15</v>
      </c>
      <c r="C938" s="73">
        <v>75000</v>
      </c>
      <c r="D938" s="93">
        <v>3</v>
      </c>
      <c r="E938" s="66" t="s">
        <v>20</v>
      </c>
      <c r="F938" s="66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66"/>
      <c r="R938" s="66"/>
    </row>
    <row r="939" spans="1:18" ht="15" customHeight="1" x14ac:dyDescent="0.25">
      <c r="A939" s="74" t="s">
        <v>4021</v>
      </c>
      <c r="B939" t="s">
        <v>15</v>
      </c>
      <c r="C939" s="73">
        <v>95000</v>
      </c>
      <c r="D939" s="93">
        <v>4</v>
      </c>
      <c r="E939" s="66" t="s">
        <v>4001</v>
      </c>
      <c r="F939" s="66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66"/>
      <c r="R939" s="66"/>
    </row>
    <row r="940" spans="1:18" ht="15" customHeight="1" x14ac:dyDescent="0.25">
      <c r="A940" s="74" t="s">
        <v>4021</v>
      </c>
      <c r="B940" t="s">
        <v>15</v>
      </c>
      <c r="C940" s="73">
        <v>24000</v>
      </c>
      <c r="D940" s="93">
        <v>2</v>
      </c>
      <c r="E940" s="66" t="s">
        <v>52</v>
      </c>
      <c r="F940" s="66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66"/>
      <c r="R940" s="66"/>
    </row>
    <row r="941" spans="1:18" ht="15" customHeight="1" x14ac:dyDescent="0.25">
      <c r="A941" s="74" t="s">
        <v>4021</v>
      </c>
      <c r="B941" t="s">
        <v>15</v>
      </c>
      <c r="C941" s="73">
        <v>91000</v>
      </c>
      <c r="D941" s="93">
        <v>2</v>
      </c>
      <c r="E941" s="66" t="s">
        <v>52</v>
      </c>
      <c r="F941" s="66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66"/>
      <c r="R941" s="66"/>
    </row>
    <row r="942" spans="1:18" ht="15" customHeight="1" x14ac:dyDescent="0.25">
      <c r="A942" s="74" t="s">
        <v>4021</v>
      </c>
      <c r="B942" t="s">
        <v>15</v>
      </c>
      <c r="C942" s="73">
        <v>40000</v>
      </c>
      <c r="D942" s="93">
        <v>3</v>
      </c>
      <c r="E942" s="66" t="s">
        <v>20</v>
      </c>
      <c r="F942" s="66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66"/>
      <c r="R942" s="66"/>
    </row>
    <row r="943" spans="1:18" ht="15" customHeight="1" x14ac:dyDescent="0.25">
      <c r="A943" s="74" t="s">
        <v>4021</v>
      </c>
      <c r="B943" t="s">
        <v>15</v>
      </c>
      <c r="C943" s="73">
        <v>57000</v>
      </c>
      <c r="D943" s="93">
        <v>2</v>
      </c>
      <c r="E943" s="66" t="s">
        <v>52</v>
      </c>
      <c r="F943" s="66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66"/>
      <c r="R943" s="66"/>
    </row>
    <row r="944" spans="1:18" ht="15" customHeight="1" x14ac:dyDescent="0.25">
      <c r="A944" s="74" t="s">
        <v>4021</v>
      </c>
      <c r="B944" t="s">
        <v>15</v>
      </c>
      <c r="C944" s="73">
        <v>74000</v>
      </c>
      <c r="D944" s="93">
        <v>6</v>
      </c>
      <c r="E944" s="66" t="s">
        <v>356</v>
      </c>
      <c r="F944" s="66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66"/>
      <c r="R944" s="66"/>
    </row>
    <row r="945" spans="1:18" ht="15" customHeight="1" x14ac:dyDescent="0.25">
      <c r="A945" s="74" t="s">
        <v>4021</v>
      </c>
      <c r="B945" t="s">
        <v>15</v>
      </c>
      <c r="C945" s="73">
        <v>80000</v>
      </c>
      <c r="D945" s="93">
        <v>3</v>
      </c>
      <c r="E945" s="66" t="s">
        <v>20</v>
      </c>
      <c r="F945" s="66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66"/>
      <c r="R945" s="66"/>
    </row>
    <row r="946" spans="1:18" ht="15" customHeight="1" x14ac:dyDescent="0.25">
      <c r="A946" s="74" t="s">
        <v>4021</v>
      </c>
      <c r="B946" t="s">
        <v>15</v>
      </c>
      <c r="C946" s="73">
        <v>90000</v>
      </c>
      <c r="D946" s="93">
        <v>8</v>
      </c>
      <c r="E946" s="66" t="s">
        <v>67</v>
      </c>
      <c r="F946" s="66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66"/>
      <c r="R946" s="66"/>
    </row>
    <row r="947" spans="1:18" ht="15" customHeight="1" x14ac:dyDescent="0.25">
      <c r="A947" s="74" t="s">
        <v>4021</v>
      </c>
      <c r="B947" t="s">
        <v>15</v>
      </c>
      <c r="C947" s="73">
        <v>52000</v>
      </c>
      <c r="D947" s="93">
        <v>2</v>
      </c>
      <c r="E947" s="66" t="s">
        <v>52</v>
      </c>
      <c r="F947" s="66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66"/>
      <c r="R947" s="66"/>
    </row>
    <row r="948" spans="1:18" ht="15" customHeight="1" x14ac:dyDescent="0.25">
      <c r="A948" s="74" t="s">
        <v>4021</v>
      </c>
      <c r="B948" t="s">
        <v>15</v>
      </c>
      <c r="C948" s="73">
        <v>36000</v>
      </c>
      <c r="D948" s="93">
        <v>3</v>
      </c>
      <c r="E948" s="66" t="s">
        <v>20</v>
      </c>
      <c r="F948" s="66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66"/>
      <c r="R948" s="66"/>
    </row>
    <row r="949" spans="1:18" ht="15" customHeight="1" x14ac:dyDescent="0.25">
      <c r="A949" s="74" t="s">
        <v>4021</v>
      </c>
      <c r="B949" t="s">
        <v>15</v>
      </c>
      <c r="C949" s="73">
        <v>57400</v>
      </c>
      <c r="D949" s="93">
        <v>3</v>
      </c>
      <c r="E949" s="66" t="s">
        <v>20</v>
      </c>
      <c r="F949" s="66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66"/>
      <c r="R949" s="66"/>
    </row>
    <row r="950" spans="1:18" ht="15" customHeight="1" x14ac:dyDescent="0.25">
      <c r="A950" s="74" t="s">
        <v>4021</v>
      </c>
      <c r="B950" t="s">
        <v>15</v>
      </c>
      <c r="C950" s="73">
        <v>66000</v>
      </c>
      <c r="D950" s="93">
        <v>3</v>
      </c>
      <c r="E950" s="66" t="s">
        <v>20</v>
      </c>
      <c r="F950" s="66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66"/>
      <c r="R950" s="66"/>
    </row>
    <row r="951" spans="1:18" ht="15" customHeight="1" x14ac:dyDescent="0.25">
      <c r="A951" s="74" t="s">
        <v>4021</v>
      </c>
      <c r="B951" t="s">
        <v>15</v>
      </c>
      <c r="C951" s="73">
        <v>85000</v>
      </c>
      <c r="D951" s="93">
        <v>3</v>
      </c>
      <c r="E951" s="66" t="s">
        <v>20</v>
      </c>
      <c r="F951" s="66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66"/>
      <c r="R951" s="66"/>
    </row>
    <row r="952" spans="1:18" ht="15" customHeight="1" x14ac:dyDescent="0.25">
      <c r="A952" s="74" t="s">
        <v>4021</v>
      </c>
      <c r="B952" t="s">
        <v>15</v>
      </c>
      <c r="C952" s="73">
        <v>50000</v>
      </c>
      <c r="D952" s="93">
        <v>8</v>
      </c>
      <c r="E952" s="66" t="s">
        <v>67</v>
      </c>
      <c r="F952" s="66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66"/>
      <c r="R952" s="66"/>
    </row>
    <row r="953" spans="1:18" ht="15" customHeight="1" x14ac:dyDescent="0.25">
      <c r="A953" s="74" t="s">
        <v>4021</v>
      </c>
      <c r="B953" t="s">
        <v>15</v>
      </c>
      <c r="C953" s="73">
        <v>58000</v>
      </c>
      <c r="D953" s="93">
        <v>2</v>
      </c>
      <c r="E953" s="66" t="s">
        <v>52</v>
      </c>
      <c r="F953" s="66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66"/>
      <c r="R953" s="66"/>
    </row>
    <row r="954" spans="1:18" ht="15" customHeight="1" x14ac:dyDescent="0.25">
      <c r="A954" s="74" t="s">
        <v>4021</v>
      </c>
      <c r="B954" t="s">
        <v>15</v>
      </c>
      <c r="C954" s="73">
        <v>37900</v>
      </c>
      <c r="D954" s="93">
        <v>5</v>
      </c>
      <c r="E954" s="66" t="s">
        <v>310</v>
      </c>
      <c r="F954" s="66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66"/>
      <c r="R954" s="66"/>
    </row>
    <row r="955" spans="1:18" ht="15" customHeight="1" x14ac:dyDescent="0.25">
      <c r="A955" s="74" t="s">
        <v>4021</v>
      </c>
      <c r="B955" t="s">
        <v>15</v>
      </c>
      <c r="C955" s="73">
        <v>67000</v>
      </c>
      <c r="D955" s="93">
        <v>3</v>
      </c>
      <c r="E955" s="66" t="s">
        <v>20</v>
      </c>
      <c r="F955" s="66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66"/>
      <c r="R955" s="66"/>
    </row>
    <row r="956" spans="1:18" ht="15" customHeight="1" x14ac:dyDescent="0.25">
      <c r="A956" s="74" t="s">
        <v>4021</v>
      </c>
      <c r="B956" t="s">
        <v>15</v>
      </c>
      <c r="C956" s="73">
        <v>56160</v>
      </c>
      <c r="D956" s="93">
        <v>3</v>
      </c>
      <c r="E956" s="66" t="s">
        <v>20</v>
      </c>
      <c r="F956" s="66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66"/>
      <c r="R956" s="66"/>
    </row>
    <row r="957" spans="1:18" ht="15" customHeight="1" x14ac:dyDescent="0.25">
      <c r="A957" s="74" t="s">
        <v>4021</v>
      </c>
      <c r="B957" t="s">
        <v>15</v>
      </c>
      <c r="C957" s="73">
        <v>52000</v>
      </c>
      <c r="D957" s="93">
        <v>3</v>
      </c>
      <c r="E957" s="66" t="s">
        <v>20</v>
      </c>
      <c r="F957" s="66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66"/>
      <c r="R957" s="66"/>
    </row>
    <row r="958" spans="1:18" ht="15" customHeight="1" x14ac:dyDescent="0.25">
      <c r="A958" s="74" t="s">
        <v>4021</v>
      </c>
      <c r="B958" t="s">
        <v>15</v>
      </c>
      <c r="C958" s="73">
        <v>70000</v>
      </c>
      <c r="D958" s="93">
        <v>5</v>
      </c>
      <c r="E958" s="66" t="s">
        <v>310</v>
      </c>
      <c r="F958" s="66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66"/>
      <c r="R958" s="66"/>
    </row>
    <row r="959" spans="1:18" ht="15" customHeight="1" x14ac:dyDescent="0.25">
      <c r="A959" s="74" t="s">
        <v>4021</v>
      </c>
      <c r="B959" t="s">
        <v>15</v>
      </c>
      <c r="C959" s="73">
        <v>50000</v>
      </c>
      <c r="D959" s="93">
        <v>8</v>
      </c>
      <c r="E959" s="66" t="s">
        <v>67</v>
      </c>
      <c r="F959" s="66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66"/>
      <c r="R959" s="66"/>
    </row>
    <row r="960" spans="1:18" ht="15" customHeight="1" x14ac:dyDescent="0.25">
      <c r="A960" s="74" t="s">
        <v>4021</v>
      </c>
      <c r="B960" t="s">
        <v>15</v>
      </c>
      <c r="C960" s="73">
        <v>80000</v>
      </c>
      <c r="D960" s="93">
        <v>3</v>
      </c>
      <c r="E960" s="66" t="s">
        <v>20</v>
      </c>
      <c r="F960" s="66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66"/>
      <c r="R960" s="66"/>
    </row>
    <row r="961" spans="1:18" ht="15" customHeight="1" x14ac:dyDescent="0.25">
      <c r="A961" s="74" t="s">
        <v>4021</v>
      </c>
      <c r="B961" t="s">
        <v>15</v>
      </c>
      <c r="C961" s="73">
        <v>128000</v>
      </c>
      <c r="D961" s="93">
        <v>2</v>
      </c>
      <c r="E961" s="66" t="s">
        <v>52</v>
      </c>
      <c r="F961" s="66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66"/>
      <c r="R961" s="66"/>
    </row>
    <row r="962" spans="1:18" ht="15" customHeight="1" x14ac:dyDescent="0.25">
      <c r="A962" s="74" t="s">
        <v>4021</v>
      </c>
      <c r="B962" t="s">
        <v>15</v>
      </c>
      <c r="C962" s="73">
        <v>44000</v>
      </c>
      <c r="D962" s="93">
        <v>2</v>
      </c>
      <c r="E962" s="66" t="s">
        <v>52</v>
      </c>
      <c r="F962" s="66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66"/>
      <c r="R962" s="66"/>
    </row>
    <row r="963" spans="1:18" ht="15" customHeight="1" x14ac:dyDescent="0.25">
      <c r="A963" s="74" t="s">
        <v>4021</v>
      </c>
      <c r="B963" t="s">
        <v>15</v>
      </c>
      <c r="C963" s="73">
        <v>65000</v>
      </c>
      <c r="D963" s="93">
        <v>5</v>
      </c>
      <c r="E963" s="66" t="s">
        <v>310</v>
      </c>
      <c r="F963" s="66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66"/>
      <c r="R963" s="66"/>
    </row>
    <row r="964" spans="1:18" ht="15" customHeight="1" x14ac:dyDescent="0.25">
      <c r="A964" s="74" t="s">
        <v>4021</v>
      </c>
      <c r="B964" t="s">
        <v>15</v>
      </c>
      <c r="C964" s="73">
        <v>45000</v>
      </c>
      <c r="D964" s="93">
        <v>3</v>
      </c>
      <c r="E964" s="66" t="s">
        <v>20</v>
      </c>
      <c r="F964" s="66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66"/>
      <c r="R964" s="66"/>
    </row>
    <row r="965" spans="1:18" ht="15" customHeight="1" x14ac:dyDescent="0.25">
      <c r="A965" s="74" t="s">
        <v>4021</v>
      </c>
      <c r="B965" t="s">
        <v>15</v>
      </c>
      <c r="C965" s="73">
        <v>54000</v>
      </c>
      <c r="D965" s="93">
        <v>3</v>
      </c>
      <c r="E965" s="66" t="s">
        <v>20</v>
      </c>
      <c r="F965" s="66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66"/>
      <c r="R965" s="66"/>
    </row>
    <row r="966" spans="1:18" ht="15" customHeight="1" x14ac:dyDescent="0.25">
      <c r="A966" s="74" t="s">
        <v>4021</v>
      </c>
      <c r="B966" t="s">
        <v>15</v>
      </c>
      <c r="C966" s="73">
        <v>71000</v>
      </c>
      <c r="D966" s="93">
        <v>3</v>
      </c>
      <c r="E966" s="66" t="s">
        <v>20</v>
      </c>
      <c r="F966" s="66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66"/>
      <c r="R966" s="66"/>
    </row>
    <row r="967" spans="1:18" ht="15" customHeight="1" x14ac:dyDescent="0.25">
      <c r="A967" s="74" t="s">
        <v>4021</v>
      </c>
      <c r="B967" t="s">
        <v>15</v>
      </c>
      <c r="C967" s="73">
        <v>40000</v>
      </c>
      <c r="D967" s="93">
        <v>3</v>
      </c>
      <c r="E967" s="66" t="s">
        <v>20</v>
      </c>
      <c r="F967" s="66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66"/>
      <c r="R967" s="66"/>
    </row>
    <row r="968" spans="1:18" ht="15" customHeight="1" x14ac:dyDescent="0.25">
      <c r="A968" s="74" t="s">
        <v>4021</v>
      </c>
      <c r="B968" t="s">
        <v>15</v>
      </c>
      <c r="C968" s="73">
        <v>53000</v>
      </c>
      <c r="D968" s="93">
        <v>3</v>
      </c>
      <c r="E968" s="66" t="s">
        <v>20</v>
      </c>
      <c r="F968" s="66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66"/>
      <c r="R968" s="66"/>
    </row>
    <row r="969" spans="1:18" ht="15" customHeight="1" x14ac:dyDescent="0.25">
      <c r="A969" s="74" t="s">
        <v>4021</v>
      </c>
      <c r="B969" t="s">
        <v>15</v>
      </c>
      <c r="C969" s="73">
        <v>104000</v>
      </c>
      <c r="D969" s="93">
        <v>4</v>
      </c>
      <c r="E969" s="66" t="s">
        <v>4001</v>
      </c>
      <c r="F969" s="66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66"/>
      <c r="R969" s="66"/>
    </row>
    <row r="970" spans="1:18" ht="15" customHeight="1" x14ac:dyDescent="0.25">
      <c r="A970" s="74" t="s">
        <v>4021</v>
      </c>
      <c r="B970" t="s">
        <v>15</v>
      </c>
      <c r="C970" s="73">
        <v>57000</v>
      </c>
      <c r="D970" s="93">
        <v>9</v>
      </c>
      <c r="E970" s="66" t="s">
        <v>279</v>
      </c>
      <c r="F970" s="66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66"/>
      <c r="R970" s="66"/>
    </row>
    <row r="971" spans="1:18" ht="15" customHeight="1" x14ac:dyDescent="0.25">
      <c r="A971" s="74" t="s">
        <v>4021</v>
      </c>
      <c r="B971" t="s">
        <v>15</v>
      </c>
      <c r="C971" s="73">
        <v>45000</v>
      </c>
      <c r="D971" s="93">
        <v>3</v>
      </c>
      <c r="E971" s="66" t="s">
        <v>20</v>
      </c>
      <c r="F971" s="66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66"/>
      <c r="R971" s="66"/>
    </row>
    <row r="972" spans="1:18" ht="15" customHeight="1" x14ac:dyDescent="0.25">
      <c r="A972" s="74" t="s">
        <v>4021</v>
      </c>
      <c r="B972" t="s">
        <v>15</v>
      </c>
      <c r="C972" s="73">
        <v>92000</v>
      </c>
      <c r="D972" s="93">
        <v>3</v>
      </c>
      <c r="E972" s="66" t="s">
        <v>20</v>
      </c>
      <c r="F972" s="66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66"/>
      <c r="R972" s="66"/>
    </row>
    <row r="973" spans="1:18" ht="15" customHeight="1" x14ac:dyDescent="0.25">
      <c r="A973" s="74" t="s">
        <v>4021</v>
      </c>
      <c r="B973" t="s">
        <v>15</v>
      </c>
      <c r="C973" s="73">
        <v>88000</v>
      </c>
      <c r="D973" s="93">
        <v>2</v>
      </c>
      <c r="E973" s="66" t="s">
        <v>52</v>
      </c>
      <c r="F973" s="66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66"/>
      <c r="R973" s="66"/>
    </row>
    <row r="974" spans="1:18" ht="15" customHeight="1" x14ac:dyDescent="0.25">
      <c r="A974" s="74" t="s">
        <v>4021</v>
      </c>
      <c r="B974" t="s">
        <v>15</v>
      </c>
      <c r="C974" s="73">
        <v>80000</v>
      </c>
      <c r="D974" s="93">
        <v>3</v>
      </c>
      <c r="E974" s="66" t="s">
        <v>20</v>
      </c>
      <c r="F974" s="66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66"/>
      <c r="R974" s="66"/>
    </row>
    <row r="975" spans="1:18" ht="15" customHeight="1" x14ac:dyDescent="0.25">
      <c r="A975" s="74" t="s">
        <v>4021</v>
      </c>
      <c r="B975" t="s">
        <v>15</v>
      </c>
      <c r="C975" s="73">
        <v>69000</v>
      </c>
      <c r="D975" s="93">
        <v>6</v>
      </c>
      <c r="E975" s="66" t="s">
        <v>356</v>
      </c>
      <c r="F975" s="66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66"/>
      <c r="R975" s="66"/>
    </row>
    <row r="976" spans="1:18" ht="15" customHeight="1" x14ac:dyDescent="0.25">
      <c r="A976" s="74" t="s">
        <v>4021</v>
      </c>
      <c r="B976" t="s">
        <v>15</v>
      </c>
      <c r="C976" s="73">
        <v>35000</v>
      </c>
      <c r="D976" s="93">
        <v>2</v>
      </c>
      <c r="E976" s="66" t="s">
        <v>52</v>
      </c>
      <c r="F976" s="66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66"/>
      <c r="R976" s="66"/>
    </row>
    <row r="977" spans="1:18" ht="15" customHeight="1" x14ac:dyDescent="0.25">
      <c r="A977" s="74" t="s">
        <v>4021</v>
      </c>
      <c r="B977" t="s">
        <v>15</v>
      </c>
      <c r="C977" s="73">
        <v>96000</v>
      </c>
      <c r="D977" s="93">
        <v>3</v>
      </c>
      <c r="E977" s="66" t="s">
        <v>20</v>
      </c>
      <c r="F977" s="66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66"/>
      <c r="R977" s="66"/>
    </row>
    <row r="978" spans="1:18" ht="15" customHeight="1" x14ac:dyDescent="0.25">
      <c r="A978" s="74" t="s">
        <v>4021</v>
      </c>
      <c r="B978" t="s">
        <v>15</v>
      </c>
      <c r="C978" s="73">
        <v>65000</v>
      </c>
      <c r="D978" s="93">
        <v>5</v>
      </c>
      <c r="E978" s="66" t="s">
        <v>310</v>
      </c>
      <c r="F978" s="66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66"/>
      <c r="R978" s="66"/>
    </row>
    <row r="979" spans="1:18" ht="15" customHeight="1" x14ac:dyDescent="0.25">
      <c r="A979" s="74" t="s">
        <v>4021</v>
      </c>
      <c r="B979" t="s">
        <v>15</v>
      </c>
      <c r="C979" s="73">
        <v>37440</v>
      </c>
      <c r="D979" s="93">
        <v>3</v>
      </c>
      <c r="E979" s="66" t="s">
        <v>20</v>
      </c>
      <c r="F979" s="66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66"/>
      <c r="R979" s="66"/>
    </row>
    <row r="980" spans="1:18" ht="15" customHeight="1" x14ac:dyDescent="0.25">
      <c r="A980" s="74" t="s">
        <v>4021</v>
      </c>
      <c r="B980" t="s">
        <v>15</v>
      </c>
      <c r="C980" s="73">
        <v>90000</v>
      </c>
      <c r="D980" s="93">
        <v>3</v>
      </c>
      <c r="E980" s="66" t="s">
        <v>20</v>
      </c>
      <c r="F980" s="66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66"/>
      <c r="R980" s="66"/>
    </row>
    <row r="981" spans="1:18" ht="15" customHeight="1" x14ac:dyDescent="0.25">
      <c r="A981" s="74" t="s">
        <v>4021</v>
      </c>
      <c r="B981" t="s">
        <v>15</v>
      </c>
      <c r="C981" s="73">
        <v>66500</v>
      </c>
      <c r="D981" s="93">
        <v>3</v>
      </c>
      <c r="E981" s="66" t="s">
        <v>20</v>
      </c>
      <c r="F981" s="66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66"/>
      <c r="R981" s="66"/>
    </row>
    <row r="982" spans="1:18" ht="15" customHeight="1" x14ac:dyDescent="0.25">
      <c r="A982" s="74" t="s">
        <v>4021</v>
      </c>
      <c r="B982" t="s">
        <v>15</v>
      </c>
      <c r="C982" s="73">
        <v>100000</v>
      </c>
      <c r="D982" s="93">
        <v>5</v>
      </c>
      <c r="E982" s="66" t="s">
        <v>310</v>
      </c>
      <c r="F982" s="66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66"/>
      <c r="R982" s="66"/>
    </row>
    <row r="983" spans="1:18" ht="15" customHeight="1" x14ac:dyDescent="0.25">
      <c r="A983" s="74" t="s">
        <v>4021</v>
      </c>
      <c r="B983" t="s">
        <v>15</v>
      </c>
      <c r="C983" s="73">
        <v>75000</v>
      </c>
      <c r="D983" s="93">
        <v>3</v>
      </c>
      <c r="E983" s="66" t="s">
        <v>20</v>
      </c>
      <c r="F983" s="66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66"/>
      <c r="R983" s="66"/>
    </row>
    <row r="984" spans="1:18" ht="15" customHeight="1" x14ac:dyDescent="0.25">
      <c r="A984" s="74" t="s">
        <v>4021</v>
      </c>
      <c r="B984" t="s">
        <v>15</v>
      </c>
      <c r="C984" s="73">
        <v>55000</v>
      </c>
      <c r="D984" s="93">
        <v>2</v>
      </c>
      <c r="E984" s="66" t="s">
        <v>52</v>
      </c>
      <c r="F984" s="66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66"/>
      <c r="R984" s="66"/>
    </row>
    <row r="985" spans="1:18" ht="15" customHeight="1" x14ac:dyDescent="0.25">
      <c r="A985" s="74" t="s">
        <v>4021</v>
      </c>
      <c r="B985" t="s">
        <v>15</v>
      </c>
      <c r="C985" s="73">
        <v>60000</v>
      </c>
      <c r="D985" s="93">
        <v>3</v>
      </c>
      <c r="E985" s="66" t="s">
        <v>20</v>
      </c>
      <c r="F985" s="66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66"/>
      <c r="R985" s="66"/>
    </row>
    <row r="986" spans="1:18" ht="15" customHeight="1" x14ac:dyDescent="0.25">
      <c r="A986" s="74" t="s">
        <v>4021</v>
      </c>
      <c r="B986" t="s">
        <v>15</v>
      </c>
      <c r="C986" s="73">
        <v>22880</v>
      </c>
      <c r="D986" s="93">
        <v>5</v>
      </c>
      <c r="E986" s="66" t="s">
        <v>310</v>
      </c>
      <c r="F986" s="66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66"/>
      <c r="R986" s="66"/>
    </row>
    <row r="987" spans="1:18" ht="15" customHeight="1" x14ac:dyDescent="0.25">
      <c r="A987" s="74" t="s">
        <v>4021</v>
      </c>
      <c r="B987" t="s">
        <v>15</v>
      </c>
      <c r="C987" s="73">
        <v>80000</v>
      </c>
      <c r="D987" s="93">
        <v>6</v>
      </c>
      <c r="E987" s="66" t="s">
        <v>356</v>
      </c>
      <c r="F987" s="66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66"/>
      <c r="R987" s="66"/>
    </row>
    <row r="988" spans="1:18" ht="15" customHeight="1" x14ac:dyDescent="0.25">
      <c r="A988" s="74" t="s">
        <v>4021</v>
      </c>
      <c r="B988" t="s">
        <v>15</v>
      </c>
      <c r="C988" s="73">
        <v>46584</v>
      </c>
      <c r="D988" s="93">
        <v>3</v>
      </c>
      <c r="E988" s="66" t="s">
        <v>20</v>
      </c>
      <c r="F988" s="66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66"/>
      <c r="R988" s="66"/>
    </row>
    <row r="989" spans="1:18" ht="15" customHeight="1" x14ac:dyDescent="0.25">
      <c r="A989" s="74" t="s">
        <v>4021</v>
      </c>
      <c r="B989" t="s">
        <v>15</v>
      </c>
      <c r="C989" s="73">
        <v>67000</v>
      </c>
      <c r="D989" s="93">
        <v>3</v>
      </c>
      <c r="E989" s="66" t="s">
        <v>20</v>
      </c>
      <c r="F989" s="66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66"/>
      <c r="R989" s="66"/>
    </row>
    <row r="990" spans="1:18" ht="15" customHeight="1" x14ac:dyDescent="0.25">
      <c r="A990" s="74" t="s">
        <v>4021</v>
      </c>
      <c r="B990" t="s">
        <v>15</v>
      </c>
      <c r="C990" s="73">
        <v>92000</v>
      </c>
      <c r="D990" s="93">
        <v>9</v>
      </c>
      <c r="E990" s="66" t="s">
        <v>279</v>
      </c>
      <c r="F990" s="66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66"/>
      <c r="R990" s="66"/>
    </row>
    <row r="991" spans="1:18" ht="15" customHeight="1" x14ac:dyDescent="0.25">
      <c r="A991" s="74" t="s">
        <v>4021</v>
      </c>
      <c r="B991" t="s">
        <v>15</v>
      </c>
      <c r="C991" s="73">
        <v>75000</v>
      </c>
      <c r="D991" s="93">
        <v>8</v>
      </c>
      <c r="E991" s="66" t="s">
        <v>67</v>
      </c>
      <c r="F991" s="66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66"/>
      <c r="R991" s="66"/>
    </row>
    <row r="992" spans="1:18" ht="15" customHeight="1" x14ac:dyDescent="0.25">
      <c r="A992" s="74" t="s">
        <v>4021</v>
      </c>
      <c r="B992" t="s">
        <v>15</v>
      </c>
      <c r="C992" s="73">
        <v>40000</v>
      </c>
      <c r="D992" s="93">
        <v>3</v>
      </c>
      <c r="E992" s="66" t="s">
        <v>20</v>
      </c>
      <c r="F992" s="66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66"/>
      <c r="R992" s="66"/>
    </row>
    <row r="993" spans="1:18" ht="15" customHeight="1" x14ac:dyDescent="0.25">
      <c r="A993" s="74" t="s">
        <v>4021</v>
      </c>
      <c r="B993" t="s">
        <v>15</v>
      </c>
      <c r="C993" s="73">
        <v>111680</v>
      </c>
      <c r="D993" s="93">
        <v>3</v>
      </c>
      <c r="E993" s="66" t="s">
        <v>20</v>
      </c>
      <c r="F993" s="66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66"/>
      <c r="R993" s="66"/>
    </row>
    <row r="994" spans="1:18" ht="15" customHeight="1" x14ac:dyDescent="0.25">
      <c r="A994" s="74" t="s">
        <v>4021</v>
      </c>
      <c r="B994" t="s">
        <v>15</v>
      </c>
      <c r="C994" s="73">
        <v>70000</v>
      </c>
      <c r="D994" s="93">
        <v>2</v>
      </c>
      <c r="E994" s="66" t="s">
        <v>52</v>
      </c>
      <c r="F994" s="66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66"/>
      <c r="R994" s="66"/>
    </row>
    <row r="995" spans="1:18" ht="15" customHeight="1" x14ac:dyDescent="0.25">
      <c r="A995" s="74" t="s">
        <v>4021</v>
      </c>
      <c r="B995" t="s">
        <v>15</v>
      </c>
      <c r="C995" s="73">
        <v>40700</v>
      </c>
      <c r="D995" s="93">
        <v>3</v>
      </c>
      <c r="E995" s="66" t="s">
        <v>20</v>
      </c>
      <c r="F995" s="66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66"/>
      <c r="R995" s="66"/>
    </row>
    <row r="996" spans="1:18" ht="15" customHeight="1" x14ac:dyDescent="0.25">
      <c r="A996" s="74" t="s">
        <v>4021</v>
      </c>
      <c r="B996" t="s">
        <v>15</v>
      </c>
      <c r="C996" s="73">
        <v>40000</v>
      </c>
      <c r="D996" s="93">
        <v>3</v>
      </c>
      <c r="E996" s="66" t="s">
        <v>20</v>
      </c>
      <c r="F996" s="66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66"/>
      <c r="R996" s="66"/>
    </row>
    <row r="997" spans="1:18" ht="15" customHeight="1" x14ac:dyDescent="0.25">
      <c r="A997" s="74" t="s">
        <v>4021</v>
      </c>
      <c r="B997" t="s">
        <v>15</v>
      </c>
      <c r="C997" s="73">
        <v>60000</v>
      </c>
      <c r="D997" s="93">
        <v>5</v>
      </c>
      <c r="E997" s="66" t="s">
        <v>310</v>
      </c>
      <c r="F997" s="66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66"/>
      <c r="R997" s="66"/>
    </row>
    <row r="998" spans="1:18" ht="15" customHeight="1" x14ac:dyDescent="0.25">
      <c r="A998" s="74" t="s">
        <v>4021</v>
      </c>
      <c r="B998" t="s">
        <v>15</v>
      </c>
      <c r="C998" s="73">
        <v>80000</v>
      </c>
      <c r="D998" s="93">
        <v>2</v>
      </c>
      <c r="E998" s="66" t="s">
        <v>52</v>
      </c>
      <c r="F998" s="66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66"/>
      <c r="R998" s="66"/>
    </row>
    <row r="999" spans="1:18" ht="15" customHeight="1" x14ac:dyDescent="0.25">
      <c r="A999" s="74" t="s">
        <v>4021</v>
      </c>
      <c r="B999" t="s">
        <v>15</v>
      </c>
      <c r="C999" s="73">
        <v>28000</v>
      </c>
      <c r="D999" s="93">
        <v>3</v>
      </c>
      <c r="E999" s="66" t="s">
        <v>20</v>
      </c>
      <c r="F999" s="66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66"/>
      <c r="R999" s="66"/>
    </row>
    <row r="1000" spans="1:18" ht="15" customHeight="1" x14ac:dyDescent="0.25">
      <c r="A1000" s="74" t="s">
        <v>4021</v>
      </c>
      <c r="B1000" t="s">
        <v>15</v>
      </c>
      <c r="C1000" s="73">
        <v>60000</v>
      </c>
      <c r="D1000" s="93">
        <v>3</v>
      </c>
      <c r="E1000" s="66" t="s">
        <v>20</v>
      </c>
      <c r="F1000" s="66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66"/>
      <c r="R1000" s="66"/>
    </row>
    <row r="1001" spans="1:18" ht="15" customHeight="1" x14ac:dyDescent="0.25">
      <c r="A1001" s="74" t="s">
        <v>4021</v>
      </c>
      <c r="B1001" t="s">
        <v>15</v>
      </c>
      <c r="C1001" s="73">
        <v>96000</v>
      </c>
      <c r="D1001" s="93">
        <v>8</v>
      </c>
      <c r="E1001" s="66" t="s">
        <v>67</v>
      </c>
      <c r="F1001" s="66"/>
      <c r="G1001" s="89"/>
      <c r="H1001" s="89"/>
      <c r="I1001" s="89"/>
      <c r="J1001" s="89"/>
      <c r="K1001" s="89"/>
      <c r="L1001" s="89"/>
      <c r="M1001" s="89"/>
      <c r="N1001" s="89"/>
      <c r="O1001" s="89"/>
      <c r="P1001" s="89"/>
      <c r="Q1001" s="66"/>
      <c r="R1001" s="66"/>
    </row>
    <row r="1002" spans="1:18" ht="15" customHeight="1" x14ac:dyDescent="0.25">
      <c r="A1002" s="74" t="s">
        <v>4021</v>
      </c>
      <c r="B1002" t="s">
        <v>15</v>
      </c>
      <c r="C1002" s="73">
        <v>67000</v>
      </c>
      <c r="D1002" s="93">
        <v>3</v>
      </c>
      <c r="E1002" s="66" t="s">
        <v>20</v>
      </c>
      <c r="F1002" s="66"/>
      <c r="G1002" s="89"/>
      <c r="H1002" s="89"/>
      <c r="I1002" s="89"/>
      <c r="J1002" s="89"/>
      <c r="K1002" s="89"/>
      <c r="L1002" s="89"/>
      <c r="M1002" s="89"/>
      <c r="N1002" s="89"/>
      <c r="O1002" s="89"/>
      <c r="P1002" s="89"/>
      <c r="Q1002" s="66"/>
      <c r="R1002" s="66"/>
    </row>
    <row r="1003" spans="1:18" ht="15" customHeight="1" x14ac:dyDescent="0.25">
      <c r="A1003" s="74" t="s">
        <v>4021</v>
      </c>
      <c r="B1003" t="s">
        <v>15</v>
      </c>
      <c r="C1003" s="73">
        <v>70000</v>
      </c>
      <c r="D1003" s="93">
        <v>3</v>
      </c>
      <c r="E1003" s="66" t="s">
        <v>20</v>
      </c>
      <c r="F1003" s="66"/>
      <c r="G1003" s="89"/>
      <c r="H1003" s="89"/>
      <c r="I1003" s="89"/>
      <c r="J1003" s="89"/>
      <c r="K1003" s="89"/>
      <c r="L1003" s="89"/>
      <c r="M1003" s="89"/>
      <c r="N1003" s="89"/>
      <c r="O1003" s="89"/>
      <c r="P1003" s="89"/>
      <c r="Q1003" s="66"/>
      <c r="R1003" s="66"/>
    </row>
    <row r="1004" spans="1:18" ht="15" customHeight="1" x14ac:dyDescent="0.25">
      <c r="A1004" s="74" t="s">
        <v>4021</v>
      </c>
      <c r="B1004" t="s">
        <v>15</v>
      </c>
      <c r="C1004" s="73">
        <v>99000</v>
      </c>
      <c r="D1004" s="93">
        <v>7</v>
      </c>
      <c r="E1004" s="66" t="s">
        <v>488</v>
      </c>
      <c r="F1004" s="66"/>
      <c r="G1004" s="89"/>
      <c r="H1004" s="89"/>
      <c r="I1004" s="89"/>
      <c r="J1004" s="89"/>
      <c r="K1004" s="89"/>
      <c r="L1004" s="89"/>
      <c r="N1004" s="89"/>
      <c r="O1004" s="89"/>
      <c r="P1004" s="89"/>
      <c r="Q1004" s="66"/>
      <c r="R1004" s="66"/>
    </row>
    <row r="1005" spans="1:18" ht="15" customHeight="1" x14ac:dyDescent="0.25">
      <c r="A1005" s="74" t="s">
        <v>4021</v>
      </c>
      <c r="B1005" t="s">
        <v>15</v>
      </c>
      <c r="C1005" s="73">
        <v>90000</v>
      </c>
      <c r="D1005" s="93">
        <v>2</v>
      </c>
      <c r="E1005" s="66" t="s">
        <v>52</v>
      </c>
      <c r="F1005" s="66"/>
      <c r="G1005" s="89"/>
      <c r="H1005" s="89"/>
      <c r="I1005" s="89"/>
      <c r="J1005" s="89"/>
      <c r="K1005" s="89"/>
      <c r="L1005" s="89"/>
      <c r="M1005" s="89"/>
      <c r="N1005" s="89"/>
      <c r="O1005" s="89"/>
      <c r="P1005" s="89"/>
      <c r="Q1005" s="66"/>
      <c r="R1005" s="66"/>
    </row>
    <row r="1006" spans="1:18" ht="15" customHeight="1" x14ac:dyDescent="0.25">
      <c r="A1006" s="74" t="s">
        <v>4021</v>
      </c>
      <c r="B1006" t="s">
        <v>15</v>
      </c>
      <c r="C1006" s="73">
        <v>51000</v>
      </c>
      <c r="D1006" s="93">
        <v>2</v>
      </c>
      <c r="E1006" s="66" t="s">
        <v>52</v>
      </c>
      <c r="F1006" s="66"/>
      <c r="G1006" s="89"/>
      <c r="H1006" s="89"/>
      <c r="I1006" s="89"/>
      <c r="J1006" s="89"/>
      <c r="K1006" s="89"/>
      <c r="L1006" s="89"/>
      <c r="M1006" s="89"/>
      <c r="N1006" s="89"/>
      <c r="O1006" s="89"/>
      <c r="P1006" s="89"/>
      <c r="Q1006" s="66"/>
      <c r="R1006" s="66"/>
    </row>
    <row r="1007" spans="1:18" ht="15" customHeight="1" x14ac:dyDescent="0.25">
      <c r="A1007" s="74" t="s">
        <v>4021</v>
      </c>
      <c r="B1007" t="s">
        <v>15</v>
      </c>
      <c r="C1007" s="73">
        <v>100000</v>
      </c>
      <c r="D1007" s="93">
        <v>2</v>
      </c>
      <c r="E1007" s="66" t="s">
        <v>52</v>
      </c>
      <c r="F1007" s="66"/>
      <c r="G1007" s="89"/>
      <c r="H1007" s="89"/>
      <c r="I1007" s="89"/>
      <c r="J1007" s="89"/>
      <c r="K1007" s="89"/>
      <c r="L1007" s="89"/>
      <c r="M1007" s="89"/>
      <c r="N1007" s="89"/>
      <c r="O1007" s="89"/>
      <c r="P1007" s="89"/>
      <c r="Q1007" s="66"/>
      <c r="R1007" s="66"/>
    </row>
    <row r="1008" spans="1:18" ht="15" customHeight="1" x14ac:dyDescent="0.25">
      <c r="A1008" s="74" t="s">
        <v>4021</v>
      </c>
      <c r="B1008" t="s">
        <v>15</v>
      </c>
      <c r="C1008" s="73">
        <v>108160</v>
      </c>
      <c r="D1008" s="93">
        <v>3</v>
      </c>
      <c r="E1008" s="66" t="s">
        <v>20</v>
      </c>
      <c r="F1008" s="66"/>
      <c r="G1008" s="89"/>
      <c r="H1008" s="89"/>
      <c r="I1008" s="89"/>
      <c r="J1008" s="89"/>
      <c r="K1008" s="89"/>
      <c r="L1008" s="89"/>
      <c r="M1008" s="89"/>
      <c r="N1008" s="89"/>
      <c r="O1008" s="89"/>
      <c r="P1008" s="89"/>
      <c r="Q1008" s="66"/>
      <c r="R1008" s="66"/>
    </row>
    <row r="1009" spans="1:18" ht="15" customHeight="1" x14ac:dyDescent="0.25">
      <c r="A1009" s="74" t="s">
        <v>4021</v>
      </c>
      <c r="B1009" t="s">
        <v>15</v>
      </c>
      <c r="C1009" s="73">
        <v>50000</v>
      </c>
      <c r="D1009" s="93">
        <v>2</v>
      </c>
      <c r="E1009" s="66" t="s">
        <v>52</v>
      </c>
      <c r="F1009" s="66"/>
      <c r="G1009" s="89"/>
      <c r="H1009" s="89"/>
      <c r="I1009" s="89"/>
      <c r="J1009" s="89"/>
      <c r="K1009" s="89"/>
      <c r="L1009" s="89"/>
      <c r="M1009" s="89"/>
      <c r="N1009" s="89"/>
      <c r="O1009" s="89"/>
      <c r="P1009" s="89"/>
      <c r="Q1009" s="66"/>
      <c r="R1009" s="66"/>
    </row>
    <row r="1010" spans="1:18" ht="15" customHeight="1" x14ac:dyDescent="0.25">
      <c r="A1010" s="74" t="s">
        <v>4021</v>
      </c>
      <c r="B1010" t="s">
        <v>15</v>
      </c>
      <c r="C1010" s="73">
        <v>400000</v>
      </c>
      <c r="D1010" s="93">
        <v>2</v>
      </c>
      <c r="E1010" s="66" t="s">
        <v>52</v>
      </c>
      <c r="F1010" s="66"/>
      <c r="G1010" s="89"/>
      <c r="H1010" s="89"/>
      <c r="I1010" s="89"/>
      <c r="J1010" s="89"/>
      <c r="K1010" s="89"/>
      <c r="L1010" s="89"/>
      <c r="M1010" s="89"/>
      <c r="N1010" s="89"/>
      <c r="O1010" s="89"/>
      <c r="P1010" s="89"/>
      <c r="Q1010" s="66"/>
      <c r="R1010" s="66"/>
    </row>
    <row r="1011" spans="1:18" ht="15" customHeight="1" x14ac:dyDescent="0.25">
      <c r="A1011" s="74" t="s">
        <v>4021</v>
      </c>
      <c r="B1011" t="s">
        <v>15</v>
      </c>
      <c r="C1011" s="73">
        <v>43000</v>
      </c>
      <c r="D1011" s="93">
        <v>3</v>
      </c>
      <c r="E1011" s="66" t="s">
        <v>20</v>
      </c>
      <c r="F1011" s="66"/>
      <c r="G1011" s="89"/>
      <c r="H1011" s="89"/>
      <c r="I1011" s="89"/>
      <c r="J1011" s="89"/>
      <c r="K1011" s="89"/>
      <c r="L1011" s="89"/>
      <c r="M1011" s="89"/>
      <c r="N1011" s="89"/>
      <c r="O1011" s="89"/>
      <c r="P1011" s="89"/>
      <c r="Q1011" s="66"/>
      <c r="R1011" s="66"/>
    </row>
    <row r="1012" spans="1:18" ht="15" customHeight="1" x14ac:dyDescent="0.25">
      <c r="A1012" s="74" t="s">
        <v>4021</v>
      </c>
      <c r="B1012" t="s">
        <v>15</v>
      </c>
      <c r="C1012" s="73">
        <v>41000</v>
      </c>
      <c r="D1012" s="93">
        <v>2</v>
      </c>
      <c r="E1012" s="66" t="s">
        <v>52</v>
      </c>
      <c r="F1012" s="66"/>
      <c r="G1012" s="89"/>
      <c r="H1012" s="89"/>
      <c r="I1012" s="89"/>
      <c r="J1012" s="89"/>
      <c r="K1012" s="89"/>
      <c r="L1012" s="89"/>
      <c r="M1012" s="89"/>
      <c r="N1012" s="89"/>
      <c r="O1012" s="89"/>
      <c r="P1012" s="89"/>
      <c r="Q1012" s="66"/>
      <c r="R1012" s="66"/>
    </row>
    <row r="1013" spans="1:18" ht="15" customHeight="1" x14ac:dyDescent="0.25">
      <c r="A1013" s="74" t="s">
        <v>4021</v>
      </c>
      <c r="B1013" t="s">
        <v>15</v>
      </c>
      <c r="C1013" s="73">
        <v>100000</v>
      </c>
      <c r="D1013" s="93">
        <v>4</v>
      </c>
      <c r="E1013" s="66" t="s">
        <v>4001</v>
      </c>
      <c r="F1013" s="66"/>
      <c r="G1013" s="89"/>
      <c r="H1013" s="89"/>
      <c r="I1013" s="89"/>
      <c r="J1013" s="89"/>
      <c r="K1013" s="89"/>
      <c r="L1013" s="89"/>
      <c r="M1013" s="89"/>
      <c r="N1013" s="89"/>
      <c r="O1013" s="89"/>
      <c r="P1013" s="89"/>
      <c r="Q1013" s="66"/>
      <c r="R1013" s="66"/>
    </row>
    <row r="1014" spans="1:18" ht="15" customHeight="1" x14ac:dyDescent="0.25">
      <c r="A1014" s="74" t="s">
        <v>4021</v>
      </c>
      <c r="B1014" t="s">
        <v>15</v>
      </c>
      <c r="C1014" s="73">
        <v>42140</v>
      </c>
      <c r="D1014" s="93">
        <v>3</v>
      </c>
      <c r="E1014" s="66" t="s">
        <v>20</v>
      </c>
      <c r="F1014" s="66"/>
      <c r="G1014" s="89"/>
      <c r="H1014" s="89"/>
      <c r="I1014" s="89"/>
      <c r="J1014" s="89"/>
      <c r="K1014" s="89"/>
      <c r="L1014" s="89"/>
      <c r="M1014" s="89"/>
      <c r="N1014" s="89"/>
      <c r="O1014" s="89"/>
      <c r="P1014" s="89"/>
      <c r="Q1014" s="66"/>
      <c r="R1014" s="66"/>
    </row>
    <row r="1015" spans="1:18" ht="15" customHeight="1" x14ac:dyDescent="0.25">
      <c r="A1015" s="74" t="s">
        <v>4021</v>
      </c>
      <c r="B1015" t="s">
        <v>15</v>
      </c>
      <c r="C1015" s="73">
        <v>80000</v>
      </c>
      <c r="D1015" s="93">
        <v>3</v>
      </c>
      <c r="E1015" s="66" t="s">
        <v>20</v>
      </c>
      <c r="F1015" s="66"/>
      <c r="G1015" s="89"/>
      <c r="H1015" s="89"/>
      <c r="I1015" s="89"/>
      <c r="J1015" s="89"/>
      <c r="K1015" s="89"/>
      <c r="L1015" s="89"/>
      <c r="M1015" s="89"/>
      <c r="N1015" s="89"/>
      <c r="O1015" s="89"/>
      <c r="P1015" s="89"/>
      <c r="Q1015" s="66"/>
      <c r="R1015" s="66"/>
    </row>
    <row r="1016" spans="1:18" ht="15" customHeight="1" x14ac:dyDescent="0.25">
      <c r="A1016" s="74" t="s">
        <v>4021</v>
      </c>
      <c r="B1016" t="s">
        <v>15</v>
      </c>
      <c r="C1016" s="73">
        <v>41600</v>
      </c>
      <c r="D1016" s="93">
        <v>2</v>
      </c>
      <c r="E1016" s="66" t="s">
        <v>52</v>
      </c>
      <c r="F1016" s="66"/>
      <c r="G1016" s="89"/>
      <c r="H1016" s="89"/>
      <c r="I1016" s="89"/>
      <c r="J1016" s="89"/>
      <c r="K1016" s="89"/>
      <c r="L1016" s="89"/>
      <c r="M1016" s="89"/>
      <c r="N1016" s="89"/>
      <c r="O1016" s="89"/>
      <c r="P1016" s="89"/>
      <c r="Q1016" s="66"/>
      <c r="R1016" s="66"/>
    </row>
    <row r="1017" spans="1:18" ht="15" customHeight="1" x14ac:dyDescent="0.25">
      <c r="A1017" s="74" t="s">
        <v>4021</v>
      </c>
      <c r="B1017" t="s">
        <v>15</v>
      </c>
      <c r="C1017" s="73">
        <v>45000</v>
      </c>
      <c r="D1017" s="93">
        <v>5</v>
      </c>
      <c r="E1017" s="66" t="s">
        <v>310</v>
      </c>
      <c r="F1017" s="66"/>
      <c r="G1017" s="89"/>
      <c r="H1017" s="89"/>
      <c r="I1017" s="89"/>
      <c r="J1017" s="89"/>
      <c r="K1017" s="89"/>
      <c r="L1017" s="89"/>
      <c r="M1017" s="89"/>
      <c r="N1017" s="89"/>
      <c r="O1017" s="89"/>
      <c r="P1017" s="89"/>
      <c r="Q1017" s="66"/>
      <c r="R1017" s="66"/>
    </row>
    <row r="1018" spans="1:18" ht="15" customHeight="1" x14ac:dyDescent="0.25">
      <c r="A1018" s="74" t="s">
        <v>4021</v>
      </c>
      <c r="B1018" t="s">
        <v>15</v>
      </c>
      <c r="C1018" s="73">
        <v>72500</v>
      </c>
      <c r="D1018" s="93">
        <v>7</v>
      </c>
      <c r="E1018" s="66" t="s">
        <v>488</v>
      </c>
      <c r="F1018" s="66"/>
      <c r="G1018" s="89"/>
      <c r="H1018" s="89"/>
      <c r="I1018" s="89"/>
      <c r="J1018" s="89"/>
      <c r="K1018" s="89"/>
      <c r="L1018" s="89"/>
      <c r="M1018" s="89"/>
      <c r="N1018" s="89"/>
      <c r="O1018" s="89"/>
      <c r="P1018" s="89"/>
      <c r="Q1018" s="66"/>
      <c r="R1018" s="66"/>
    </row>
    <row r="1019" spans="1:18" ht="15" customHeight="1" x14ac:dyDescent="0.25">
      <c r="A1019" s="74" t="s">
        <v>4021</v>
      </c>
      <c r="B1019" t="s">
        <v>15</v>
      </c>
      <c r="C1019" s="73">
        <v>80000</v>
      </c>
      <c r="D1019" s="93">
        <v>3</v>
      </c>
      <c r="E1019" s="66" t="s">
        <v>20</v>
      </c>
      <c r="F1019" s="66"/>
      <c r="G1019" s="89"/>
      <c r="H1019" s="89"/>
      <c r="I1019" s="89"/>
      <c r="J1019" s="89"/>
      <c r="K1019" s="89"/>
      <c r="L1019" s="89"/>
      <c r="M1019" s="89"/>
      <c r="N1019" s="89"/>
      <c r="O1019" s="89"/>
      <c r="P1019" s="89"/>
      <c r="Q1019" s="66"/>
      <c r="R1019" s="66"/>
    </row>
    <row r="1020" spans="1:18" ht="15" customHeight="1" x14ac:dyDescent="0.25">
      <c r="A1020" s="74" t="s">
        <v>4021</v>
      </c>
      <c r="B1020" t="s">
        <v>15</v>
      </c>
      <c r="C1020" s="73">
        <v>50000</v>
      </c>
      <c r="D1020" s="93">
        <v>2</v>
      </c>
      <c r="E1020" s="66" t="s">
        <v>52</v>
      </c>
      <c r="F1020" s="66"/>
      <c r="G1020" s="89"/>
      <c r="H1020" s="89"/>
      <c r="I1020" s="89"/>
      <c r="J1020" s="89"/>
      <c r="K1020" s="89"/>
      <c r="L1020" s="89"/>
      <c r="M1020" s="89"/>
      <c r="N1020" s="89"/>
      <c r="O1020" s="89"/>
      <c r="P1020" s="89"/>
      <c r="Q1020" s="66"/>
      <c r="R1020" s="66"/>
    </row>
    <row r="1021" spans="1:18" ht="15" customHeight="1" x14ac:dyDescent="0.25">
      <c r="A1021" s="74" t="s">
        <v>4021</v>
      </c>
      <c r="B1021" t="s">
        <v>15</v>
      </c>
      <c r="C1021" s="73">
        <v>65000</v>
      </c>
      <c r="D1021" s="93">
        <v>8</v>
      </c>
      <c r="E1021" s="66" t="s">
        <v>67</v>
      </c>
      <c r="F1021" s="66"/>
      <c r="G1021" s="89"/>
      <c r="H1021" s="89"/>
      <c r="I1021" s="89"/>
      <c r="J1021" s="89"/>
      <c r="K1021" s="89"/>
      <c r="L1021" s="89"/>
      <c r="M1021" s="89"/>
      <c r="N1021" s="89"/>
      <c r="O1021" s="89"/>
      <c r="P1021" s="89"/>
      <c r="Q1021" s="66"/>
      <c r="R1021" s="66"/>
    </row>
    <row r="1022" spans="1:18" ht="15" customHeight="1" x14ac:dyDescent="0.25">
      <c r="A1022" s="74" t="s">
        <v>4021</v>
      </c>
      <c r="B1022" t="s">
        <v>15</v>
      </c>
      <c r="C1022" s="73">
        <v>114000</v>
      </c>
      <c r="D1022" s="93">
        <v>4</v>
      </c>
      <c r="E1022" s="66" t="s">
        <v>4001</v>
      </c>
      <c r="F1022" s="66"/>
      <c r="G1022" s="89"/>
      <c r="H1022" s="89"/>
      <c r="I1022" s="89"/>
      <c r="J1022" s="89"/>
      <c r="K1022" s="89"/>
      <c r="L1022" s="89"/>
      <c r="M1022" s="89"/>
      <c r="N1022" s="89"/>
      <c r="O1022" s="89"/>
      <c r="P1022" s="89"/>
      <c r="Q1022" s="66"/>
      <c r="R1022" s="66"/>
    </row>
    <row r="1023" spans="1:18" ht="15" customHeight="1" x14ac:dyDescent="0.25">
      <c r="A1023" s="74" t="s">
        <v>4021</v>
      </c>
      <c r="B1023" t="s">
        <v>15</v>
      </c>
      <c r="C1023" s="73">
        <v>95000</v>
      </c>
      <c r="D1023" s="93">
        <v>4</v>
      </c>
      <c r="E1023" s="66" t="s">
        <v>4001</v>
      </c>
      <c r="F1023" s="66"/>
      <c r="G1023" s="89"/>
      <c r="H1023" s="89"/>
      <c r="I1023" s="89"/>
      <c r="J1023" s="89"/>
      <c r="K1023" s="89"/>
      <c r="L1023" s="89"/>
      <c r="M1023" s="89"/>
      <c r="N1023" s="89"/>
      <c r="O1023" s="89"/>
      <c r="P1023" s="89"/>
      <c r="Q1023" s="66"/>
      <c r="R1023" s="66"/>
    </row>
    <row r="1024" spans="1:18" ht="15" customHeight="1" x14ac:dyDescent="0.25">
      <c r="A1024" s="74" t="s">
        <v>4021</v>
      </c>
      <c r="B1024" t="s">
        <v>15</v>
      </c>
      <c r="C1024" s="73">
        <v>52500</v>
      </c>
      <c r="D1024" s="93">
        <v>3</v>
      </c>
      <c r="E1024" s="66" t="s">
        <v>20</v>
      </c>
      <c r="F1024" s="66"/>
      <c r="G1024" s="89"/>
      <c r="H1024" s="89"/>
      <c r="I1024" s="89"/>
      <c r="J1024" s="89"/>
      <c r="K1024" s="89"/>
      <c r="L1024" s="89"/>
      <c r="M1024" s="89"/>
      <c r="N1024" s="89"/>
      <c r="O1024" s="89"/>
      <c r="P1024" s="89"/>
      <c r="Q1024" s="66"/>
      <c r="R1024" s="66"/>
    </row>
    <row r="1025" spans="1:18" ht="15" customHeight="1" x14ac:dyDescent="0.25">
      <c r="A1025" s="74" t="s">
        <v>4021</v>
      </c>
      <c r="B1025" t="s">
        <v>15</v>
      </c>
      <c r="C1025" s="73">
        <v>60000</v>
      </c>
      <c r="D1025" s="93">
        <v>3</v>
      </c>
      <c r="E1025" s="66" t="s">
        <v>20</v>
      </c>
      <c r="F1025" s="66"/>
      <c r="G1025" s="89"/>
      <c r="H1025" s="89"/>
      <c r="I1025" s="89"/>
      <c r="J1025" s="89"/>
      <c r="K1025" s="89"/>
      <c r="L1025" s="89"/>
      <c r="M1025" s="89"/>
      <c r="N1025" s="89"/>
      <c r="O1025" s="89"/>
      <c r="P1025" s="89"/>
      <c r="Q1025" s="66"/>
      <c r="R1025" s="66"/>
    </row>
    <row r="1026" spans="1:18" ht="15" customHeight="1" x14ac:dyDescent="0.25">
      <c r="A1026" s="74" t="s">
        <v>4021</v>
      </c>
      <c r="B1026" t="s">
        <v>15</v>
      </c>
      <c r="C1026" s="73">
        <v>65250</v>
      </c>
      <c r="D1026" s="93">
        <v>5</v>
      </c>
      <c r="E1026" s="66" t="s">
        <v>310</v>
      </c>
      <c r="F1026" s="66"/>
      <c r="G1026" s="89"/>
      <c r="H1026" s="89"/>
      <c r="I1026" s="89"/>
      <c r="J1026" s="89"/>
      <c r="K1026" s="89"/>
      <c r="L1026" s="89"/>
      <c r="M1026" s="89"/>
      <c r="N1026" s="89"/>
      <c r="O1026" s="89"/>
      <c r="P1026" s="89"/>
      <c r="Q1026" s="66"/>
      <c r="R1026" s="66"/>
    </row>
    <row r="1027" spans="1:18" ht="15" customHeight="1" x14ac:dyDescent="0.25">
      <c r="A1027" s="74" t="s">
        <v>4021</v>
      </c>
      <c r="B1027" t="s">
        <v>15</v>
      </c>
      <c r="C1027" s="73">
        <v>73000</v>
      </c>
      <c r="D1027" s="93">
        <v>3</v>
      </c>
      <c r="E1027" s="66" t="s">
        <v>20</v>
      </c>
      <c r="F1027" s="66"/>
      <c r="G1027" s="89"/>
      <c r="H1027" s="89"/>
      <c r="I1027" s="89"/>
      <c r="J1027" s="89"/>
      <c r="K1027" s="89"/>
      <c r="L1027" s="89"/>
      <c r="M1027" s="89"/>
      <c r="N1027" s="89"/>
      <c r="O1027" s="89"/>
      <c r="P1027" s="89"/>
      <c r="Q1027" s="66"/>
      <c r="R1027" s="66"/>
    </row>
    <row r="1028" spans="1:18" ht="15" customHeight="1" x14ac:dyDescent="0.25">
      <c r="A1028" s="74" t="s">
        <v>4021</v>
      </c>
      <c r="B1028" t="s">
        <v>15</v>
      </c>
      <c r="C1028" s="73">
        <v>50000</v>
      </c>
      <c r="D1028" s="93">
        <v>3</v>
      </c>
      <c r="E1028" s="66" t="s">
        <v>20</v>
      </c>
      <c r="F1028" s="66"/>
      <c r="G1028" s="89"/>
      <c r="H1028" s="89"/>
      <c r="I1028" s="89"/>
      <c r="J1028" s="89"/>
      <c r="K1028" s="89"/>
      <c r="L1028" s="89"/>
      <c r="M1028" s="89"/>
      <c r="N1028" s="89"/>
      <c r="O1028" s="89"/>
      <c r="P1028" s="89"/>
      <c r="Q1028" s="66"/>
      <c r="R1028" s="66"/>
    </row>
    <row r="1029" spans="1:18" ht="15" customHeight="1" x14ac:dyDescent="0.25">
      <c r="A1029" s="74" t="s">
        <v>4021</v>
      </c>
      <c r="B1029" t="s">
        <v>15</v>
      </c>
      <c r="C1029" s="73">
        <v>79000</v>
      </c>
      <c r="D1029" s="93">
        <v>5</v>
      </c>
      <c r="E1029" s="66" t="s">
        <v>310</v>
      </c>
      <c r="F1029" s="66"/>
      <c r="G1029" s="89"/>
      <c r="H1029" s="89"/>
      <c r="I1029" s="89"/>
      <c r="J1029" s="89"/>
      <c r="K1029" s="89"/>
      <c r="L1029" s="89"/>
      <c r="M1029" s="89"/>
      <c r="N1029" s="89"/>
      <c r="O1029" s="89"/>
      <c r="P1029" s="89"/>
      <c r="Q1029" s="66"/>
      <c r="R1029" s="66"/>
    </row>
    <row r="1030" spans="1:18" ht="15" customHeight="1" x14ac:dyDescent="0.25">
      <c r="A1030" s="74" t="s">
        <v>4021</v>
      </c>
      <c r="B1030" t="s">
        <v>15</v>
      </c>
      <c r="C1030" s="73">
        <v>90000</v>
      </c>
      <c r="D1030" s="93">
        <v>2</v>
      </c>
      <c r="E1030" s="66" t="s">
        <v>52</v>
      </c>
      <c r="F1030" s="66"/>
      <c r="G1030" s="89"/>
      <c r="H1030" s="89"/>
      <c r="I1030" s="89"/>
      <c r="J1030" s="89"/>
      <c r="K1030" s="89"/>
      <c r="L1030" s="89"/>
      <c r="M1030" s="89"/>
      <c r="N1030" s="89"/>
      <c r="O1030" s="89"/>
      <c r="P1030" s="89"/>
      <c r="Q1030" s="66"/>
      <c r="R1030" s="66"/>
    </row>
    <row r="1031" spans="1:18" ht="15" customHeight="1" x14ac:dyDescent="0.25">
      <c r="A1031" s="74" t="s">
        <v>4021</v>
      </c>
      <c r="B1031" t="s">
        <v>15</v>
      </c>
      <c r="C1031" s="73">
        <v>70000</v>
      </c>
      <c r="D1031" s="93">
        <v>2</v>
      </c>
      <c r="E1031" s="66" t="s">
        <v>52</v>
      </c>
      <c r="F1031" s="66"/>
      <c r="G1031" s="89"/>
      <c r="H1031" s="89"/>
      <c r="I1031" s="89"/>
      <c r="J1031" s="89"/>
      <c r="K1031" s="89"/>
      <c r="L1031" s="89"/>
      <c r="M1031" s="89"/>
      <c r="N1031" s="89"/>
      <c r="O1031" s="89"/>
      <c r="P1031" s="89"/>
      <c r="Q1031" s="66"/>
      <c r="R1031" s="66"/>
    </row>
    <row r="1032" spans="1:18" ht="15" customHeight="1" x14ac:dyDescent="0.25">
      <c r="A1032" s="74" t="s">
        <v>4021</v>
      </c>
      <c r="B1032" t="s">
        <v>15</v>
      </c>
      <c r="C1032" s="73">
        <v>80000</v>
      </c>
      <c r="D1032" s="93">
        <v>3</v>
      </c>
      <c r="E1032" s="66" t="s">
        <v>20</v>
      </c>
      <c r="F1032" s="66"/>
      <c r="G1032" s="89"/>
      <c r="H1032" s="89"/>
      <c r="I1032" s="89"/>
      <c r="J1032" s="89"/>
      <c r="K1032" s="89"/>
      <c r="L1032" s="89"/>
      <c r="M1032" s="89"/>
      <c r="N1032" s="89"/>
      <c r="O1032" s="89"/>
      <c r="P1032" s="89"/>
      <c r="Q1032" s="66"/>
      <c r="R1032" s="66"/>
    </row>
    <row r="1033" spans="1:18" ht="15" customHeight="1" x14ac:dyDescent="0.25">
      <c r="A1033" s="74" t="s">
        <v>4021</v>
      </c>
      <c r="B1033" t="s">
        <v>15</v>
      </c>
      <c r="C1033" s="73">
        <v>140000</v>
      </c>
      <c r="D1033" s="93">
        <v>2</v>
      </c>
      <c r="E1033" s="66" t="s">
        <v>52</v>
      </c>
      <c r="F1033" s="66"/>
      <c r="G1033" s="89"/>
      <c r="H1033" s="89"/>
      <c r="I1033" s="89"/>
      <c r="J1033" s="89"/>
      <c r="K1033" s="89"/>
      <c r="L1033" s="89"/>
      <c r="M1033" s="89"/>
      <c r="N1033" s="89"/>
      <c r="O1033" s="89"/>
      <c r="P1033" s="89"/>
      <c r="Q1033" s="66"/>
      <c r="R1033" s="66"/>
    </row>
    <row r="1034" spans="1:18" ht="15" customHeight="1" x14ac:dyDescent="0.25">
      <c r="A1034" s="74" t="s">
        <v>4021</v>
      </c>
      <c r="B1034" t="s">
        <v>15</v>
      </c>
      <c r="C1034" s="73">
        <v>47700</v>
      </c>
      <c r="D1034" s="93">
        <v>3</v>
      </c>
      <c r="E1034" s="66" t="s">
        <v>20</v>
      </c>
      <c r="F1034" s="66"/>
      <c r="G1034" s="89"/>
      <c r="H1034" s="89"/>
      <c r="I1034" s="89"/>
      <c r="J1034" s="89"/>
      <c r="K1034" s="89"/>
      <c r="L1034" s="89"/>
      <c r="M1034" s="89"/>
      <c r="N1034" s="89"/>
      <c r="O1034" s="89"/>
      <c r="P1034" s="89"/>
      <c r="Q1034" s="66"/>
      <c r="R1034" s="66"/>
    </row>
    <row r="1035" spans="1:18" ht="15" customHeight="1" x14ac:dyDescent="0.25">
      <c r="A1035" s="74" t="s">
        <v>4021</v>
      </c>
      <c r="B1035" t="s">
        <v>15</v>
      </c>
      <c r="C1035" s="73">
        <v>52500</v>
      </c>
      <c r="D1035" s="93">
        <v>3</v>
      </c>
      <c r="E1035" s="66" t="s">
        <v>20</v>
      </c>
      <c r="F1035" s="66"/>
      <c r="G1035" s="89"/>
      <c r="H1035" s="89"/>
      <c r="I1035" s="89"/>
      <c r="J1035" s="89"/>
      <c r="K1035" s="89"/>
      <c r="L1035" s="89"/>
      <c r="M1035" s="89"/>
      <c r="N1035" s="89"/>
      <c r="O1035" s="89"/>
      <c r="P1035" s="89"/>
      <c r="Q1035" s="66"/>
      <c r="R1035" s="66"/>
    </row>
    <row r="1036" spans="1:18" ht="15" customHeight="1" x14ac:dyDescent="0.25">
      <c r="A1036" s="74" t="s">
        <v>4021</v>
      </c>
      <c r="B1036" t="s">
        <v>15</v>
      </c>
      <c r="C1036" s="73">
        <v>40000</v>
      </c>
      <c r="D1036" s="93">
        <v>3</v>
      </c>
      <c r="E1036" s="66" t="s">
        <v>20</v>
      </c>
      <c r="F1036" s="66"/>
      <c r="G1036" s="89"/>
      <c r="H1036" s="89"/>
      <c r="I1036" s="89"/>
      <c r="J1036" s="89"/>
      <c r="K1036" s="89"/>
      <c r="L1036" s="89"/>
      <c r="M1036" s="89"/>
      <c r="N1036" s="89"/>
      <c r="O1036" s="89"/>
      <c r="P1036" s="89"/>
      <c r="Q1036" s="66"/>
      <c r="R1036" s="66"/>
    </row>
    <row r="1037" spans="1:18" ht="15" customHeight="1" x14ac:dyDescent="0.25">
      <c r="A1037" s="74" t="s">
        <v>4021</v>
      </c>
      <c r="B1037" t="s">
        <v>15</v>
      </c>
      <c r="C1037" s="73">
        <v>31000</v>
      </c>
      <c r="D1037" s="93">
        <v>3</v>
      </c>
      <c r="E1037" s="66" t="s">
        <v>20</v>
      </c>
      <c r="F1037" s="66"/>
      <c r="G1037" s="89"/>
      <c r="H1037" s="89"/>
      <c r="I1037" s="89"/>
      <c r="J1037" s="89"/>
      <c r="K1037" s="89"/>
      <c r="L1037" s="89"/>
      <c r="M1037" s="89"/>
      <c r="N1037" s="89"/>
      <c r="O1037" s="89"/>
      <c r="P1037" s="89"/>
      <c r="Q1037" s="66"/>
      <c r="R1037" s="66"/>
    </row>
    <row r="1038" spans="1:18" ht="15" customHeight="1" x14ac:dyDescent="0.25">
      <c r="A1038" s="74" t="s">
        <v>4021</v>
      </c>
      <c r="B1038" t="s">
        <v>15</v>
      </c>
      <c r="C1038" s="73">
        <v>130000</v>
      </c>
      <c r="D1038" s="93">
        <v>2</v>
      </c>
      <c r="E1038" s="66" t="s">
        <v>52</v>
      </c>
      <c r="F1038" s="66"/>
      <c r="G1038" s="89"/>
      <c r="H1038" s="89"/>
      <c r="I1038" s="89"/>
      <c r="J1038" s="89"/>
      <c r="K1038" s="89"/>
      <c r="L1038" s="89"/>
      <c r="M1038" s="89"/>
      <c r="N1038" s="89"/>
      <c r="O1038" s="89"/>
      <c r="P1038" s="89"/>
      <c r="Q1038" s="66"/>
      <c r="R1038" s="66"/>
    </row>
    <row r="1039" spans="1:18" ht="15" customHeight="1" x14ac:dyDescent="0.25">
      <c r="A1039" s="74" t="s">
        <v>4021</v>
      </c>
      <c r="B1039" t="s">
        <v>15</v>
      </c>
      <c r="C1039" s="73">
        <v>51000</v>
      </c>
      <c r="D1039" s="93">
        <v>3</v>
      </c>
      <c r="E1039" s="66" t="s">
        <v>20</v>
      </c>
      <c r="F1039" s="66"/>
      <c r="G1039" s="89"/>
      <c r="H1039" s="89"/>
      <c r="I1039" s="89"/>
      <c r="J1039" s="89"/>
      <c r="K1039" s="89"/>
      <c r="L1039" s="89"/>
      <c r="M1039" s="89"/>
      <c r="N1039" s="89"/>
      <c r="O1039" s="89"/>
      <c r="P1039" s="89"/>
      <c r="Q1039" s="66"/>
      <c r="R1039" s="66"/>
    </row>
    <row r="1040" spans="1:18" ht="15" customHeight="1" x14ac:dyDescent="0.25">
      <c r="A1040" s="74" t="s">
        <v>4021</v>
      </c>
      <c r="B1040" t="s">
        <v>15</v>
      </c>
      <c r="C1040" s="73">
        <v>73000</v>
      </c>
      <c r="D1040" s="93">
        <v>8</v>
      </c>
      <c r="E1040" s="66" t="s">
        <v>67</v>
      </c>
      <c r="F1040" s="66"/>
      <c r="G1040" s="89"/>
      <c r="H1040" s="89"/>
      <c r="I1040" s="89"/>
      <c r="J1040" s="89"/>
      <c r="K1040" s="89"/>
      <c r="L1040" s="89"/>
      <c r="M1040" s="89"/>
      <c r="N1040" s="89"/>
      <c r="O1040" s="89"/>
      <c r="P1040" s="89"/>
      <c r="Q1040" s="66"/>
      <c r="R1040" s="66"/>
    </row>
    <row r="1041" spans="1:18" ht="15" customHeight="1" x14ac:dyDescent="0.25">
      <c r="A1041" s="74" t="s">
        <v>4021</v>
      </c>
      <c r="B1041" t="s">
        <v>15</v>
      </c>
      <c r="C1041" s="73">
        <v>62400</v>
      </c>
      <c r="D1041" s="93">
        <v>5</v>
      </c>
      <c r="E1041" s="66" t="s">
        <v>310</v>
      </c>
      <c r="F1041" s="66"/>
      <c r="G1041" s="89"/>
      <c r="H1041" s="89"/>
      <c r="I1041" s="89"/>
      <c r="J1041" s="89"/>
      <c r="K1041" s="89"/>
      <c r="L1041" s="89"/>
      <c r="M1041" s="89"/>
      <c r="N1041" s="89"/>
      <c r="O1041" s="89"/>
      <c r="P1041" s="89"/>
      <c r="Q1041" s="66"/>
      <c r="R1041" s="66"/>
    </row>
    <row r="1042" spans="1:18" ht="15" customHeight="1" x14ac:dyDescent="0.25">
      <c r="A1042" s="74" t="s">
        <v>4021</v>
      </c>
      <c r="B1042" t="s">
        <v>15</v>
      </c>
      <c r="C1042" s="73">
        <v>54000</v>
      </c>
      <c r="D1042" s="93">
        <v>2</v>
      </c>
      <c r="E1042" s="66" t="s">
        <v>52</v>
      </c>
      <c r="F1042" s="66"/>
      <c r="G1042" s="89"/>
      <c r="H1042" s="89"/>
      <c r="I1042" s="89"/>
      <c r="J1042" s="89"/>
      <c r="K1042" s="89"/>
      <c r="L1042" s="89"/>
      <c r="M1042" s="89"/>
      <c r="N1042" s="89"/>
      <c r="O1042" s="89"/>
      <c r="P1042" s="89"/>
      <c r="Q1042" s="66"/>
      <c r="R1042" s="66"/>
    </row>
    <row r="1043" spans="1:18" ht="15" customHeight="1" x14ac:dyDescent="0.25">
      <c r="A1043" s="74" t="s">
        <v>4021</v>
      </c>
      <c r="B1043" t="s">
        <v>15</v>
      </c>
      <c r="C1043" s="73">
        <v>77000</v>
      </c>
      <c r="D1043" s="93">
        <v>5</v>
      </c>
      <c r="E1043" s="66" t="s">
        <v>310</v>
      </c>
      <c r="F1043" s="66"/>
      <c r="G1043" s="89"/>
      <c r="H1043" s="89"/>
      <c r="I1043" s="89"/>
      <c r="J1043" s="89"/>
      <c r="K1043" s="89"/>
      <c r="L1043" s="89"/>
      <c r="M1043" s="89"/>
      <c r="N1043" s="89"/>
      <c r="O1043" s="89"/>
      <c r="P1043" s="89"/>
      <c r="Q1043" s="66"/>
      <c r="R1043" s="66"/>
    </row>
    <row r="1044" spans="1:18" ht="15" customHeight="1" x14ac:dyDescent="0.25">
      <c r="A1044" s="74" t="s">
        <v>4021</v>
      </c>
      <c r="B1044" t="s">
        <v>15</v>
      </c>
      <c r="C1044" s="73">
        <v>76000</v>
      </c>
      <c r="D1044" s="93">
        <v>2</v>
      </c>
      <c r="E1044" s="66" t="s">
        <v>52</v>
      </c>
      <c r="F1044" s="66"/>
      <c r="G1044" s="89"/>
      <c r="H1044" s="89"/>
      <c r="I1044" s="89"/>
      <c r="J1044" s="89"/>
      <c r="K1044" s="89"/>
      <c r="L1044" s="89"/>
      <c r="M1044" s="89"/>
      <c r="N1044" s="89"/>
      <c r="O1044" s="89"/>
      <c r="P1044" s="89"/>
      <c r="Q1044" s="66"/>
      <c r="R1044" s="66"/>
    </row>
    <row r="1045" spans="1:18" ht="15" customHeight="1" x14ac:dyDescent="0.25">
      <c r="A1045" s="74" t="s">
        <v>4021</v>
      </c>
      <c r="B1045" t="s">
        <v>15</v>
      </c>
      <c r="C1045" s="73">
        <v>103000</v>
      </c>
      <c r="D1045" s="93">
        <v>4</v>
      </c>
      <c r="E1045" s="66" t="s">
        <v>4001</v>
      </c>
      <c r="F1045" s="66"/>
      <c r="G1045" s="89"/>
      <c r="H1045" s="89"/>
      <c r="I1045" s="89"/>
      <c r="J1045" s="89"/>
      <c r="K1045" s="89"/>
      <c r="L1045" s="89"/>
      <c r="M1045" s="89"/>
      <c r="N1045" s="89"/>
      <c r="O1045" s="89"/>
      <c r="P1045" s="89"/>
      <c r="Q1045" s="66"/>
      <c r="R1045" s="66"/>
    </row>
    <row r="1046" spans="1:18" ht="15" customHeight="1" x14ac:dyDescent="0.25">
      <c r="A1046" s="74" t="s">
        <v>4021</v>
      </c>
      <c r="B1046" t="s">
        <v>15</v>
      </c>
      <c r="C1046" s="73">
        <v>40000</v>
      </c>
      <c r="D1046" s="93">
        <v>3</v>
      </c>
      <c r="E1046" s="66" t="s">
        <v>20</v>
      </c>
      <c r="F1046" s="66"/>
      <c r="G1046" s="89"/>
      <c r="H1046" s="89"/>
      <c r="I1046" s="89"/>
      <c r="J1046" s="89"/>
      <c r="K1046" s="89"/>
      <c r="L1046" s="89"/>
      <c r="M1046" s="89"/>
      <c r="N1046" s="89"/>
      <c r="O1046" s="89"/>
      <c r="P1046" s="89"/>
      <c r="Q1046" s="66"/>
      <c r="R1046" s="66"/>
    </row>
    <row r="1047" spans="1:18" ht="15" customHeight="1" x14ac:dyDescent="0.25">
      <c r="A1047" s="74" t="s">
        <v>4021</v>
      </c>
      <c r="B1047" t="s">
        <v>15</v>
      </c>
      <c r="C1047" s="73">
        <v>80000</v>
      </c>
      <c r="D1047" s="93">
        <v>4</v>
      </c>
      <c r="E1047" s="66" t="s">
        <v>4001</v>
      </c>
      <c r="F1047" s="66"/>
      <c r="G1047" s="89"/>
      <c r="H1047" s="89"/>
      <c r="I1047" s="89"/>
      <c r="J1047" s="89"/>
      <c r="K1047" s="89"/>
      <c r="L1047" s="89"/>
      <c r="M1047" s="89"/>
      <c r="N1047" s="89"/>
      <c r="O1047" s="89"/>
      <c r="P1047" s="89"/>
      <c r="Q1047" s="66"/>
      <c r="R1047" s="66"/>
    </row>
    <row r="1048" spans="1:18" ht="15" customHeight="1" x14ac:dyDescent="0.25">
      <c r="A1048" s="74" t="s">
        <v>4021</v>
      </c>
      <c r="B1048" t="s">
        <v>15</v>
      </c>
      <c r="C1048" s="73">
        <v>55000</v>
      </c>
      <c r="D1048" s="93">
        <v>3</v>
      </c>
      <c r="E1048" s="66" t="s">
        <v>20</v>
      </c>
      <c r="F1048" s="66"/>
      <c r="G1048" s="89"/>
      <c r="H1048" s="89"/>
      <c r="I1048" s="89"/>
      <c r="J1048" s="89"/>
      <c r="K1048" s="89"/>
      <c r="L1048" s="89"/>
      <c r="M1048" s="89"/>
      <c r="N1048" s="89"/>
      <c r="O1048" s="89"/>
      <c r="P1048" s="89"/>
      <c r="Q1048" s="66"/>
      <c r="R1048" s="66"/>
    </row>
    <row r="1049" spans="1:18" ht="15" customHeight="1" x14ac:dyDescent="0.25">
      <c r="A1049" s="74" t="s">
        <v>4021</v>
      </c>
      <c r="B1049" t="s">
        <v>15</v>
      </c>
      <c r="C1049" s="73">
        <v>99000</v>
      </c>
      <c r="D1049" s="93">
        <v>3</v>
      </c>
      <c r="E1049" s="66" t="s">
        <v>20</v>
      </c>
      <c r="F1049" s="66"/>
      <c r="G1049" s="89"/>
      <c r="H1049" s="89"/>
      <c r="I1049" s="89"/>
      <c r="J1049" s="89"/>
      <c r="K1049" s="89"/>
      <c r="L1049" s="89"/>
      <c r="M1049" s="89"/>
      <c r="N1049" s="89"/>
      <c r="O1049" s="89"/>
      <c r="P1049" s="89"/>
      <c r="Q1049" s="66"/>
      <c r="R1049" s="66"/>
    </row>
    <row r="1050" spans="1:18" ht="15" customHeight="1" x14ac:dyDescent="0.25">
      <c r="A1050" s="74" t="s">
        <v>4021</v>
      </c>
      <c r="B1050" t="s">
        <v>15</v>
      </c>
      <c r="C1050" s="73">
        <v>75000</v>
      </c>
      <c r="D1050" s="93">
        <v>3</v>
      </c>
      <c r="E1050" s="66" t="s">
        <v>20</v>
      </c>
      <c r="F1050" s="66"/>
      <c r="G1050" s="89"/>
      <c r="H1050" s="89"/>
      <c r="I1050" s="89"/>
      <c r="J1050" s="89"/>
      <c r="K1050" s="89"/>
      <c r="L1050" s="89"/>
      <c r="M1050" s="89"/>
      <c r="N1050" s="89"/>
      <c r="O1050" s="89"/>
      <c r="P1050" s="89"/>
      <c r="Q1050" s="66"/>
      <c r="R1050" s="66"/>
    </row>
    <row r="1051" spans="1:18" ht="15" customHeight="1" x14ac:dyDescent="0.25">
      <c r="A1051" s="74" t="s">
        <v>4021</v>
      </c>
      <c r="B1051" t="s">
        <v>15</v>
      </c>
      <c r="C1051" s="73">
        <v>80000</v>
      </c>
      <c r="D1051" s="93">
        <v>2</v>
      </c>
      <c r="E1051" s="66" t="s">
        <v>52</v>
      </c>
      <c r="F1051" s="66"/>
      <c r="G1051" s="89"/>
      <c r="H1051" s="89"/>
      <c r="I1051" s="89"/>
      <c r="J1051" s="89"/>
      <c r="K1051" s="89"/>
      <c r="L1051" s="89"/>
      <c r="M1051" s="89"/>
      <c r="N1051" s="89"/>
      <c r="O1051" s="89"/>
      <c r="P1051" s="89"/>
      <c r="Q1051" s="66"/>
      <c r="R1051" s="66"/>
    </row>
    <row r="1052" spans="1:18" ht="15" customHeight="1" x14ac:dyDescent="0.25">
      <c r="A1052" s="74" t="s">
        <v>4021</v>
      </c>
      <c r="B1052" t="s">
        <v>15</v>
      </c>
      <c r="C1052" s="73">
        <v>40000</v>
      </c>
      <c r="D1052" s="93">
        <v>3</v>
      </c>
      <c r="E1052" s="66" t="s">
        <v>20</v>
      </c>
      <c r="F1052" s="66"/>
      <c r="G1052" s="89"/>
      <c r="H1052" s="89"/>
      <c r="I1052" s="89"/>
      <c r="J1052" s="89"/>
      <c r="K1052" s="89"/>
      <c r="L1052" s="89"/>
      <c r="M1052" s="89"/>
      <c r="N1052" s="89"/>
      <c r="O1052" s="89"/>
      <c r="P1052" s="89"/>
      <c r="Q1052" s="66"/>
      <c r="R1052" s="66"/>
    </row>
    <row r="1053" spans="1:18" ht="15" customHeight="1" x14ac:dyDescent="0.25">
      <c r="A1053" s="74" t="s">
        <v>4021</v>
      </c>
      <c r="B1053" t="s">
        <v>15</v>
      </c>
      <c r="C1053" s="73">
        <v>46000</v>
      </c>
      <c r="D1053" s="93">
        <v>3</v>
      </c>
      <c r="E1053" s="66" t="s">
        <v>20</v>
      </c>
      <c r="F1053" s="66"/>
      <c r="G1053" s="89"/>
      <c r="H1053" s="89"/>
      <c r="I1053" s="89"/>
      <c r="J1053" s="89"/>
      <c r="K1053" s="89"/>
      <c r="L1053" s="89"/>
      <c r="M1053" s="89"/>
      <c r="N1053" s="89"/>
      <c r="O1053" s="89"/>
      <c r="P1053" s="89"/>
      <c r="Q1053" s="66"/>
      <c r="R1053" s="66"/>
    </row>
    <row r="1054" spans="1:18" ht="15" customHeight="1" x14ac:dyDescent="0.25">
      <c r="A1054" s="74" t="s">
        <v>4021</v>
      </c>
      <c r="B1054" t="s">
        <v>15</v>
      </c>
      <c r="C1054" s="73">
        <v>70000</v>
      </c>
      <c r="D1054" s="93">
        <v>9</v>
      </c>
      <c r="E1054" s="66" t="s">
        <v>279</v>
      </c>
      <c r="F1054" s="66"/>
      <c r="G1054" s="89"/>
      <c r="H1054" s="89"/>
      <c r="I1054" s="89"/>
      <c r="J1054" s="89"/>
      <c r="K1054" s="89"/>
      <c r="L1054" s="89"/>
      <c r="M1054" s="89"/>
      <c r="N1054" s="89"/>
      <c r="O1054" s="89"/>
      <c r="P1054" s="89"/>
      <c r="Q1054" s="66"/>
      <c r="R1054" s="66"/>
    </row>
    <row r="1055" spans="1:18" ht="15" customHeight="1" x14ac:dyDescent="0.25">
      <c r="A1055" s="74" t="s">
        <v>4021</v>
      </c>
      <c r="B1055" t="s">
        <v>15</v>
      </c>
      <c r="C1055" s="73">
        <v>15000</v>
      </c>
      <c r="D1055" s="93">
        <v>2</v>
      </c>
      <c r="E1055" s="66" t="s">
        <v>52</v>
      </c>
      <c r="F1055" s="66"/>
      <c r="G1055" s="89"/>
      <c r="H1055" s="89"/>
      <c r="I1055" s="89"/>
      <c r="J1055" s="89"/>
      <c r="K1055" s="89"/>
      <c r="L1055" s="89"/>
      <c r="M1055" s="89"/>
      <c r="N1055" s="89"/>
      <c r="O1055" s="89"/>
      <c r="P1055" s="89"/>
      <c r="Q1055" s="66"/>
      <c r="R1055" s="66"/>
    </row>
    <row r="1056" spans="1:18" ht="15" customHeight="1" x14ac:dyDescent="0.25">
      <c r="A1056" s="74" t="s">
        <v>4021</v>
      </c>
      <c r="B1056" t="s">
        <v>15</v>
      </c>
      <c r="C1056" s="73">
        <v>68000</v>
      </c>
      <c r="D1056" s="93">
        <v>2</v>
      </c>
      <c r="E1056" s="66" t="s">
        <v>52</v>
      </c>
      <c r="F1056" s="66"/>
      <c r="G1056" s="89"/>
      <c r="H1056" s="89"/>
      <c r="I1056" s="89"/>
      <c r="J1056" s="89"/>
      <c r="K1056" s="89"/>
      <c r="L1056" s="89"/>
      <c r="M1056" s="89"/>
      <c r="N1056" s="89"/>
      <c r="O1056" s="89"/>
      <c r="P1056" s="89"/>
      <c r="Q1056" s="66"/>
      <c r="R1056" s="66"/>
    </row>
    <row r="1057" spans="1:18" ht="15" customHeight="1" x14ac:dyDescent="0.25">
      <c r="A1057" s="74" t="s">
        <v>4021</v>
      </c>
      <c r="B1057" t="s">
        <v>15</v>
      </c>
      <c r="C1057" s="73">
        <v>97000</v>
      </c>
      <c r="D1057" s="93">
        <v>3</v>
      </c>
      <c r="E1057" s="66" t="s">
        <v>20</v>
      </c>
      <c r="F1057" s="66"/>
      <c r="G1057" s="89"/>
      <c r="H1057" s="89"/>
      <c r="I1057" s="89"/>
      <c r="J1057" s="89"/>
      <c r="K1057" s="89"/>
      <c r="L1057" s="89"/>
      <c r="M1057" s="89"/>
      <c r="N1057" s="89"/>
      <c r="O1057" s="89"/>
      <c r="P1057" s="89"/>
      <c r="Q1057" s="66"/>
      <c r="R1057" s="66"/>
    </row>
    <row r="1058" spans="1:18" ht="15" customHeight="1" x14ac:dyDescent="0.25">
      <c r="A1058" s="74" t="s">
        <v>4021</v>
      </c>
      <c r="B1058" t="s">
        <v>15</v>
      </c>
      <c r="C1058" s="73">
        <v>65000</v>
      </c>
      <c r="D1058" s="93">
        <v>3</v>
      </c>
      <c r="E1058" s="66" t="s">
        <v>20</v>
      </c>
      <c r="F1058" s="66"/>
      <c r="G1058" s="89"/>
      <c r="H1058" s="89"/>
      <c r="I1058" s="89"/>
      <c r="J1058" s="89"/>
      <c r="K1058" s="89"/>
      <c r="L1058" s="89"/>
      <c r="M1058" s="89"/>
      <c r="N1058" s="89"/>
      <c r="O1058" s="89"/>
      <c r="P1058" s="89"/>
      <c r="Q1058" s="66"/>
      <c r="R1058" s="66"/>
    </row>
    <row r="1059" spans="1:18" ht="15" customHeight="1" x14ac:dyDescent="0.25">
      <c r="A1059" s="74" t="s">
        <v>4021</v>
      </c>
      <c r="B1059" t="s">
        <v>15</v>
      </c>
      <c r="C1059" s="73">
        <v>50000</v>
      </c>
      <c r="D1059" s="93">
        <v>3</v>
      </c>
      <c r="E1059" s="66" t="s">
        <v>20</v>
      </c>
      <c r="F1059" s="66"/>
      <c r="G1059" s="89"/>
      <c r="H1059" s="89"/>
      <c r="I1059" s="89"/>
      <c r="J1059" s="89"/>
      <c r="K1059" s="89"/>
      <c r="L1059" s="89"/>
      <c r="M1059" s="89"/>
      <c r="N1059" s="89"/>
      <c r="O1059" s="89"/>
      <c r="P1059" s="89"/>
      <c r="Q1059" s="66"/>
      <c r="R1059" s="66"/>
    </row>
    <row r="1060" spans="1:18" ht="15" customHeight="1" x14ac:dyDescent="0.25">
      <c r="A1060" s="74" t="s">
        <v>4021</v>
      </c>
      <c r="B1060" t="s">
        <v>15</v>
      </c>
      <c r="C1060" s="73">
        <v>45000</v>
      </c>
      <c r="D1060" s="93">
        <v>3</v>
      </c>
      <c r="E1060" s="66" t="s">
        <v>20</v>
      </c>
      <c r="F1060" s="66"/>
      <c r="G1060" s="89"/>
      <c r="H1060" s="89"/>
      <c r="I1060" s="89"/>
      <c r="J1060" s="89"/>
      <c r="K1060" s="89"/>
      <c r="L1060" s="89"/>
      <c r="M1060" s="89"/>
      <c r="N1060" s="89"/>
      <c r="O1060" s="89"/>
      <c r="P1060" s="89"/>
      <c r="Q1060" s="66"/>
      <c r="R1060" s="66"/>
    </row>
    <row r="1061" spans="1:18" ht="15" customHeight="1" x14ac:dyDescent="0.25">
      <c r="A1061" s="74" t="s">
        <v>4021</v>
      </c>
      <c r="B1061" t="s">
        <v>15</v>
      </c>
      <c r="C1061" s="73">
        <v>60000</v>
      </c>
      <c r="D1061" s="93">
        <v>2</v>
      </c>
      <c r="E1061" s="66" t="s">
        <v>52</v>
      </c>
      <c r="F1061" s="66"/>
      <c r="G1061" s="89"/>
      <c r="H1061" s="89"/>
      <c r="I1061" s="89"/>
      <c r="J1061" s="89"/>
      <c r="K1061" s="89"/>
      <c r="L1061" s="89"/>
      <c r="M1061" s="89"/>
      <c r="N1061" s="89"/>
      <c r="O1061" s="89"/>
      <c r="P1061" s="89"/>
      <c r="Q1061" s="66"/>
      <c r="R1061" s="66"/>
    </row>
    <row r="1062" spans="1:18" ht="15" customHeight="1" x14ac:dyDescent="0.25">
      <c r="A1062" s="74" t="s">
        <v>4021</v>
      </c>
      <c r="B1062" t="s">
        <v>15</v>
      </c>
      <c r="C1062" s="73">
        <v>31000</v>
      </c>
      <c r="D1062" s="93">
        <v>8</v>
      </c>
      <c r="E1062" s="66" t="s">
        <v>67</v>
      </c>
      <c r="F1062" s="66"/>
      <c r="G1062" s="89"/>
      <c r="H1062" s="89"/>
      <c r="I1062" s="89"/>
      <c r="J1062" s="89"/>
      <c r="K1062" s="89"/>
      <c r="L1062" s="89"/>
      <c r="M1062" s="89"/>
      <c r="N1062" s="89"/>
      <c r="O1062" s="89"/>
      <c r="P1062" s="89"/>
      <c r="Q1062" s="66"/>
      <c r="R1062" s="66"/>
    </row>
    <row r="1063" spans="1:18" ht="15" customHeight="1" x14ac:dyDescent="0.25">
      <c r="A1063" s="74" t="s">
        <v>4021</v>
      </c>
      <c r="B1063" t="s">
        <v>15</v>
      </c>
      <c r="C1063" s="73">
        <v>75000</v>
      </c>
      <c r="D1063" s="93">
        <v>3</v>
      </c>
      <c r="E1063" s="66" t="s">
        <v>20</v>
      </c>
      <c r="F1063" s="66"/>
      <c r="G1063" s="89"/>
      <c r="H1063" s="89"/>
      <c r="I1063" s="89"/>
      <c r="J1063" s="89"/>
      <c r="K1063" s="89"/>
      <c r="L1063" s="89"/>
      <c r="M1063" s="89"/>
      <c r="N1063" s="89"/>
      <c r="O1063" s="89"/>
      <c r="P1063" s="89"/>
      <c r="Q1063" s="66"/>
      <c r="R1063" s="66"/>
    </row>
    <row r="1064" spans="1:18" ht="15" customHeight="1" x14ac:dyDescent="0.25">
      <c r="A1064" s="74" t="s">
        <v>4021</v>
      </c>
      <c r="B1064" t="s">
        <v>15</v>
      </c>
      <c r="C1064" s="73">
        <v>16000</v>
      </c>
      <c r="D1064" s="93">
        <v>4</v>
      </c>
      <c r="E1064" s="66" t="s">
        <v>4001</v>
      </c>
      <c r="F1064" s="66"/>
      <c r="G1064" s="89"/>
      <c r="H1064" s="89"/>
      <c r="I1064" s="89"/>
      <c r="J1064" s="89"/>
      <c r="K1064" s="89"/>
      <c r="L1064" s="89"/>
      <c r="M1064" s="89"/>
      <c r="N1064" s="89"/>
      <c r="O1064" s="89"/>
      <c r="P1064" s="89"/>
      <c r="Q1064" s="66"/>
      <c r="R1064" s="66"/>
    </row>
    <row r="1065" spans="1:18" ht="15" customHeight="1" x14ac:dyDescent="0.25">
      <c r="A1065" s="74" t="s">
        <v>4021</v>
      </c>
      <c r="B1065" t="s">
        <v>15</v>
      </c>
      <c r="C1065" s="73">
        <v>36000</v>
      </c>
      <c r="D1065" s="93">
        <v>3</v>
      </c>
      <c r="E1065" s="66" t="s">
        <v>20</v>
      </c>
      <c r="F1065" s="66"/>
      <c r="G1065" s="89"/>
      <c r="H1065" s="89"/>
      <c r="I1065" s="89"/>
      <c r="J1065" s="89"/>
      <c r="K1065" s="89"/>
      <c r="L1065" s="89"/>
      <c r="M1065" s="89"/>
      <c r="N1065" s="89"/>
      <c r="O1065" s="89"/>
      <c r="P1065" s="89"/>
      <c r="Q1065" s="66"/>
      <c r="R1065" s="66"/>
    </row>
    <row r="1066" spans="1:18" ht="15" customHeight="1" x14ac:dyDescent="0.25">
      <c r="A1066" s="74" t="s">
        <v>4021</v>
      </c>
      <c r="B1066" t="s">
        <v>15</v>
      </c>
      <c r="C1066" s="73">
        <v>53000</v>
      </c>
      <c r="D1066" s="93">
        <v>3</v>
      </c>
      <c r="E1066" s="66" t="s">
        <v>20</v>
      </c>
      <c r="F1066" s="66"/>
      <c r="G1066" s="89"/>
      <c r="H1066" s="89"/>
      <c r="I1066" s="89"/>
      <c r="J1066" s="89"/>
      <c r="K1066" s="89"/>
      <c r="L1066" s="89"/>
      <c r="M1066" s="89"/>
      <c r="N1066" s="89"/>
      <c r="O1066" s="89"/>
      <c r="P1066" s="89"/>
      <c r="Q1066" s="66"/>
      <c r="R1066" s="66"/>
    </row>
    <row r="1067" spans="1:18" ht="15" customHeight="1" x14ac:dyDescent="0.25">
      <c r="A1067" s="74" t="s">
        <v>4021</v>
      </c>
      <c r="B1067" t="s">
        <v>15</v>
      </c>
      <c r="C1067" s="73">
        <v>67000</v>
      </c>
      <c r="D1067" s="93">
        <v>3</v>
      </c>
      <c r="E1067" s="66" t="s">
        <v>20</v>
      </c>
      <c r="F1067" s="66"/>
      <c r="G1067" s="89"/>
      <c r="H1067" s="89"/>
      <c r="I1067" s="89"/>
      <c r="J1067" s="89"/>
      <c r="K1067" s="89"/>
      <c r="L1067" s="89"/>
      <c r="M1067" s="89"/>
      <c r="N1067" s="89"/>
      <c r="O1067" s="89"/>
      <c r="P1067" s="89"/>
      <c r="Q1067" s="66"/>
      <c r="R1067" s="66"/>
    </row>
    <row r="1068" spans="1:18" ht="15" customHeight="1" x14ac:dyDescent="0.25">
      <c r="A1068" s="74" t="s">
        <v>4021</v>
      </c>
      <c r="B1068" t="s">
        <v>15</v>
      </c>
      <c r="C1068" s="73">
        <v>85000</v>
      </c>
      <c r="D1068" s="93">
        <v>7</v>
      </c>
      <c r="E1068" s="66" t="s">
        <v>488</v>
      </c>
      <c r="F1068" s="66"/>
      <c r="G1068" s="89"/>
      <c r="H1068" s="89"/>
      <c r="I1068" s="89"/>
      <c r="J1068" s="89"/>
      <c r="K1068" s="89"/>
      <c r="L1068" s="89"/>
      <c r="M1068" s="89"/>
      <c r="N1068" s="89"/>
      <c r="O1068" s="89"/>
      <c r="P1068" s="89"/>
      <c r="Q1068" s="66"/>
      <c r="R1068" s="66"/>
    </row>
    <row r="1069" spans="1:18" ht="15" customHeight="1" x14ac:dyDescent="0.25">
      <c r="A1069" s="74" t="s">
        <v>4021</v>
      </c>
      <c r="B1069" t="s">
        <v>15</v>
      </c>
      <c r="C1069" s="73">
        <v>40000</v>
      </c>
      <c r="D1069" s="93">
        <v>2</v>
      </c>
      <c r="E1069" s="66" t="s">
        <v>52</v>
      </c>
      <c r="F1069" s="66"/>
      <c r="G1069" s="89"/>
      <c r="H1069" s="89"/>
      <c r="I1069" s="89"/>
      <c r="J1069" s="89"/>
      <c r="K1069" s="89"/>
      <c r="L1069" s="89"/>
      <c r="M1069" s="89"/>
      <c r="N1069" s="89"/>
      <c r="O1069" s="89"/>
      <c r="P1069" s="89"/>
      <c r="Q1069" s="66"/>
      <c r="R1069" s="66"/>
    </row>
    <row r="1070" spans="1:18" ht="15" customHeight="1" x14ac:dyDescent="0.25">
      <c r="A1070" s="74" t="s">
        <v>4021</v>
      </c>
      <c r="B1070" t="s">
        <v>15</v>
      </c>
      <c r="C1070" s="73">
        <v>41000</v>
      </c>
      <c r="D1070" s="93">
        <v>3</v>
      </c>
      <c r="E1070" s="66" t="s">
        <v>20</v>
      </c>
      <c r="F1070" s="66"/>
      <c r="G1070" s="89"/>
      <c r="H1070" s="89"/>
      <c r="I1070" s="89"/>
      <c r="J1070" s="89"/>
      <c r="K1070" s="89"/>
      <c r="L1070" s="89"/>
      <c r="M1070" s="89"/>
      <c r="N1070" s="89"/>
      <c r="O1070" s="89"/>
      <c r="P1070" s="89"/>
      <c r="Q1070" s="66"/>
      <c r="R1070" s="66"/>
    </row>
    <row r="1071" spans="1:18" ht="15" customHeight="1" x14ac:dyDescent="0.25">
      <c r="A1071" s="74" t="s">
        <v>4021</v>
      </c>
      <c r="B1071" t="s">
        <v>15</v>
      </c>
      <c r="C1071" s="73">
        <v>125000</v>
      </c>
      <c r="D1071" s="93">
        <v>2</v>
      </c>
      <c r="E1071" s="66" t="s">
        <v>52</v>
      </c>
      <c r="F1071" s="66"/>
      <c r="G1071" s="89"/>
      <c r="H1071" s="89"/>
      <c r="I1071" s="89"/>
      <c r="J1071" s="89"/>
      <c r="K1071" s="89"/>
      <c r="L1071" s="89"/>
      <c r="M1071" s="89"/>
      <c r="N1071" s="89"/>
      <c r="O1071" s="89"/>
      <c r="P1071" s="89"/>
      <c r="Q1071" s="66"/>
      <c r="R1071" s="66"/>
    </row>
    <row r="1072" spans="1:18" ht="15" customHeight="1" x14ac:dyDescent="0.25">
      <c r="A1072" s="74" t="s">
        <v>4021</v>
      </c>
      <c r="B1072" t="s">
        <v>15</v>
      </c>
      <c r="C1072" s="73">
        <v>70000</v>
      </c>
      <c r="D1072" s="93">
        <v>3</v>
      </c>
      <c r="E1072" s="66" t="s">
        <v>20</v>
      </c>
      <c r="F1072" s="66"/>
      <c r="G1072" s="89"/>
      <c r="H1072" s="89"/>
      <c r="I1072" s="89"/>
      <c r="J1072" s="89"/>
      <c r="K1072" s="89"/>
      <c r="L1072" s="89"/>
      <c r="M1072" s="89"/>
      <c r="N1072" s="89"/>
      <c r="O1072" s="89"/>
      <c r="P1072" s="89"/>
      <c r="Q1072" s="66"/>
      <c r="R1072" s="66"/>
    </row>
    <row r="1073" spans="1:18" ht="15" customHeight="1" x14ac:dyDescent="0.25">
      <c r="A1073" s="74" t="s">
        <v>4021</v>
      </c>
      <c r="B1073" t="s">
        <v>15</v>
      </c>
      <c r="C1073" s="73">
        <v>400000</v>
      </c>
      <c r="D1073" s="93">
        <v>8</v>
      </c>
      <c r="E1073" s="66" t="s">
        <v>67</v>
      </c>
      <c r="F1073" s="66"/>
      <c r="G1073" s="89"/>
      <c r="H1073" s="89"/>
      <c r="I1073" s="89"/>
      <c r="J1073" s="89"/>
      <c r="K1073" s="89"/>
      <c r="L1073" s="89"/>
      <c r="M1073" s="89"/>
      <c r="N1073" s="89"/>
      <c r="O1073" s="89"/>
      <c r="P1073" s="89"/>
      <c r="Q1073" s="66"/>
      <c r="R1073" s="66"/>
    </row>
    <row r="1074" spans="1:18" ht="15" customHeight="1" x14ac:dyDescent="0.25">
      <c r="A1074" s="74" t="s">
        <v>4021</v>
      </c>
      <c r="B1074" t="s">
        <v>15</v>
      </c>
      <c r="C1074" s="73">
        <v>55000</v>
      </c>
      <c r="D1074" s="93">
        <v>3</v>
      </c>
      <c r="E1074" s="66" t="s">
        <v>20</v>
      </c>
      <c r="F1074" s="66"/>
      <c r="G1074" s="89"/>
      <c r="H1074" s="89"/>
      <c r="I1074" s="89"/>
      <c r="J1074" s="89"/>
      <c r="K1074" s="89"/>
      <c r="L1074" s="89"/>
      <c r="M1074" s="89"/>
      <c r="N1074" s="89"/>
      <c r="O1074" s="89"/>
      <c r="P1074" s="89"/>
      <c r="Q1074" s="66"/>
      <c r="R1074" s="66"/>
    </row>
    <row r="1075" spans="1:18" ht="15" customHeight="1" x14ac:dyDescent="0.25">
      <c r="A1075" s="74" t="s">
        <v>4021</v>
      </c>
      <c r="B1075" t="s">
        <v>15</v>
      </c>
      <c r="C1075" s="73">
        <v>60000</v>
      </c>
      <c r="D1075" s="93">
        <v>3</v>
      </c>
      <c r="E1075" s="66" t="s">
        <v>20</v>
      </c>
      <c r="F1075" s="66"/>
      <c r="G1075" s="89"/>
      <c r="H1075" s="89"/>
      <c r="I1075" s="89"/>
      <c r="J1075" s="89"/>
      <c r="K1075" s="89"/>
      <c r="L1075" s="89"/>
      <c r="M1075" s="89"/>
      <c r="N1075" s="89"/>
      <c r="O1075" s="89"/>
      <c r="P1075" s="89"/>
      <c r="Q1075" s="66"/>
      <c r="R1075" s="66"/>
    </row>
    <row r="1076" spans="1:18" ht="15" customHeight="1" x14ac:dyDescent="0.25">
      <c r="A1076" s="74" t="s">
        <v>4021</v>
      </c>
      <c r="B1076" t="s">
        <v>15</v>
      </c>
      <c r="C1076" s="73">
        <v>137500</v>
      </c>
      <c r="D1076" s="93">
        <v>3</v>
      </c>
      <c r="E1076" s="66" t="s">
        <v>20</v>
      </c>
      <c r="F1076" s="66"/>
      <c r="G1076" s="89"/>
      <c r="H1076" s="89"/>
      <c r="I1076" s="89"/>
      <c r="J1076" s="89"/>
      <c r="K1076" s="89"/>
      <c r="L1076" s="89"/>
      <c r="M1076" s="89"/>
      <c r="N1076" s="89"/>
      <c r="O1076" s="89"/>
      <c r="P1076" s="89"/>
      <c r="Q1076" s="66"/>
      <c r="R1076" s="66"/>
    </row>
    <row r="1077" spans="1:18" ht="15" customHeight="1" x14ac:dyDescent="0.25">
      <c r="A1077" s="74" t="s">
        <v>4021</v>
      </c>
      <c r="B1077" t="s">
        <v>15</v>
      </c>
      <c r="C1077" s="73">
        <v>47000</v>
      </c>
      <c r="D1077" s="93">
        <v>8</v>
      </c>
      <c r="E1077" s="66" t="s">
        <v>67</v>
      </c>
      <c r="F1077" s="66"/>
      <c r="G1077" s="89"/>
      <c r="H1077" s="89"/>
      <c r="I1077" s="89"/>
      <c r="J1077" s="89"/>
      <c r="K1077" s="89"/>
      <c r="L1077" s="89"/>
      <c r="M1077" s="89"/>
      <c r="N1077" s="89"/>
      <c r="O1077" s="89"/>
      <c r="P1077" s="89"/>
      <c r="Q1077" s="66"/>
      <c r="R1077" s="66"/>
    </row>
    <row r="1078" spans="1:18" ht="15" customHeight="1" x14ac:dyDescent="0.25">
      <c r="A1078" s="74" t="s">
        <v>4021</v>
      </c>
      <c r="B1078" t="s">
        <v>15</v>
      </c>
      <c r="C1078" s="73">
        <v>65000</v>
      </c>
      <c r="D1078" s="93">
        <v>3</v>
      </c>
      <c r="E1078" s="66" t="s">
        <v>20</v>
      </c>
      <c r="F1078" s="66"/>
      <c r="G1078" s="89"/>
      <c r="H1078" s="89"/>
      <c r="I1078" s="89"/>
      <c r="J1078" s="89"/>
      <c r="K1078" s="89"/>
      <c r="L1078" s="89"/>
      <c r="M1078" s="89"/>
      <c r="N1078" s="89"/>
      <c r="O1078" s="89"/>
      <c r="P1078" s="89"/>
      <c r="Q1078" s="66"/>
      <c r="R1078" s="66"/>
    </row>
    <row r="1079" spans="1:18" ht="15" customHeight="1" x14ac:dyDescent="0.25">
      <c r="A1079" s="74" t="s">
        <v>4021</v>
      </c>
      <c r="B1079" t="s">
        <v>15</v>
      </c>
      <c r="C1079" s="73">
        <v>92000</v>
      </c>
      <c r="D1079" s="93">
        <v>2</v>
      </c>
      <c r="E1079" s="66" t="s">
        <v>52</v>
      </c>
      <c r="F1079" s="66"/>
      <c r="G1079" s="89"/>
      <c r="H1079" s="89"/>
      <c r="I1079" s="89"/>
      <c r="J1079" s="89"/>
      <c r="K1079" s="89"/>
      <c r="L1079" s="89"/>
      <c r="M1079" s="89"/>
      <c r="N1079" s="89"/>
      <c r="O1079" s="89"/>
      <c r="P1079" s="89"/>
      <c r="Q1079" s="66"/>
      <c r="R1079" s="66"/>
    </row>
    <row r="1080" spans="1:18" ht="15" customHeight="1" x14ac:dyDescent="0.25">
      <c r="A1080" s="74" t="s">
        <v>4021</v>
      </c>
      <c r="B1080" t="s">
        <v>15</v>
      </c>
      <c r="C1080" s="73">
        <v>108000</v>
      </c>
      <c r="D1080" s="93">
        <v>2</v>
      </c>
      <c r="E1080" s="66" t="s">
        <v>52</v>
      </c>
      <c r="F1080" s="66"/>
      <c r="G1080" s="89"/>
      <c r="H1080" s="89"/>
      <c r="I1080" s="89"/>
      <c r="J1080" s="89"/>
      <c r="K1080" s="89"/>
      <c r="L1080" s="89"/>
      <c r="M1080" s="89"/>
      <c r="N1080" s="89"/>
      <c r="O1080" s="89"/>
      <c r="P1080" s="89"/>
      <c r="Q1080" s="66"/>
      <c r="R1080" s="66"/>
    </row>
    <row r="1081" spans="1:18" ht="15" customHeight="1" x14ac:dyDescent="0.25">
      <c r="A1081" s="74" t="s">
        <v>4021</v>
      </c>
      <c r="B1081" t="s">
        <v>15</v>
      </c>
      <c r="C1081" s="73">
        <v>61000</v>
      </c>
      <c r="D1081" s="93">
        <v>3</v>
      </c>
      <c r="E1081" s="66" t="s">
        <v>20</v>
      </c>
      <c r="F1081" s="66"/>
      <c r="G1081" s="89"/>
      <c r="H1081" s="89"/>
      <c r="I1081" s="89"/>
      <c r="J1081" s="89"/>
      <c r="K1081" s="89"/>
      <c r="L1081" s="89"/>
      <c r="M1081" s="89"/>
      <c r="N1081" s="89"/>
      <c r="O1081" s="89"/>
      <c r="P1081" s="89"/>
      <c r="Q1081" s="66"/>
      <c r="R1081" s="66"/>
    </row>
    <row r="1082" spans="1:18" ht="15" customHeight="1" x14ac:dyDescent="0.25">
      <c r="A1082" s="74" t="s">
        <v>4021</v>
      </c>
      <c r="B1082" t="s">
        <v>15</v>
      </c>
      <c r="C1082" s="73">
        <v>50000</v>
      </c>
      <c r="D1082" s="93">
        <v>3</v>
      </c>
      <c r="E1082" s="66" t="s">
        <v>20</v>
      </c>
      <c r="F1082" s="66"/>
      <c r="G1082" s="89"/>
      <c r="H1082" s="89"/>
      <c r="I1082" s="89"/>
      <c r="J1082" s="89"/>
      <c r="K1082" s="89"/>
      <c r="L1082" s="89"/>
      <c r="M1082" s="89"/>
      <c r="N1082" s="89"/>
      <c r="O1082" s="89"/>
      <c r="P1082" s="89"/>
      <c r="Q1082" s="66"/>
      <c r="R1082" s="66"/>
    </row>
    <row r="1083" spans="1:18" ht="15" customHeight="1" x14ac:dyDescent="0.25">
      <c r="A1083" s="74" t="s">
        <v>4021</v>
      </c>
      <c r="B1083" t="s">
        <v>15</v>
      </c>
      <c r="C1083" s="73">
        <v>150000</v>
      </c>
      <c r="D1083" s="93">
        <v>5</v>
      </c>
      <c r="E1083" s="66" t="s">
        <v>310</v>
      </c>
      <c r="F1083" s="66"/>
      <c r="G1083" s="89"/>
      <c r="H1083" s="89"/>
      <c r="I1083" s="89"/>
      <c r="J1083" s="89"/>
      <c r="K1083" s="89"/>
      <c r="L1083" s="89"/>
      <c r="M1083" s="89"/>
      <c r="N1083" s="89"/>
      <c r="O1083" s="89"/>
      <c r="P1083" s="89"/>
      <c r="Q1083" s="66"/>
      <c r="R1083" s="66"/>
    </row>
    <row r="1084" spans="1:18" ht="15" customHeight="1" x14ac:dyDescent="0.25">
      <c r="A1084" s="74" t="s">
        <v>4021</v>
      </c>
      <c r="B1084" t="s">
        <v>15</v>
      </c>
      <c r="C1084" s="73">
        <v>45000</v>
      </c>
      <c r="D1084" s="93">
        <v>8</v>
      </c>
      <c r="E1084" s="66" t="s">
        <v>67</v>
      </c>
      <c r="F1084" s="66"/>
      <c r="G1084" s="89"/>
      <c r="H1084" s="89"/>
      <c r="I1084" s="89"/>
      <c r="J1084" s="89"/>
      <c r="K1084" s="89"/>
      <c r="L1084" s="89"/>
      <c r="M1084" s="89"/>
      <c r="N1084" s="89"/>
      <c r="O1084" s="89"/>
      <c r="P1084" s="89"/>
      <c r="Q1084" s="66"/>
      <c r="R1084" s="66"/>
    </row>
    <row r="1085" spans="1:18" ht="15" customHeight="1" x14ac:dyDescent="0.25">
      <c r="A1085" s="74" t="s">
        <v>4021</v>
      </c>
      <c r="B1085" t="s">
        <v>15</v>
      </c>
      <c r="C1085" s="73">
        <v>135000</v>
      </c>
      <c r="D1085" s="93">
        <v>2</v>
      </c>
      <c r="E1085" s="66" t="s">
        <v>52</v>
      </c>
      <c r="F1085" s="66"/>
      <c r="G1085" s="89"/>
      <c r="H1085" s="89"/>
      <c r="I1085" s="89"/>
      <c r="J1085" s="89"/>
      <c r="K1085" s="89"/>
      <c r="L1085" s="89"/>
      <c r="M1085" s="89"/>
      <c r="N1085" s="89"/>
      <c r="O1085" s="89"/>
      <c r="P1085" s="89"/>
      <c r="Q1085" s="66"/>
      <c r="R1085" s="66"/>
    </row>
    <row r="1086" spans="1:18" ht="15" customHeight="1" x14ac:dyDescent="0.25">
      <c r="A1086" s="74" t="s">
        <v>4021</v>
      </c>
      <c r="B1086" t="s">
        <v>15</v>
      </c>
      <c r="C1086" s="73">
        <v>29000</v>
      </c>
      <c r="D1086" s="93">
        <v>2</v>
      </c>
      <c r="E1086" s="66" t="s">
        <v>52</v>
      </c>
      <c r="F1086" s="66"/>
      <c r="G1086" s="89"/>
      <c r="H1086" s="89"/>
      <c r="I1086" s="89"/>
      <c r="J1086" s="89"/>
      <c r="K1086" s="89"/>
      <c r="L1086" s="89"/>
      <c r="M1086" s="89"/>
      <c r="N1086" s="89"/>
      <c r="O1086" s="89"/>
      <c r="P1086" s="89"/>
      <c r="Q1086" s="66"/>
      <c r="R1086" s="66"/>
    </row>
    <row r="1087" spans="1:18" ht="15" customHeight="1" x14ac:dyDescent="0.25">
      <c r="A1087" s="74" t="s">
        <v>4021</v>
      </c>
      <c r="B1087" t="s">
        <v>15</v>
      </c>
      <c r="C1087" s="73">
        <v>63000</v>
      </c>
      <c r="D1087" s="93">
        <v>3</v>
      </c>
      <c r="E1087" s="66" t="s">
        <v>20</v>
      </c>
      <c r="F1087" s="66"/>
      <c r="G1087" s="89"/>
      <c r="H1087" s="89"/>
      <c r="I1087" s="89"/>
      <c r="J1087" s="89"/>
      <c r="K1087" s="89"/>
      <c r="L1087" s="89"/>
      <c r="M1087" s="89"/>
      <c r="N1087" s="89"/>
      <c r="O1087" s="89"/>
      <c r="P1087" s="89"/>
      <c r="Q1087" s="66"/>
      <c r="R1087" s="66"/>
    </row>
    <row r="1088" spans="1:18" ht="15" customHeight="1" x14ac:dyDescent="0.25">
      <c r="A1088" s="74" t="s">
        <v>4021</v>
      </c>
      <c r="B1088" t="s">
        <v>15</v>
      </c>
      <c r="C1088" s="73">
        <v>95000</v>
      </c>
      <c r="D1088" s="93">
        <v>3</v>
      </c>
      <c r="E1088" s="66" t="s">
        <v>20</v>
      </c>
      <c r="F1088" s="66"/>
      <c r="G1088" s="89"/>
      <c r="H1088" s="89"/>
      <c r="I1088" s="89"/>
      <c r="J1088" s="89"/>
      <c r="K1088" s="89"/>
      <c r="L1088" s="89"/>
      <c r="M1088" s="89"/>
      <c r="N1088" s="89"/>
      <c r="O1088" s="89"/>
      <c r="P1088" s="89"/>
      <c r="Q1088" s="66"/>
      <c r="R1088" s="66"/>
    </row>
    <row r="1089" spans="1:18" ht="15" customHeight="1" x14ac:dyDescent="0.25">
      <c r="A1089" s="74" t="s">
        <v>4021</v>
      </c>
      <c r="B1089" t="s">
        <v>15</v>
      </c>
      <c r="C1089" s="73">
        <v>53000</v>
      </c>
      <c r="D1089" s="93">
        <v>2</v>
      </c>
      <c r="E1089" s="66" t="s">
        <v>52</v>
      </c>
      <c r="F1089" s="66"/>
      <c r="G1089" s="89"/>
      <c r="H1089" s="89"/>
      <c r="I1089" s="89"/>
      <c r="J1089" s="89"/>
      <c r="K1089" s="89"/>
      <c r="L1089" s="89"/>
      <c r="M1089" s="89"/>
      <c r="N1089" s="89"/>
      <c r="O1089" s="89"/>
      <c r="P1089" s="89"/>
      <c r="Q1089" s="66"/>
      <c r="R1089" s="66"/>
    </row>
    <row r="1090" spans="1:18" ht="15" customHeight="1" x14ac:dyDescent="0.25">
      <c r="A1090" s="74" t="s">
        <v>4021</v>
      </c>
      <c r="B1090" t="s">
        <v>15</v>
      </c>
      <c r="C1090" s="73">
        <v>130000</v>
      </c>
      <c r="D1090" s="93">
        <v>9</v>
      </c>
      <c r="E1090" s="66" t="s">
        <v>279</v>
      </c>
      <c r="F1090" s="66"/>
      <c r="G1090" s="89"/>
      <c r="H1090" s="89"/>
      <c r="I1090" s="89"/>
      <c r="J1090" s="89"/>
      <c r="K1090" s="89"/>
      <c r="L1090" s="89"/>
      <c r="M1090" s="89"/>
      <c r="N1090" s="89"/>
      <c r="O1090" s="89"/>
      <c r="P1090" s="89"/>
      <c r="Q1090" s="66"/>
      <c r="R1090" s="66"/>
    </row>
    <row r="1091" spans="1:18" ht="15" customHeight="1" x14ac:dyDescent="0.25">
      <c r="A1091" s="74" t="s">
        <v>4021</v>
      </c>
      <c r="B1091" t="s">
        <v>15</v>
      </c>
      <c r="C1091" s="73">
        <v>44200</v>
      </c>
      <c r="D1091" s="93">
        <v>3</v>
      </c>
      <c r="E1091" s="66" t="s">
        <v>20</v>
      </c>
      <c r="F1091" s="66"/>
      <c r="G1091" s="89"/>
      <c r="H1091" s="89"/>
      <c r="I1091" s="89"/>
      <c r="J1091" s="89"/>
      <c r="K1091" s="89"/>
      <c r="L1091" s="89"/>
      <c r="M1091" s="89"/>
      <c r="N1091" s="89"/>
      <c r="O1091" s="89"/>
      <c r="P1091" s="89"/>
      <c r="Q1091" s="66"/>
      <c r="R1091" s="66"/>
    </row>
    <row r="1092" spans="1:18" ht="15" customHeight="1" x14ac:dyDescent="0.25">
      <c r="A1092" s="74" t="s">
        <v>4021</v>
      </c>
      <c r="B1092" t="s">
        <v>15</v>
      </c>
      <c r="C1092" s="73">
        <v>56000</v>
      </c>
      <c r="D1092" s="93">
        <v>2</v>
      </c>
      <c r="E1092" s="66" t="s">
        <v>52</v>
      </c>
      <c r="F1092" s="66"/>
      <c r="G1092" s="89"/>
      <c r="H1092" s="89"/>
      <c r="I1092" s="89"/>
      <c r="J1092" s="89"/>
      <c r="K1092" s="89"/>
      <c r="L1092" s="89"/>
      <c r="M1092" s="89"/>
      <c r="N1092" s="89"/>
      <c r="O1092" s="89"/>
      <c r="P1092" s="89"/>
      <c r="Q1092" s="66"/>
      <c r="R1092" s="66"/>
    </row>
    <row r="1093" spans="1:18" ht="15" customHeight="1" x14ac:dyDescent="0.25">
      <c r="A1093" s="74" t="s">
        <v>4021</v>
      </c>
      <c r="B1093" t="s">
        <v>15</v>
      </c>
      <c r="C1093" s="73">
        <v>72500</v>
      </c>
      <c r="D1093" s="93">
        <v>9</v>
      </c>
      <c r="E1093" s="66" t="s">
        <v>279</v>
      </c>
      <c r="F1093" s="66"/>
      <c r="G1093" s="89"/>
      <c r="H1093" s="89"/>
      <c r="I1093" s="89"/>
      <c r="J1093" s="89"/>
      <c r="K1093" s="89"/>
      <c r="L1093" s="89"/>
      <c r="M1093" s="89"/>
      <c r="N1093" s="89"/>
      <c r="O1093" s="89"/>
      <c r="P1093" s="89"/>
      <c r="Q1093" s="66"/>
      <c r="R1093" s="66"/>
    </row>
    <row r="1094" spans="1:18" ht="15" customHeight="1" x14ac:dyDescent="0.25">
      <c r="A1094" s="74" t="s">
        <v>4021</v>
      </c>
      <c r="B1094" t="s">
        <v>15</v>
      </c>
      <c r="C1094" s="73">
        <v>68000</v>
      </c>
      <c r="D1094" s="93">
        <v>2</v>
      </c>
      <c r="E1094" s="66" t="s">
        <v>52</v>
      </c>
      <c r="F1094" s="66"/>
      <c r="G1094" s="89"/>
      <c r="H1094" s="89"/>
      <c r="I1094" s="89"/>
      <c r="J1094" s="89"/>
      <c r="K1094" s="89"/>
      <c r="L1094" s="89"/>
      <c r="M1094" s="89"/>
      <c r="N1094" s="89"/>
      <c r="O1094" s="89"/>
      <c r="P1094" s="89"/>
      <c r="Q1094" s="66"/>
      <c r="R1094" s="66"/>
    </row>
    <row r="1095" spans="1:18" ht="15" customHeight="1" x14ac:dyDescent="0.25">
      <c r="A1095" s="74" t="s">
        <v>4021</v>
      </c>
      <c r="B1095" t="s">
        <v>15</v>
      </c>
      <c r="C1095" s="73">
        <v>75000</v>
      </c>
      <c r="D1095" s="93">
        <v>3</v>
      </c>
      <c r="E1095" s="66" t="s">
        <v>20</v>
      </c>
      <c r="F1095" s="66"/>
      <c r="G1095" s="89"/>
      <c r="H1095" s="89"/>
      <c r="I1095" s="89"/>
      <c r="J1095" s="89"/>
      <c r="K1095" s="89"/>
      <c r="L1095" s="89"/>
      <c r="M1095" s="89"/>
      <c r="N1095" s="89"/>
      <c r="O1095" s="89"/>
      <c r="P1095" s="89"/>
      <c r="Q1095" s="66"/>
      <c r="R1095" s="66"/>
    </row>
    <row r="1096" spans="1:18" ht="15" customHeight="1" x14ac:dyDescent="0.25">
      <c r="A1096" s="74" t="s">
        <v>4021</v>
      </c>
      <c r="B1096" t="s">
        <v>15</v>
      </c>
      <c r="C1096" s="73">
        <v>62500</v>
      </c>
      <c r="D1096" s="93">
        <v>4</v>
      </c>
      <c r="E1096" s="66" t="s">
        <v>4001</v>
      </c>
      <c r="F1096" s="66"/>
      <c r="G1096" s="89"/>
      <c r="H1096" s="89"/>
      <c r="I1096" s="89"/>
      <c r="J1096" s="89"/>
      <c r="K1096" s="89"/>
      <c r="L1096" s="89"/>
      <c r="M1096" s="89"/>
      <c r="N1096" s="89"/>
      <c r="O1096" s="89"/>
      <c r="P1096" s="89"/>
      <c r="Q1096" s="66"/>
      <c r="R1096" s="66"/>
    </row>
    <row r="1097" spans="1:18" ht="15" customHeight="1" x14ac:dyDescent="0.25">
      <c r="A1097" s="74" t="s">
        <v>4021</v>
      </c>
      <c r="B1097" t="s">
        <v>15</v>
      </c>
      <c r="C1097" s="73">
        <v>85000</v>
      </c>
      <c r="D1097" s="93">
        <v>3</v>
      </c>
      <c r="E1097" s="66" t="s">
        <v>20</v>
      </c>
      <c r="F1097" s="66"/>
      <c r="G1097" s="89"/>
      <c r="H1097" s="89"/>
      <c r="I1097" s="89"/>
      <c r="J1097" s="89"/>
      <c r="K1097" s="89"/>
      <c r="L1097" s="89"/>
      <c r="M1097" s="89"/>
      <c r="N1097" s="89"/>
      <c r="O1097" s="89"/>
      <c r="P1097" s="89"/>
      <c r="Q1097" s="66"/>
      <c r="R1097" s="66"/>
    </row>
    <row r="1098" spans="1:18" ht="15" customHeight="1" x14ac:dyDescent="0.25">
      <c r="A1098" s="74" t="s">
        <v>4021</v>
      </c>
      <c r="B1098" t="s">
        <v>15</v>
      </c>
      <c r="C1098" s="73">
        <v>89000</v>
      </c>
      <c r="D1098" s="93">
        <v>2</v>
      </c>
      <c r="E1098" s="66" t="s">
        <v>52</v>
      </c>
      <c r="F1098" s="66"/>
      <c r="G1098" s="89"/>
      <c r="H1098" s="89"/>
      <c r="I1098" s="89"/>
      <c r="J1098" s="89"/>
      <c r="K1098" s="89"/>
      <c r="L1098" s="89"/>
      <c r="M1098" s="89"/>
      <c r="N1098" s="89"/>
      <c r="O1098" s="89"/>
      <c r="P1098" s="89"/>
      <c r="Q1098" s="66"/>
      <c r="R1098" s="66"/>
    </row>
    <row r="1099" spans="1:18" ht="15" customHeight="1" x14ac:dyDescent="0.25">
      <c r="A1099" s="74" t="s">
        <v>4021</v>
      </c>
      <c r="B1099" t="s">
        <v>15</v>
      </c>
      <c r="C1099" s="73">
        <v>47500</v>
      </c>
      <c r="D1099" s="93">
        <v>2</v>
      </c>
      <c r="E1099" s="66" t="s">
        <v>52</v>
      </c>
      <c r="F1099" s="66"/>
      <c r="G1099" s="89"/>
      <c r="H1099" s="89"/>
      <c r="I1099" s="89"/>
      <c r="J1099" s="89"/>
      <c r="K1099" s="89"/>
      <c r="L1099" s="89"/>
      <c r="M1099" s="89"/>
      <c r="N1099" s="89"/>
      <c r="O1099" s="89"/>
      <c r="P1099" s="89"/>
      <c r="Q1099" s="66"/>
      <c r="R1099" s="66"/>
    </row>
    <row r="1100" spans="1:18" ht="15" customHeight="1" x14ac:dyDescent="0.25">
      <c r="A1100" s="74" t="s">
        <v>4021</v>
      </c>
      <c r="B1100" t="s">
        <v>15</v>
      </c>
      <c r="C1100" s="73">
        <v>130000</v>
      </c>
      <c r="D1100" s="93">
        <v>2</v>
      </c>
      <c r="E1100" s="66" t="s">
        <v>52</v>
      </c>
      <c r="F1100" s="66"/>
      <c r="G1100" s="89"/>
      <c r="H1100" s="89"/>
      <c r="I1100" s="89"/>
      <c r="J1100" s="89"/>
      <c r="K1100" s="89"/>
      <c r="L1100" s="89"/>
      <c r="M1100" s="89"/>
      <c r="N1100" s="89"/>
      <c r="O1100" s="89"/>
      <c r="P1100" s="89"/>
      <c r="Q1100" s="66"/>
      <c r="R1100" s="66"/>
    </row>
    <row r="1101" spans="1:18" ht="15" customHeight="1" x14ac:dyDescent="0.25">
      <c r="A1101" s="74" t="s">
        <v>4021</v>
      </c>
      <c r="B1101" t="s">
        <v>15</v>
      </c>
      <c r="C1101" s="73">
        <v>41932</v>
      </c>
      <c r="D1101" s="93">
        <v>2</v>
      </c>
      <c r="E1101" s="66" t="s">
        <v>52</v>
      </c>
      <c r="F1101" s="66"/>
      <c r="G1101" s="89"/>
      <c r="H1101" s="89"/>
      <c r="I1101" s="89"/>
      <c r="J1101" s="89"/>
      <c r="K1101" s="89"/>
      <c r="L1101" s="89"/>
      <c r="M1101" s="89"/>
      <c r="N1101" s="89"/>
      <c r="O1101" s="89"/>
      <c r="P1101" s="89"/>
      <c r="Q1101" s="66"/>
      <c r="R1101" s="66"/>
    </row>
    <row r="1102" spans="1:18" ht="15" customHeight="1" x14ac:dyDescent="0.25">
      <c r="A1102" s="74" t="s">
        <v>4021</v>
      </c>
      <c r="B1102" t="s">
        <v>15</v>
      </c>
      <c r="C1102" s="73">
        <v>194000</v>
      </c>
      <c r="D1102" s="93">
        <v>4</v>
      </c>
      <c r="E1102" s="66" t="s">
        <v>4001</v>
      </c>
      <c r="F1102" s="66"/>
      <c r="G1102" s="89"/>
      <c r="H1102" s="89"/>
      <c r="I1102" s="89"/>
      <c r="J1102" s="89"/>
      <c r="K1102" s="89"/>
      <c r="L1102" s="89"/>
      <c r="M1102" s="89"/>
      <c r="N1102" s="89"/>
      <c r="O1102" s="89"/>
      <c r="P1102" s="89"/>
      <c r="Q1102" s="66"/>
      <c r="R1102" s="66"/>
    </row>
    <row r="1103" spans="1:18" ht="15" customHeight="1" x14ac:dyDescent="0.25">
      <c r="A1103" s="74" t="s">
        <v>4021</v>
      </c>
      <c r="B1103" t="s">
        <v>15</v>
      </c>
      <c r="C1103" s="73">
        <v>95000</v>
      </c>
      <c r="D1103" s="93">
        <v>3</v>
      </c>
      <c r="E1103" s="66" t="s">
        <v>20</v>
      </c>
      <c r="F1103" s="66"/>
      <c r="G1103" s="89"/>
      <c r="H1103" s="89"/>
      <c r="I1103" s="89"/>
      <c r="J1103" s="89"/>
      <c r="K1103" s="89"/>
      <c r="L1103" s="89"/>
      <c r="M1103" s="89"/>
      <c r="N1103" s="89"/>
      <c r="O1103" s="89"/>
      <c r="P1103" s="89"/>
      <c r="Q1103" s="66"/>
      <c r="R1103" s="66"/>
    </row>
    <row r="1104" spans="1:18" ht="15" customHeight="1" x14ac:dyDescent="0.25">
      <c r="A1104" s="74" t="s">
        <v>4021</v>
      </c>
      <c r="B1104" t="s">
        <v>15</v>
      </c>
      <c r="C1104" s="73">
        <v>48000</v>
      </c>
      <c r="D1104" s="93">
        <v>3</v>
      </c>
      <c r="E1104" s="66" t="s">
        <v>20</v>
      </c>
      <c r="F1104" s="66"/>
      <c r="G1104" s="89"/>
      <c r="H1104" s="89"/>
      <c r="I1104" s="89"/>
      <c r="J1104" s="89"/>
      <c r="K1104" s="89"/>
      <c r="L1104" s="89"/>
      <c r="M1104" s="89"/>
      <c r="N1104" s="89"/>
      <c r="O1104" s="89"/>
      <c r="P1104" s="89"/>
      <c r="Q1104" s="66"/>
      <c r="R1104" s="66"/>
    </row>
    <row r="1105" spans="1:20" ht="15" customHeight="1" x14ac:dyDescent="0.25">
      <c r="A1105" s="74" t="s">
        <v>4021</v>
      </c>
      <c r="B1105" t="s">
        <v>15</v>
      </c>
      <c r="C1105" s="73">
        <v>46000</v>
      </c>
      <c r="D1105" s="93">
        <v>3</v>
      </c>
      <c r="E1105" s="66" t="s">
        <v>20</v>
      </c>
      <c r="F1105" s="66"/>
      <c r="G1105" s="89"/>
      <c r="H1105" s="89"/>
      <c r="I1105" s="89"/>
      <c r="J1105" s="89"/>
      <c r="K1105" s="89"/>
      <c r="L1105" s="89"/>
      <c r="M1105" s="89"/>
      <c r="N1105" s="89"/>
      <c r="O1105" s="89"/>
      <c r="P1105" s="89"/>
      <c r="Q1105" s="66"/>
      <c r="R1105" s="66"/>
    </row>
    <row r="1106" spans="1:20" ht="15" customHeight="1" x14ac:dyDescent="0.25">
      <c r="A1106" s="74" t="s">
        <v>4021</v>
      </c>
      <c r="B1106" t="s">
        <v>15</v>
      </c>
      <c r="C1106" s="73">
        <v>47000</v>
      </c>
      <c r="D1106" s="93">
        <v>2</v>
      </c>
      <c r="E1106" s="66" t="s">
        <v>52</v>
      </c>
      <c r="F1106" s="66"/>
      <c r="G1106" s="89"/>
      <c r="H1106" s="89"/>
      <c r="I1106" s="89"/>
      <c r="J1106" s="89"/>
      <c r="K1106" s="89"/>
      <c r="L1106" s="89"/>
      <c r="M1106" s="89"/>
      <c r="N1106" s="89"/>
      <c r="O1106" s="89"/>
      <c r="P1106" s="89"/>
      <c r="Q1106" s="66"/>
      <c r="R1106" s="66"/>
    </row>
    <row r="1107" spans="1:20" ht="15" customHeight="1" x14ac:dyDescent="0.25">
      <c r="A1107" s="74" t="s">
        <v>4021</v>
      </c>
      <c r="B1107" t="s">
        <v>15</v>
      </c>
      <c r="C1107" s="73">
        <v>44000</v>
      </c>
      <c r="D1107" s="93">
        <v>3</v>
      </c>
      <c r="E1107" s="66" t="s">
        <v>20</v>
      </c>
      <c r="F1107" s="66"/>
      <c r="G1107" s="89"/>
      <c r="H1107" s="89"/>
      <c r="I1107" s="89"/>
      <c r="J1107" s="89"/>
      <c r="K1107" s="89"/>
      <c r="L1107" s="89"/>
      <c r="M1107" s="89"/>
      <c r="N1107" s="89"/>
      <c r="O1107" s="89"/>
      <c r="P1107" s="89"/>
      <c r="Q1107" s="66"/>
      <c r="R1107" s="66"/>
    </row>
    <row r="1108" spans="1:20" ht="15" customHeight="1" x14ac:dyDescent="0.25">
      <c r="A1108" s="74" t="s">
        <v>4021</v>
      </c>
      <c r="B1108" t="s">
        <v>15</v>
      </c>
      <c r="C1108" s="73">
        <v>55000</v>
      </c>
      <c r="D1108" s="93">
        <v>5</v>
      </c>
      <c r="E1108" s="66" t="s">
        <v>310</v>
      </c>
      <c r="F1108" s="66"/>
      <c r="G1108" s="89"/>
      <c r="H1108" s="89"/>
      <c r="I1108" s="89"/>
      <c r="J1108" s="89"/>
      <c r="K1108" s="89"/>
      <c r="L1108" s="89"/>
      <c r="M1108" s="89"/>
      <c r="N1108" s="89"/>
      <c r="O1108" s="89"/>
      <c r="P1108" s="89"/>
      <c r="Q1108" s="66"/>
      <c r="R1108" s="66"/>
    </row>
    <row r="1109" spans="1:20" ht="15" customHeight="1" x14ac:dyDescent="0.25">
      <c r="A1109" s="74" t="s">
        <v>4021</v>
      </c>
      <c r="B1109" t="s">
        <v>15</v>
      </c>
      <c r="C1109" s="73">
        <v>50000</v>
      </c>
      <c r="D1109" s="93">
        <v>2</v>
      </c>
      <c r="E1109" s="66" t="s">
        <v>52</v>
      </c>
      <c r="F1109" s="66"/>
      <c r="G1109" s="89"/>
      <c r="H1109" s="89"/>
      <c r="I1109" s="89"/>
      <c r="J1109" s="89"/>
      <c r="K1109" s="89"/>
      <c r="L1109" s="89"/>
      <c r="M1109" s="89"/>
      <c r="N1109" s="89"/>
      <c r="O1109" s="89"/>
      <c r="P1109" s="89"/>
      <c r="Q1109" s="66"/>
      <c r="R1109" s="66"/>
    </row>
    <row r="1110" spans="1:20" ht="15" customHeight="1" x14ac:dyDescent="0.25">
      <c r="A1110" s="74" t="s">
        <v>4021</v>
      </c>
      <c r="B1110" t="s">
        <v>15</v>
      </c>
      <c r="C1110" s="73">
        <v>45880</v>
      </c>
      <c r="D1110" s="93">
        <v>2</v>
      </c>
      <c r="E1110" s="66" t="s">
        <v>52</v>
      </c>
      <c r="F1110" s="66"/>
      <c r="G1110" s="89"/>
      <c r="H1110" s="89"/>
      <c r="I1110" s="89"/>
      <c r="J1110" s="89"/>
      <c r="K1110" s="89"/>
      <c r="L1110" s="89"/>
      <c r="M1110" s="89"/>
      <c r="N1110" s="89"/>
      <c r="O1110" s="89"/>
      <c r="P1110" s="89"/>
      <c r="Q1110" s="66"/>
      <c r="R1110" s="66"/>
    </row>
    <row r="1111" spans="1:20" ht="15" customHeight="1" x14ac:dyDescent="0.25">
      <c r="A1111" s="74" t="s">
        <v>4021</v>
      </c>
      <c r="B1111" t="s">
        <v>15</v>
      </c>
      <c r="C1111" s="73">
        <v>70000</v>
      </c>
      <c r="D1111" s="93">
        <v>2</v>
      </c>
      <c r="E1111" s="66" t="s">
        <v>52</v>
      </c>
      <c r="F1111" s="66"/>
      <c r="G1111" s="89"/>
      <c r="H1111" s="89"/>
      <c r="I1111" s="89"/>
      <c r="J1111" s="89"/>
      <c r="K1111" s="89"/>
      <c r="L1111" s="89"/>
      <c r="M1111" s="89"/>
      <c r="N1111" s="89"/>
      <c r="O1111" s="89"/>
      <c r="P1111" s="89"/>
      <c r="Q1111" s="66"/>
      <c r="R1111" s="66"/>
      <c r="S1111" s="75"/>
      <c r="T1111" s="49"/>
    </row>
    <row r="1112" spans="1:20" ht="15" customHeight="1" x14ac:dyDescent="0.25">
      <c r="A1112" s="74" t="s">
        <v>4021</v>
      </c>
      <c r="B1112" t="s">
        <v>15</v>
      </c>
      <c r="C1112" s="73">
        <v>100000</v>
      </c>
      <c r="D1112" s="93">
        <v>3</v>
      </c>
      <c r="E1112" s="66" t="s">
        <v>20</v>
      </c>
      <c r="F1112" s="66"/>
      <c r="G1112" s="89"/>
      <c r="H1112" s="89"/>
      <c r="I1112" s="89"/>
      <c r="J1112" s="89"/>
      <c r="K1112" s="89"/>
      <c r="L1112" s="89"/>
      <c r="M1112" s="89"/>
      <c r="N1112" s="89"/>
      <c r="O1112" s="89"/>
      <c r="P1112" s="89"/>
      <c r="Q1112" s="66"/>
      <c r="R1112" s="66"/>
    </row>
    <row r="1113" spans="1:20" ht="15" customHeight="1" x14ac:dyDescent="0.25">
      <c r="A1113" s="74" t="s">
        <v>4021</v>
      </c>
      <c r="B1113" t="s">
        <v>15</v>
      </c>
      <c r="C1113" s="73">
        <v>85000</v>
      </c>
      <c r="D1113" s="93">
        <v>9</v>
      </c>
      <c r="E1113" s="66" t="s">
        <v>279</v>
      </c>
      <c r="F1113" s="66"/>
      <c r="G1113" s="89"/>
      <c r="H1113" s="89"/>
      <c r="I1113" s="89"/>
      <c r="J1113" s="89"/>
      <c r="K1113" s="89"/>
      <c r="L1113" s="89"/>
      <c r="M1113" s="89"/>
      <c r="N1113" s="89"/>
      <c r="O1113" s="89"/>
      <c r="P1113" s="89"/>
      <c r="Q1113" s="66"/>
      <c r="R1113" s="66"/>
    </row>
    <row r="1114" spans="1:20" ht="15" customHeight="1" x14ac:dyDescent="0.25">
      <c r="A1114" s="74" t="s">
        <v>4021</v>
      </c>
      <c r="B1114" t="s">
        <v>15</v>
      </c>
      <c r="C1114" s="73">
        <v>47000</v>
      </c>
      <c r="D1114" s="93">
        <v>2</v>
      </c>
      <c r="E1114" s="66" t="s">
        <v>52</v>
      </c>
      <c r="F1114" s="66"/>
      <c r="G1114" s="89"/>
      <c r="H1114" s="89"/>
      <c r="I1114" s="89"/>
      <c r="J1114" s="89"/>
      <c r="K1114" s="89"/>
      <c r="L1114" s="89"/>
      <c r="M1114" s="89"/>
      <c r="N1114" s="89"/>
      <c r="O1114" s="89"/>
      <c r="P1114" s="89"/>
      <c r="Q1114" s="66"/>
      <c r="R1114" s="66"/>
    </row>
    <row r="1115" spans="1:20" ht="15" customHeight="1" x14ac:dyDescent="0.25">
      <c r="A1115" s="74" t="s">
        <v>4021</v>
      </c>
      <c r="B1115" t="s">
        <v>15</v>
      </c>
      <c r="C1115" s="73">
        <v>40000</v>
      </c>
      <c r="D1115" s="93">
        <v>2</v>
      </c>
      <c r="E1115" s="66" t="s">
        <v>52</v>
      </c>
      <c r="F1115" s="66"/>
      <c r="G1115" s="89"/>
      <c r="H1115" s="89"/>
      <c r="I1115" s="89"/>
      <c r="J1115" s="89"/>
      <c r="K1115" s="89"/>
      <c r="L1115" s="89"/>
      <c r="M1115" s="89"/>
      <c r="N1115" s="89"/>
      <c r="O1115" s="89"/>
      <c r="P1115" s="89"/>
      <c r="Q1115" s="66"/>
      <c r="R1115" s="66"/>
    </row>
    <row r="1116" spans="1:20" ht="15" customHeight="1" x14ac:dyDescent="0.25">
      <c r="A1116" s="74" t="s">
        <v>4021</v>
      </c>
      <c r="B1116" t="s">
        <v>15</v>
      </c>
      <c r="C1116" s="73">
        <v>34000</v>
      </c>
      <c r="D1116" s="93">
        <v>3</v>
      </c>
      <c r="E1116" s="66" t="s">
        <v>20</v>
      </c>
      <c r="F1116" s="66"/>
      <c r="G1116" s="89"/>
      <c r="H1116" s="89"/>
      <c r="I1116" s="89"/>
      <c r="J1116" s="89"/>
      <c r="K1116" s="89"/>
      <c r="L1116" s="89"/>
      <c r="M1116" s="89"/>
      <c r="N1116" s="89"/>
      <c r="O1116" s="89"/>
      <c r="P1116" s="89"/>
      <c r="Q1116" s="66"/>
      <c r="R1116" s="66"/>
    </row>
    <row r="1117" spans="1:20" ht="15" customHeight="1" x14ac:dyDescent="0.25">
      <c r="A1117" s="74" t="s">
        <v>4021</v>
      </c>
      <c r="B1117" t="s">
        <v>15</v>
      </c>
      <c r="C1117" s="73">
        <v>52000</v>
      </c>
      <c r="D1117" s="93">
        <v>3</v>
      </c>
      <c r="E1117" s="66" t="s">
        <v>20</v>
      </c>
      <c r="F1117" s="66"/>
      <c r="G1117" s="89"/>
      <c r="H1117" s="89"/>
      <c r="I1117" s="89"/>
      <c r="J1117" s="89"/>
      <c r="K1117" s="89"/>
      <c r="L1117" s="89"/>
      <c r="M1117" s="89"/>
      <c r="N1117" s="89"/>
      <c r="O1117" s="89"/>
      <c r="P1117" s="89"/>
      <c r="Q1117" s="66"/>
      <c r="R1117" s="66"/>
    </row>
    <row r="1118" spans="1:20" ht="15" customHeight="1" x14ac:dyDescent="0.25">
      <c r="A1118" s="74" t="s">
        <v>4021</v>
      </c>
      <c r="B1118" t="s">
        <v>15</v>
      </c>
      <c r="C1118" s="73">
        <v>60000</v>
      </c>
      <c r="D1118" s="93">
        <v>3</v>
      </c>
      <c r="E1118" s="66" t="s">
        <v>20</v>
      </c>
      <c r="F1118" s="66"/>
      <c r="G1118" s="89"/>
      <c r="H1118" s="89"/>
      <c r="I1118" s="89"/>
      <c r="J1118" s="89"/>
      <c r="K1118" s="89"/>
      <c r="L1118" s="89"/>
      <c r="M1118" s="89"/>
      <c r="N1118" s="89"/>
      <c r="O1118" s="89"/>
      <c r="P1118" s="89"/>
      <c r="Q1118" s="66"/>
      <c r="R1118" s="66"/>
    </row>
    <row r="1119" spans="1:20" ht="15" customHeight="1" x14ac:dyDescent="0.25">
      <c r="A1119" s="74" t="s">
        <v>4021</v>
      </c>
      <c r="B1119" t="s">
        <v>15</v>
      </c>
      <c r="C1119" s="73">
        <v>56000</v>
      </c>
      <c r="D1119" s="93">
        <v>3</v>
      </c>
      <c r="E1119" s="66" t="s">
        <v>20</v>
      </c>
      <c r="F1119" s="66"/>
      <c r="G1119" s="89"/>
      <c r="H1119" s="89"/>
      <c r="I1119" s="89"/>
      <c r="J1119" s="89"/>
      <c r="K1119" s="89"/>
      <c r="L1119" s="89"/>
      <c r="M1119" s="89"/>
      <c r="N1119" s="89"/>
      <c r="O1119" s="89"/>
      <c r="P1119" s="89"/>
      <c r="Q1119" s="66"/>
      <c r="R1119" s="66"/>
    </row>
    <row r="1120" spans="1:20" ht="15" customHeight="1" x14ac:dyDescent="0.25">
      <c r="A1120" s="74" t="s">
        <v>4021</v>
      </c>
      <c r="B1120" t="s">
        <v>15</v>
      </c>
      <c r="C1120" s="73">
        <v>52000</v>
      </c>
      <c r="D1120" s="93">
        <v>5</v>
      </c>
      <c r="E1120" s="66" t="s">
        <v>310</v>
      </c>
      <c r="F1120" s="66"/>
      <c r="G1120" s="89"/>
      <c r="H1120" s="89"/>
      <c r="I1120" s="89"/>
      <c r="J1120" s="89"/>
      <c r="K1120" s="89"/>
      <c r="L1120" s="89"/>
      <c r="M1120" s="89"/>
      <c r="N1120" s="89"/>
      <c r="O1120" s="89"/>
      <c r="P1120" s="89"/>
      <c r="Q1120" s="66"/>
      <c r="R1120" s="66"/>
    </row>
    <row r="1121" spans="1:18" ht="15" customHeight="1" x14ac:dyDescent="0.25">
      <c r="A1121" s="74" t="s">
        <v>4021</v>
      </c>
      <c r="B1121" t="s">
        <v>15</v>
      </c>
      <c r="C1121" s="73">
        <v>51613</v>
      </c>
      <c r="D1121" s="93">
        <v>3</v>
      </c>
      <c r="E1121" s="66" t="s">
        <v>20</v>
      </c>
      <c r="F1121" s="66"/>
      <c r="G1121" s="89"/>
      <c r="H1121" s="89"/>
      <c r="I1121" s="89"/>
      <c r="J1121" s="89"/>
      <c r="K1121" s="89"/>
      <c r="L1121" s="89"/>
      <c r="M1121" s="89"/>
      <c r="N1121" s="89"/>
      <c r="O1121" s="89"/>
      <c r="P1121" s="89"/>
      <c r="Q1121" s="66"/>
      <c r="R1121" s="66"/>
    </row>
    <row r="1122" spans="1:18" ht="15" customHeight="1" x14ac:dyDescent="0.25">
      <c r="A1122" s="74" t="s">
        <v>4021</v>
      </c>
      <c r="B1122" t="s">
        <v>15</v>
      </c>
      <c r="C1122" s="73">
        <v>56000</v>
      </c>
      <c r="D1122" s="93">
        <v>2</v>
      </c>
      <c r="E1122" s="66" t="s">
        <v>52</v>
      </c>
      <c r="F1122" s="66"/>
      <c r="G1122" s="89"/>
      <c r="H1122" s="89"/>
      <c r="I1122" s="89"/>
      <c r="J1122" s="89"/>
      <c r="K1122" s="89"/>
      <c r="L1122" s="89"/>
      <c r="M1122" s="89"/>
      <c r="N1122" s="89"/>
      <c r="O1122" s="89"/>
      <c r="P1122" s="89"/>
      <c r="Q1122" s="66"/>
      <c r="R1122" s="66"/>
    </row>
    <row r="1123" spans="1:18" ht="15" customHeight="1" x14ac:dyDescent="0.25">
      <c r="A1123" s="74" t="s">
        <v>4021</v>
      </c>
      <c r="B1123" t="s">
        <v>15</v>
      </c>
      <c r="C1123" s="73">
        <v>115000</v>
      </c>
      <c r="D1123" s="93">
        <v>6</v>
      </c>
      <c r="E1123" s="66" t="s">
        <v>356</v>
      </c>
      <c r="F1123" s="66"/>
      <c r="G1123" s="89"/>
      <c r="H1123" s="89"/>
      <c r="I1123" s="89"/>
      <c r="J1123" s="89"/>
      <c r="K1123" s="89"/>
      <c r="L1123" s="89"/>
      <c r="M1123" s="89"/>
      <c r="N1123" s="89"/>
      <c r="O1123" s="89"/>
      <c r="P1123" s="89"/>
      <c r="Q1123" s="66"/>
      <c r="R1123" s="66"/>
    </row>
    <row r="1124" spans="1:18" ht="15" customHeight="1" x14ac:dyDescent="0.25">
      <c r="A1124" s="74" t="s">
        <v>4021</v>
      </c>
      <c r="B1124" t="s">
        <v>15</v>
      </c>
      <c r="C1124" s="73">
        <v>72000</v>
      </c>
      <c r="D1124" s="93">
        <v>4</v>
      </c>
      <c r="E1124" s="66" t="s">
        <v>4001</v>
      </c>
      <c r="F1124" s="66"/>
      <c r="G1124" s="89"/>
      <c r="H1124" s="89"/>
      <c r="I1124" s="89"/>
      <c r="J1124" s="89"/>
      <c r="K1124" s="89"/>
      <c r="L1124" s="89"/>
      <c r="M1124" s="89"/>
      <c r="N1124" s="89"/>
      <c r="O1124" s="89"/>
      <c r="P1124" s="89"/>
      <c r="Q1124" s="66"/>
      <c r="R1124" s="66"/>
    </row>
    <row r="1125" spans="1:18" ht="15" customHeight="1" x14ac:dyDescent="0.25">
      <c r="A1125" s="74" t="s">
        <v>4021</v>
      </c>
      <c r="B1125" t="s">
        <v>15</v>
      </c>
      <c r="C1125" s="73">
        <v>90000</v>
      </c>
      <c r="D1125" s="93">
        <v>3</v>
      </c>
      <c r="E1125" s="66" t="s">
        <v>20</v>
      </c>
      <c r="F1125" s="66"/>
      <c r="G1125" s="89"/>
      <c r="H1125" s="89"/>
      <c r="I1125" s="89"/>
      <c r="J1125" s="89"/>
      <c r="K1125" s="89"/>
      <c r="L1125" s="89"/>
      <c r="M1125" s="89"/>
      <c r="N1125" s="89"/>
      <c r="O1125" s="89"/>
      <c r="P1125" s="89"/>
      <c r="Q1125" s="66"/>
      <c r="R1125" s="66"/>
    </row>
    <row r="1126" spans="1:18" ht="15" customHeight="1" x14ac:dyDescent="0.25">
      <c r="A1126" s="74" t="s">
        <v>4021</v>
      </c>
      <c r="B1126" t="s">
        <v>15</v>
      </c>
      <c r="C1126" s="73">
        <v>250000</v>
      </c>
      <c r="D1126" s="93">
        <v>6</v>
      </c>
      <c r="E1126" s="66" t="s">
        <v>356</v>
      </c>
      <c r="F1126" s="66"/>
      <c r="G1126" s="89"/>
      <c r="H1126" s="89"/>
      <c r="I1126" s="89"/>
      <c r="J1126" s="89"/>
      <c r="K1126" s="89"/>
      <c r="L1126" s="89"/>
      <c r="M1126" s="89"/>
      <c r="N1126" s="89"/>
      <c r="O1126" s="89"/>
      <c r="P1126" s="89"/>
      <c r="Q1126" s="66"/>
      <c r="R1126" s="66"/>
    </row>
    <row r="1127" spans="1:18" ht="15" customHeight="1" x14ac:dyDescent="0.25">
      <c r="A1127" s="74" t="s">
        <v>4021</v>
      </c>
      <c r="B1127" t="s">
        <v>15</v>
      </c>
      <c r="C1127" s="73">
        <v>30000</v>
      </c>
      <c r="D1127" s="93">
        <v>2</v>
      </c>
      <c r="E1127" s="66" t="s">
        <v>52</v>
      </c>
      <c r="F1127" s="66"/>
      <c r="G1127" s="89"/>
      <c r="H1127" s="89"/>
      <c r="I1127" s="89"/>
      <c r="J1127" s="89"/>
      <c r="K1127" s="89"/>
      <c r="L1127" s="89"/>
      <c r="M1127" s="89"/>
      <c r="N1127" s="89"/>
      <c r="O1127" s="89"/>
      <c r="P1127" s="89"/>
      <c r="Q1127" s="66"/>
      <c r="R1127" s="66"/>
    </row>
    <row r="1128" spans="1:18" ht="15" customHeight="1" x14ac:dyDescent="0.25">
      <c r="A1128" s="74" t="s">
        <v>4021</v>
      </c>
      <c r="B1128" t="s">
        <v>15</v>
      </c>
      <c r="C1128" s="73">
        <v>24000</v>
      </c>
      <c r="D1128" s="93">
        <v>9</v>
      </c>
      <c r="E1128" s="66" t="s">
        <v>279</v>
      </c>
      <c r="F1128" s="66"/>
      <c r="G1128" s="89"/>
      <c r="H1128" s="89"/>
      <c r="I1128" s="89"/>
      <c r="J1128" s="89"/>
      <c r="K1128" s="89"/>
      <c r="L1128" s="89"/>
      <c r="M1128" s="89"/>
      <c r="N1128" s="89"/>
      <c r="O1128" s="89"/>
      <c r="P1128" s="89"/>
      <c r="Q1128" s="66"/>
      <c r="R1128" s="66"/>
    </row>
    <row r="1129" spans="1:18" ht="15" customHeight="1" x14ac:dyDescent="0.25">
      <c r="A1129" s="74" t="s">
        <v>4021</v>
      </c>
      <c r="B1129" t="s">
        <v>15</v>
      </c>
      <c r="C1129" s="73">
        <v>60000</v>
      </c>
      <c r="D1129" s="93">
        <v>2</v>
      </c>
      <c r="E1129" s="66" t="s">
        <v>52</v>
      </c>
      <c r="F1129" s="66"/>
      <c r="G1129" s="89"/>
      <c r="H1129" s="89"/>
      <c r="I1129" s="89"/>
      <c r="J1129" s="89"/>
      <c r="K1129" s="89"/>
      <c r="L1129" s="89"/>
      <c r="M1129" s="89"/>
      <c r="N1129" s="89"/>
      <c r="O1129" s="89"/>
      <c r="P1129" s="89"/>
      <c r="Q1129" s="66"/>
      <c r="R1129" s="66"/>
    </row>
    <row r="1130" spans="1:18" ht="15" customHeight="1" x14ac:dyDescent="0.25">
      <c r="A1130" s="74" t="s">
        <v>4021</v>
      </c>
      <c r="B1130" t="s">
        <v>15</v>
      </c>
      <c r="C1130" s="73">
        <v>76600</v>
      </c>
      <c r="D1130" s="93">
        <v>3</v>
      </c>
      <c r="E1130" s="66" t="s">
        <v>20</v>
      </c>
      <c r="F1130" s="66"/>
      <c r="G1130" s="89"/>
      <c r="H1130" s="89"/>
      <c r="I1130" s="89"/>
      <c r="J1130" s="89"/>
      <c r="K1130" s="89"/>
      <c r="L1130" s="89"/>
      <c r="M1130" s="89"/>
      <c r="N1130" s="89"/>
      <c r="O1130" s="89"/>
      <c r="P1130" s="89"/>
      <c r="Q1130" s="66"/>
      <c r="R1130" s="66"/>
    </row>
    <row r="1131" spans="1:18" ht="15" customHeight="1" x14ac:dyDescent="0.25">
      <c r="A1131" s="74" t="s">
        <v>4021</v>
      </c>
      <c r="B1131" t="s">
        <v>15</v>
      </c>
      <c r="C1131" s="73">
        <v>90000</v>
      </c>
      <c r="D1131" s="93">
        <v>3</v>
      </c>
      <c r="E1131" s="66" t="s">
        <v>20</v>
      </c>
      <c r="F1131" s="66"/>
      <c r="G1131" s="89"/>
      <c r="H1131" s="89"/>
      <c r="I1131" s="89"/>
      <c r="J1131" s="89"/>
      <c r="K1131" s="89"/>
      <c r="L1131" s="89"/>
      <c r="M1131" s="89"/>
      <c r="N1131" s="89"/>
      <c r="O1131" s="89"/>
      <c r="P1131" s="89"/>
      <c r="Q1131" s="66"/>
      <c r="R1131" s="66"/>
    </row>
    <row r="1132" spans="1:18" ht="15" customHeight="1" x14ac:dyDescent="0.25">
      <c r="A1132" s="74" t="s">
        <v>4021</v>
      </c>
      <c r="B1132" t="s">
        <v>15</v>
      </c>
      <c r="C1132" s="73">
        <v>75000</v>
      </c>
      <c r="D1132" s="93">
        <v>3</v>
      </c>
      <c r="E1132" s="66" t="s">
        <v>20</v>
      </c>
      <c r="F1132" s="66"/>
      <c r="G1132" s="89"/>
      <c r="H1132" s="89"/>
      <c r="I1132" s="89"/>
      <c r="J1132" s="89"/>
      <c r="K1132" s="89"/>
      <c r="L1132" s="89"/>
      <c r="M1132" s="89"/>
      <c r="N1132" s="89"/>
      <c r="O1132" s="89"/>
      <c r="P1132" s="89"/>
      <c r="Q1132" s="66"/>
      <c r="R1132" s="66"/>
    </row>
    <row r="1133" spans="1:18" ht="15" customHeight="1" x14ac:dyDescent="0.25">
      <c r="A1133" s="74" t="s">
        <v>4021</v>
      </c>
      <c r="B1133" t="s">
        <v>15</v>
      </c>
      <c r="C1133" s="73">
        <v>72000</v>
      </c>
      <c r="D1133" s="93">
        <v>3</v>
      </c>
      <c r="E1133" s="66" t="s">
        <v>20</v>
      </c>
      <c r="F1133" s="66"/>
      <c r="G1133" s="89"/>
      <c r="H1133" s="89"/>
      <c r="I1133" s="89"/>
      <c r="J1133" s="89"/>
      <c r="K1133" s="89"/>
      <c r="L1133" s="89"/>
      <c r="M1133" s="89"/>
      <c r="N1133" s="89"/>
      <c r="O1133" s="89"/>
      <c r="P1133" s="89"/>
      <c r="Q1133" s="66"/>
      <c r="R1133" s="66"/>
    </row>
    <row r="1134" spans="1:18" ht="15" customHeight="1" x14ac:dyDescent="0.25">
      <c r="A1134" s="74" t="s">
        <v>4021</v>
      </c>
      <c r="B1134" t="s">
        <v>15</v>
      </c>
      <c r="C1134" s="73">
        <v>65000</v>
      </c>
      <c r="D1134" s="93">
        <v>3</v>
      </c>
      <c r="E1134" s="66" t="s">
        <v>20</v>
      </c>
      <c r="F1134" s="66"/>
      <c r="G1134" s="89"/>
      <c r="H1134" s="89"/>
      <c r="I1134" s="89"/>
      <c r="J1134" s="89"/>
      <c r="K1134" s="89"/>
      <c r="L1134" s="89"/>
      <c r="M1134" s="89"/>
      <c r="N1134" s="89"/>
      <c r="O1134" s="89"/>
      <c r="P1134" s="89"/>
      <c r="Q1134" s="66"/>
      <c r="R1134" s="66"/>
    </row>
    <row r="1135" spans="1:18" ht="15" customHeight="1" x14ac:dyDescent="0.25">
      <c r="A1135" s="74" t="s">
        <v>4021</v>
      </c>
      <c r="B1135" t="s">
        <v>15</v>
      </c>
      <c r="C1135" s="73">
        <v>120000</v>
      </c>
      <c r="D1135" s="93">
        <v>4</v>
      </c>
      <c r="E1135" s="66" t="s">
        <v>4001</v>
      </c>
      <c r="F1135" s="66"/>
      <c r="G1135" s="89"/>
      <c r="H1135" s="89"/>
      <c r="I1135" s="89"/>
      <c r="J1135" s="89"/>
      <c r="K1135" s="89"/>
      <c r="L1135" s="89"/>
      <c r="M1135" s="89"/>
      <c r="N1135" s="89"/>
      <c r="O1135" s="89"/>
      <c r="P1135" s="89"/>
      <c r="Q1135" s="66"/>
      <c r="R1135" s="66"/>
    </row>
    <row r="1136" spans="1:18" ht="15" customHeight="1" x14ac:dyDescent="0.25">
      <c r="A1136" s="74" t="s">
        <v>4021</v>
      </c>
      <c r="B1136" t="s">
        <v>15</v>
      </c>
      <c r="C1136" s="73">
        <v>80000</v>
      </c>
      <c r="D1136" s="93">
        <v>3</v>
      </c>
      <c r="E1136" s="66" t="s">
        <v>20</v>
      </c>
      <c r="F1136" s="66"/>
      <c r="G1136" s="89"/>
      <c r="H1136" s="89"/>
      <c r="I1136" s="89"/>
      <c r="J1136" s="89"/>
      <c r="K1136" s="89"/>
      <c r="L1136" s="89"/>
      <c r="M1136" s="89"/>
      <c r="N1136" s="89"/>
      <c r="O1136" s="89"/>
      <c r="P1136" s="89"/>
      <c r="Q1136" s="66"/>
      <c r="R1136" s="66"/>
    </row>
    <row r="1137" spans="1:18" ht="15" customHeight="1" x14ac:dyDescent="0.25">
      <c r="A1137" s="74" t="s">
        <v>4021</v>
      </c>
      <c r="B1137" t="s">
        <v>15</v>
      </c>
      <c r="C1137" s="73">
        <v>51000</v>
      </c>
      <c r="D1137" s="93">
        <v>2</v>
      </c>
      <c r="E1137" s="66" t="s">
        <v>52</v>
      </c>
      <c r="F1137" s="66"/>
      <c r="G1137" s="89"/>
      <c r="H1137" s="89"/>
      <c r="I1137" s="89"/>
      <c r="J1137" s="89"/>
      <c r="K1137" s="89"/>
      <c r="L1137" s="89"/>
      <c r="M1137" s="89"/>
      <c r="N1137" s="89"/>
      <c r="O1137" s="89"/>
      <c r="P1137" s="89"/>
      <c r="Q1137" s="66"/>
      <c r="R1137" s="66"/>
    </row>
    <row r="1138" spans="1:18" ht="15" customHeight="1" x14ac:dyDescent="0.25">
      <c r="A1138" s="74" t="s">
        <v>4021</v>
      </c>
      <c r="B1138" t="s">
        <v>15</v>
      </c>
      <c r="C1138" s="73">
        <v>74000</v>
      </c>
      <c r="D1138" s="93">
        <v>9</v>
      </c>
      <c r="E1138" s="66" t="s">
        <v>279</v>
      </c>
      <c r="F1138" s="66"/>
      <c r="G1138" s="89"/>
      <c r="H1138" s="89"/>
      <c r="I1138" s="89"/>
      <c r="J1138" s="89"/>
      <c r="K1138" s="89"/>
      <c r="L1138" s="89"/>
      <c r="M1138" s="89"/>
      <c r="N1138" s="89"/>
      <c r="O1138" s="89"/>
      <c r="P1138" s="89"/>
      <c r="Q1138" s="66"/>
      <c r="R1138" s="66"/>
    </row>
    <row r="1139" spans="1:18" ht="15" customHeight="1" x14ac:dyDescent="0.25">
      <c r="A1139" s="74" t="s">
        <v>4021</v>
      </c>
      <c r="B1139" t="s">
        <v>15</v>
      </c>
      <c r="C1139" s="73">
        <v>50000</v>
      </c>
      <c r="D1139" s="93">
        <v>3</v>
      </c>
      <c r="E1139" s="66" t="s">
        <v>20</v>
      </c>
      <c r="F1139" s="66"/>
      <c r="G1139" s="89"/>
      <c r="H1139" s="89"/>
      <c r="I1139" s="89"/>
      <c r="J1139" s="89"/>
      <c r="K1139" s="89"/>
      <c r="L1139" s="89"/>
      <c r="M1139" s="89"/>
      <c r="N1139" s="89"/>
      <c r="O1139" s="89"/>
      <c r="P1139" s="89"/>
      <c r="Q1139" s="66"/>
      <c r="R1139" s="66"/>
    </row>
    <row r="1140" spans="1:18" ht="15" customHeight="1" x14ac:dyDescent="0.25">
      <c r="A1140" s="74" t="s">
        <v>4021</v>
      </c>
      <c r="B1140" t="s">
        <v>15</v>
      </c>
      <c r="C1140" s="73">
        <v>60000</v>
      </c>
      <c r="D1140" s="93">
        <v>3</v>
      </c>
      <c r="E1140" s="66" t="s">
        <v>20</v>
      </c>
      <c r="F1140" s="66"/>
      <c r="G1140" s="89"/>
      <c r="H1140" s="89"/>
      <c r="I1140" s="89"/>
      <c r="J1140" s="89"/>
      <c r="K1140" s="89"/>
      <c r="L1140" s="89"/>
      <c r="M1140" s="89"/>
      <c r="N1140" s="89"/>
      <c r="O1140" s="89"/>
      <c r="P1140" s="89"/>
      <c r="Q1140" s="66"/>
      <c r="R1140" s="66"/>
    </row>
    <row r="1141" spans="1:18" ht="15" customHeight="1" x14ac:dyDescent="0.25">
      <c r="A1141" s="74" t="s">
        <v>4021</v>
      </c>
      <c r="B1141" t="s">
        <v>15</v>
      </c>
      <c r="C1141" s="73">
        <v>80000</v>
      </c>
      <c r="D1141" s="93">
        <v>2</v>
      </c>
      <c r="E1141" s="66" t="s">
        <v>52</v>
      </c>
      <c r="F1141" s="66"/>
      <c r="G1141" s="89"/>
      <c r="H1141" s="89"/>
      <c r="I1141" s="89"/>
      <c r="J1141" s="89"/>
      <c r="K1141" s="89"/>
      <c r="L1141" s="89"/>
      <c r="M1141" s="89"/>
      <c r="N1141" s="89"/>
      <c r="O1141" s="89"/>
      <c r="P1141" s="89"/>
      <c r="Q1141" s="66"/>
      <c r="R1141" s="66"/>
    </row>
    <row r="1142" spans="1:18" ht="15" customHeight="1" x14ac:dyDescent="0.25">
      <c r="A1142" s="74" t="s">
        <v>4021</v>
      </c>
      <c r="B1142" t="s">
        <v>15</v>
      </c>
      <c r="C1142" s="73">
        <v>125000</v>
      </c>
      <c r="D1142" s="93">
        <v>2</v>
      </c>
      <c r="E1142" s="66" t="s">
        <v>52</v>
      </c>
      <c r="F1142" s="66"/>
      <c r="G1142" s="89"/>
      <c r="H1142" s="89"/>
      <c r="I1142" s="89"/>
      <c r="J1142" s="89"/>
      <c r="K1142" s="89"/>
      <c r="L1142" s="89"/>
      <c r="M1142" s="89"/>
      <c r="N1142" s="89"/>
      <c r="O1142" s="89"/>
      <c r="P1142" s="89"/>
      <c r="Q1142" s="66"/>
      <c r="R1142" s="66"/>
    </row>
    <row r="1143" spans="1:18" ht="15" customHeight="1" x14ac:dyDescent="0.25">
      <c r="A1143" s="74" t="s">
        <v>4021</v>
      </c>
      <c r="B1143" t="s">
        <v>15</v>
      </c>
      <c r="C1143" s="73">
        <v>52000</v>
      </c>
      <c r="D1143" s="93">
        <v>3</v>
      </c>
      <c r="E1143" s="66" t="s">
        <v>20</v>
      </c>
      <c r="F1143" s="66"/>
      <c r="G1143" s="89"/>
      <c r="H1143" s="89"/>
      <c r="I1143" s="89"/>
      <c r="J1143" s="89"/>
      <c r="K1143" s="89"/>
      <c r="L1143" s="89"/>
      <c r="M1143" s="89"/>
      <c r="N1143" s="89"/>
      <c r="O1143" s="89"/>
      <c r="P1143" s="89"/>
      <c r="Q1143" s="66"/>
      <c r="R1143" s="66"/>
    </row>
    <row r="1144" spans="1:18" ht="15" customHeight="1" x14ac:dyDescent="0.25">
      <c r="A1144" s="74" t="s">
        <v>4021</v>
      </c>
      <c r="B1144" t="s">
        <v>15</v>
      </c>
      <c r="C1144" s="73">
        <v>45000</v>
      </c>
      <c r="D1144" s="93">
        <v>3</v>
      </c>
      <c r="E1144" s="66" t="s">
        <v>20</v>
      </c>
      <c r="F1144" s="66"/>
      <c r="G1144" s="89"/>
      <c r="H1144" s="89"/>
      <c r="I1144" s="89"/>
      <c r="J1144" s="89"/>
      <c r="K1144" s="89"/>
      <c r="L1144" s="89"/>
      <c r="M1144" s="89"/>
      <c r="N1144" s="89"/>
      <c r="O1144" s="89"/>
      <c r="P1144" s="89"/>
      <c r="Q1144" s="66"/>
      <c r="R1144" s="66"/>
    </row>
    <row r="1145" spans="1:18" ht="15" customHeight="1" x14ac:dyDescent="0.25">
      <c r="A1145" s="74" t="s">
        <v>4021</v>
      </c>
      <c r="B1145" t="s">
        <v>15</v>
      </c>
      <c r="C1145" s="73">
        <v>60000</v>
      </c>
      <c r="D1145" s="93">
        <v>2</v>
      </c>
      <c r="E1145" s="66" t="s">
        <v>52</v>
      </c>
      <c r="F1145" s="66"/>
      <c r="G1145" s="89"/>
      <c r="H1145" s="89"/>
      <c r="I1145" s="89"/>
      <c r="J1145" s="89"/>
      <c r="K1145" s="89"/>
      <c r="L1145" s="89"/>
      <c r="M1145" s="89"/>
      <c r="N1145" s="89"/>
      <c r="O1145" s="89"/>
      <c r="P1145" s="89"/>
      <c r="Q1145" s="66"/>
      <c r="R1145" s="66"/>
    </row>
    <row r="1146" spans="1:18" ht="15" customHeight="1" x14ac:dyDescent="0.25">
      <c r="A1146" s="74" t="s">
        <v>4021</v>
      </c>
      <c r="B1146" t="s">
        <v>15</v>
      </c>
      <c r="C1146" s="73">
        <v>150000</v>
      </c>
      <c r="D1146" s="93">
        <v>4</v>
      </c>
      <c r="E1146" s="66" t="s">
        <v>4001</v>
      </c>
      <c r="F1146" s="66"/>
      <c r="G1146" s="89"/>
      <c r="H1146" s="89"/>
      <c r="I1146" s="89"/>
      <c r="J1146" s="89"/>
      <c r="K1146" s="89"/>
      <c r="L1146" s="89"/>
      <c r="M1146" s="89"/>
      <c r="N1146" s="89"/>
      <c r="O1146" s="89"/>
      <c r="P1146" s="89"/>
      <c r="Q1146" s="66"/>
      <c r="R1146" s="66"/>
    </row>
    <row r="1147" spans="1:18" ht="15" customHeight="1" x14ac:dyDescent="0.25">
      <c r="A1147" s="74" t="s">
        <v>4021</v>
      </c>
      <c r="B1147" t="s">
        <v>15</v>
      </c>
      <c r="C1147" s="73">
        <v>50000</v>
      </c>
      <c r="D1147" s="93">
        <v>3</v>
      </c>
      <c r="E1147" s="66" t="s">
        <v>20</v>
      </c>
      <c r="F1147" s="66"/>
      <c r="G1147" s="89"/>
      <c r="H1147" s="89"/>
      <c r="I1147" s="89"/>
      <c r="J1147" s="89"/>
      <c r="K1147" s="89"/>
      <c r="L1147" s="89"/>
      <c r="M1147" s="89"/>
      <c r="N1147" s="89"/>
      <c r="O1147" s="89"/>
      <c r="P1147" s="89"/>
      <c r="Q1147" s="66"/>
      <c r="R1147" s="66"/>
    </row>
    <row r="1148" spans="1:18" ht="15" customHeight="1" x14ac:dyDescent="0.25">
      <c r="A1148" s="74" t="s">
        <v>4021</v>
      </c>
      <c r="B1148" t="s">
        <v>15</v>
      </c>
      <c r="C1148" s="73">
        <v>70000</v>
      </c>
      <c r="D1148" s="93">
        <v>3</v>
      </c>
      <c r="E1148" s="66" t="s">
        <v>20</v>
      </c>
      <c r="F1148" s="66"/>
      <c r="G1148" s="89"/>
      <c r="H1148" s="89"/>
      <c r="I1148" s="89"/>
      <c r="J1148" s="89"/>
      <c r="K1148" s="89"/>
      <c r="L1148" s="89"/>
      <c r="M1148" s="89"/>
      <c r="N1148" s="89"/>
      <c r="O1148" s="89"/>
      <c r="P1148" s="89"/>
      <c r="Q1148" s="66"/>
      <c r="R1148" s="66"/>
    </row>
    <row r="1149" spans="1:18" ht="15" customHeight="1" x14ac:dyDescent="0.25">
      <c r="A1149" s="74" t="s">
        <v>4021</v>
      </c>
      <c r="B1149" t="s">
        <v>15</v>
      </c>
      <c r="C1149" s="73">
        <v>30000</v>
      </c>
      <c r="D1149" s="93">
        <v>3</v>
      </c>
      <c r="E1149" s="66" t="s">
        <v>20</v>
      </c>
      <c r="F1149" s="66"/>
      <c r="G1149" s="89"/>
      <c r="H1149" s="89"/>
      <c r="I1149" s="89"/>
      <c r="J1149" s="89"/>
      <c r="K1149" s="89"/>
      <c r="L1149" s="89"/>
      <c r="M1149" s="89"/>
      <c r="N1149" s="89"/>
      <c r="O1149" s="89"/>
      <c r="P1149" s="89"/>
      <c r="Q1149" s="66"/>
      <c r="R1149" s="66"/>
    </row>
    <row r="1150" spans="1:18" ht="15" customHeight="1" x14ac:dyDescent="0.25">
      <c r="A1150" s="74" t="s">
        <v>4021</v>
      </c>
      <c r="B1150" t="s">
        <v>15</v>
      </c>
      <c r="C1150" s="73">
        <v>92000</v>
      </c>
      <c r="D1150" s="93">
        <v>9</v>
      </c>
      <c r="E1150" s="66" t="s">
        <v>279</v>
      </c>
      <c r="F1150" s="66"/>
      <c r="G1150" s="89"/>
      <c r="H1150" s="89"/>
      <c r="I1150" s="89"/>
      <c r="J1150" s="89"/>
      <c r="K1150" s="89"/>
      <c r="L1150" s="89"/>
      <c r="M1150" s="89"/>
      <c r="N1150" s="89"/>
      <c r="O1150" s="89"/>
      <c r="P1150" s="89"/>
      <c r="Q1150" s="66"/>
      <c r="R1150" s="66"/>
    </row>
    <row r="1151" spans="1:18" ht="15" customHeight="1" x14ac:dyDescent="0.25">
      <c r="A1151" s="74" t="s">
        <v>4021</v>
      </c>
      <c r="B1151" t="s">
        <v>15</v>
      </c>
      <c r="C1151" s="73">
        <v>52000</v>
      </c>
      <c r="D1151" s="93">
        <v>3</v>
      </c>
      <c r="E1151" s="66" t="s">
        <v>20</v>
      </c>
      <c r="F1151" s="66"/>
      <c r="G1151" s="89"/>
      <c r="H1151" s="89"/>
      <c r="I1151" s="89"/>
      <c r="J1151" s="89"/>
      <c r="K1151" s="89"/>
      <c r="L1151" s="89"/>
      <c r="M1151" s="89"/>
      <c r="N1151" s="89"/>
      <c r="O1151" s="89"/>
      <c r="P1151" s="89"/>
      <c r="Q1151" s="66"/>
      <c r="R1151" s="66"/>
    </row>
    <row r="1152" spans="1:18" ht="15" customHeight="1" x14ac:dyDescent="0.25">
      <c r="A1152" s="74" t="s">
        <v>4021</v>
      </c>
      <c r="B1152" t="s">
        <v>15</v>
      </c>
      <c r="C1152" s="73">
        <v>169000</v>
      </c>
      <c r="D1152" s="93">
        <v>4</v>
      </c>
      <c r="E1152" s="66" t="s">
        <v>4001</v>
      </c>
      <c r="F1152" s="66"/>
      <c r="G1152" s="89"/>
      <c r="H1152" s="89"/>
      <c r="I1152" s="89"/>
      <c r="J1152" s="89"/>
      <c r="K1152" s="89"/>
      <c r="L1152" s="89"/>
      <c r="M1152" s="89"/>
      <c r="N1152" s="89"/>
      <c r="O1152" s="89"/>
      <c r="P1152" s="89"/>
      <c r="Q1152" s="66"/>
      <c r="R1152" s="66"/>
    </row>
    <row r="1153" spans="1:18" ht="15" customHeight="1" x14ac:dyDescent="0.25">
      <c r="A1153" s="74" t="s">
        <v>4021</v>
      </c>
      <c r="B1153" t="s">
        <v>15</v>
      </c>
      <c r="C1153" s="73">
        <v>50000</v>
      </c>
      <c r="D1153" s="93">
        <v>3</v>
      </c>
      <c r="E1153" s="66" t="s">
        <v>20</v>
      </c>
      <c r="F1153" s="66"/>
      <c r="G1153" s="89"/>
      <c r="H1153" s="89"/>
      <c r="I1153" s="89"/>
      <c r="J1153" s="89"/>
      <c r="K1153" s="89"/>
      <c r="L1153" s="89"/>
      <c r="M1153" s="89"/>
      <c r="N1153" s="89"/>
      <c r="O1153" s="89"/>
      <c r="P1153" s="89"/>
      <c r="Q1153" s="66"/>
      <c r="R1153" s="66"/>
    </row>
    <row r="1154" spans="1:18" ht="15" customHeight="1" x14ac:dyDescent="0.25">
      <c r="A1154" s="74" t="s">
        <v>4021</v>
      </c>
      <c r="B1154" t="s">
        <v>15</v>
      </c>
      <c r="C1154" s="73">
        <v>65000</v>
      </c>
      <c r="D1154" s="93">
        <v>3</v>
      </c>
      <c r="E1154" s="66" t="s">
        <v>20</v>
      </c>
      <c r="F1154" s="66"/>
      <c r="G1154" s="89"/>
      <c r="H1154" s="89"/>
      <c r="I1154" s="89"/>
      <c r="J1154" s="89"/>
      <c r="K1154" s="89"/>
      <c r="L1154" s="89"/>
      <c r="M1154" s="89"/>
      <c r="N1154" s="89"/>
      <c r="O1154" s="89"/>
      <c r="P1154" s="89"/>
      <c r="Q1154" s="66"/>
      <c r="R1154" s="66"/>
    </row>
    <row r="1155" spans="1:18" ht="15" customHeight="1" x14ac:dyDescent="0.25">
      <c r="A1155" s="74" t="s">
        <v>4021</v>
      </c>
      <c r="B1155" t="s">
        <v>15</v>
      </c>
      <c r="C1155" s="73">
        <v>55000</v>
      </c>
      <c r="D1155" s="93">
        <v>3</v>
      </c>
      <c r="E1155" s="66" t="s">
        <v>20</v>
      </c>
      <c r="F1155" s="66"/>
      <c r="G1155" s="89"/>
      <c r="H1155" s="89"/>
      <c r="I1155" s="89"/>
      <c r="J1155" s="89"/>
      <c r="K1155" s="89"/>
      <c r="L1155" s="89"/>
      <c r="M1155" s="89"/>
      <c r="N1155" s="89"/>
      <c r="O1155" s="89"/>
      <c r="P1155" s="89"/>
      <c r="Q1155" s="66"/>
      <c r="R1155" s="66"/>
    </row>
    <row r="1156" spans="1:18" ht="15" customHeight="1" x14ac:dyDescent="0.25">
      <c r="A1156" s="74" t="s">
        <v>4021</v>
      </c>
      <c r="B1156" t="s">
        <v>15</v>
      </c>
      <c r="C1156" s="73">
        <v>40000</v>
      </c>
      <c r="D1156" s="93">
        <v>3</v>
      </c>
      <c r="E1156" s="66" t="s">
        <v>20</v>
      </c>
      <c r="F1156" s="66"/>
      <c r="G1156" s="89"/>
      <c r="H1156" s="89"/>
      <c r="I1156" s="89"/>
      <c r="J1156" s="89"/>
      <c r="K1156" s="89"/>
      <c r="L1156" s="89"/>
      <c r="M1156" s="89"/>
      <c r="N1156" s="89"/>
      <c r="O1156" s="89"/>
      <c r="P1156" s="89"/>
      <c r="Q1156" s="66"/>
      <c r="R1156" s="66"/>
    </row>
    <row r="1157" spans="1:18" ht="15" customHeight="1" x14ac:dyDescent="0.25">
      <c r="A1157" s="74" t="s">
        <v>4021</v>
      </c>
      <c r="B1157" t="s">
        <v>15</v>
      </c>
      <c r="C1157" s="73">
        <v>84000</v>
      </c>
      <c r="D1157" s="93">
        <v>3</v>
      </c>
      <c r="E1157" s="66" t="s">
        <v>20</v>
      </c>
      <c r="F1157" s="66"/>
      <c r="G1157" s="89"/>
      <c r="H1157" s="89"/>
      <c r="I1157" s="89"/>
      <c r="J1157" s="89"/>
      <c r="K1157" s="89"/>
      <c r="L1157" s="89"/>
      <c r="M1157" s="89"/>
      <c r="N1157" s="89"/>
      <c r="O1157" s="89"/>
      <c r="P1157" s="89"/>
      <c r="Q1157" s="66"/>
      <c r="R1157" s="66"/>
    </row>
    <row r="1158" spans="1:18" ht="15" customHeight="1" x14ac:dyDescent="0.25">
      <c r="A1158" s="74" t="s">
        <v>4021</v>
      </c>
      <c r="B1158" t="s">
        <v>15</v>
      </c>
      <c r="C1158" s="73">
        <v>77000</v>
      </c>
      <c r="D1158" s="93">
        <v>3</v>
      </c>
      <c r="E1158" s="66" t="s">
        <v>20</v>
      </c>
      <c r="F1158" s="66"/>
      <c r="G1158" s="89"/>
      <c r="H1158" s="89"/>
      <c r="I1158" s="89"/>
      <c r="J1158" s="89"/>
      <c r="K1158" s="89"/>
      <c r="L1158" s="89"/>
      <c r="M1158" s="89"/>
      <c r="N1158" s="89"/>
      <c r="O1158" s="89"/>
      <c r="P1158" s="89"/>
      <c r="Q1158" s="66"/>
      <c r="R1158" s="66"/>
    </row>
    <row r="1159" spans="1:18" ht="15" customHeight="1" x14ac:dyDescent="0.25">
      <c r="A1159" s="74" t="s">
        <v>4021</v>
      </c>
      <c r="B1159" t="s">
        <v>15</v>
      </c>
      <c r="C1159" s="73">
        <v>100000</v>
      </c>
      <c r="D1159" s="93">
        <v>3</v>
      </c>
      <c r="E1159" s="66" t="s">
        <v>20</v>
      </c>
      <c r="F1159" s="66"/>
      <c r="G1159" s="89"/>
      <c r="H1159" s="89"/>
      <c r="I1159" s="89"/>
      <c r="J1159" s="89"/>
      <c r="K1159" s="89"/>
      <c r="L1159" s="89"/>
      <c r="M1159" s="89"/>
      <c r="N1159" s="89"/>
      <c r="O1159" s="89"/>
      <c r="P1159" s="89"/>
      <c r="Q1159" s="66"/>
      <c r="R1159" s="66"/>
    </row>
    <row r="1160" spans="1:18" ht="15" customHeight="1" x14ac:dyDescent="0.25">
      <c r="A1160" s="74" t="s">
        <v>4021</v>
      </c>
      <c r="B1160" t="s">
        <v>15</v>
      </c>
      <c r="C1160" s="73">
        <v>65000</v>
      </c>
      <c r="D1160" s="93">
        <v>2</v>
      </c>
      <c r="E1160" s="66" t="s">
        <v>52</v>
      </c>
      <c r="F1160" s="66"/>
      <c r="G1160" s="89"/>
      <c r="H1160" s="89"/>
      <c r="I1160" s="89"/>
      <c r="J1160" s="89"/>
      <c r="K1160" s="89"/>
      <c r="L1160" s="89"/>
      <c r="M1160" s="89"/>
      <c r="N1160" s="89"/>
      <c r="O1160" s="89"/>
      <c r="P1160" s="89"/>
      <c r="Q1160" s="66"/>
      <c r="R1160" s="66"/>
    </row>
    <row r="1161" spans="1:18" ht="15" customHeight="1" x14ac:dyDescent="0.25">
      <c r="A1161" s="74" t="s">
        <v>4021</v>
      </c>
      <c r="B1161" t="s">
        <v>15</v>
      </c>
      <c r="C1161" s="73">
        <v>76000</v>
      </c>
      <c r="D1161" s="93">
        <v>2</v>
      </c>
      <c r="E1161" s="66" t="s">
        <v>52</v>
      </c>
      <c r="F1161" s="66"/>
      <c r="G1161" s="89"/>
      <c r="H1161" s="89"/>
      <c r="I1161" s="89"/>
      <c r="J1161" s="89"/>
      <c r="K1161" s="89"/>
      <c r="L1161" s="89"/>
      <c r="M1161" s="89"/>
      <c r="N1161" s="89"/>
      <c r="O1161" s="89"/>
      <c r="P1161" s="89"/>
      <c r="Q1161" s="66"/>
      <c r="R1161" s="66"/>
    </row>
    <row r="1162" spans="1:18" ht="15" customHeight="1" x14ac:dyDescent="0.25">
      <c r="A1162" s="74" t="s">
        <v>4021</v>
      </c>
      <c r="B1162" t="s">
        <v>15</v>
      </c>
      <c r="C1162" s="73">
        <v>150000</v>
      </c>
      <c r="D1162" s="93">
        <v>6</v>
      </c>
      <c r="E1162" s="66" t="s">
        <v>356</v>
      </c>
      <c r="F1162" s="66"/>
      <c r="G1162" s="89"/>
      <c r="H1162" s="89"/>
      <c r="I1162" s="89"/>
      <c r="J1162" s="89"/>
      <c r="K1162" s="89"/>
      <c r="L1162" s="89"/>
      <c r="M1162" s="89"/>
      <c r="N1162" s="89"/>
      <c r="O1162" s="89"/>
      <c r="P1162" s="89"/>
      <c r="Q1162" s="66"/>
      <c r="R1162" s="66"/>
    </row>
    <row r="1163" spans="1:18" ht="15" customHeight="1" x14ac:dyDescent="0.25">
      <c r="A1163" s="74" t="s">
        <v>4021</v>
      </c>
      <c r="B1163" t="s">
        <v>15</v>
      </c>
      <c r="C1163" s="73">
        <v>54000</v>
      </c>
      <c r="D1163" s="93">
        <v>3</v>
      </c>
      <c r="E1163" s="66" t="s">
        <v>20</v>
      </c>
      <c r="F1163" s="66"/>
      <c r="G1163" s="89"/>
      <c r="H1163" s="89"/>
      <c r="I1163" s="89"/>
      <c r="J1163" s="89"/>
      <c r="K1163" s="89"/>
      <c r="L1163" s="89"/>
      <c r="M1163" s="89"/>
      <c r="N1163" s="89"/>
      <c r="O1163" s="89"/>
      <c r="P1163" s="89"/>
      <c r="Q1163" s="66"/>
      <c r="R1163" s="66"/>
    </row>
    <row r="1164" spans="1:18" ht="15" customHeight="1" x14ac:dyDescent="0.25">
      <c r="A1164" s="74" t="s">
        <v>4021</v>
      </c>
      <c r="B1164" t="s">
        <v>15</v>
      </c>
      <c r="C1164" s="73">
        <v>61000</v>
      </c>
      <c r="D1164" s="93">
        <v>5</v>
      </c>
      <c r="E1164" s="66" t="s">
        <v>310</v>
      </c>
      <c r="F1164" s="66"/>
      <c r="G1164" s="89"/>
      <c r="H1164" s="89"/>
      <c r="I1164" s="89"/>
      <c r="J1164" s="89"/>
      <c r="K1164" s="89"/>
      <c r="L1164" s="89"/>
      <c r="M1164" s="89"/>
      <c r="N1164" s="89"/>
      <c r="O1164" s="89"/>
      <c r="P1164" s="89"/>
      <c r="Q1164" s="66"/>
      <c r="R1164" s="66"/>
    </row>
    <row r="1165" spans="1:18" ht="15" customHeight="1" x14ac:dyDescent="0.25">
      <c r="A1165" s="74" t="s">
        <v>4021</v>
      </c>
      <c r="B1165" t="s">
        <v>15</v>
      </c>
      <c r="C1165" s="73">
        <v>70000</v>
      </c>
      <c r="D1165" s="93">
        <v>3</v>
      </c>
      <c r="E1165" s="66" t="s">
        <v>20</v>
      </c>
      <c r="F1165" s="66"/>
      <c r="G1165" s="89"/>
      <c r="H1165" s="89"/>
      <c r="I1165" s="89"/>
      <c r="J1165" s="89"/>
      <c r="K1165" s="89"/>
      <c r="L1165" s="89"/>
      <c r="M1165" s="89"/>
      <c r="N1165" s="89"/>
      <c r="O1165" s="89"/>
      <c r="P1165" s="89"/>
      <c r="Q1165" s="66"/>
      <c r="R1165" s="66"/>
    </row>
    <row r="1166" spans="1:18" ht="15" customHeight="1" x14ac:dyDescent="0.25">
      <c r="A1166" s="74" t="s">
        <v>4021</v>
      </c>
      <c r="B1166" t="s">
        <v>15</v>
      </c>
      <c r="C1166" s="73">
        <v>72600</v>
      </c>
      <c r="D1166" s="93">
        <v>2</v>
      </c>
      <c r="E1166" s="66" t="s">
        <v>52</v>
      </c>
      <c r="F1166" s="66"/>
      <c r="G1166" s="89"/>
      <c r="H1166" s="89"/>
      <c r="I1166" s="89"/>
      <c r="J1166" s="89"/>
      <c r="K1166" s="89"/>
      <c r="L1166" s="89"/>
      <c r="M1166" s="89"/>
      <c r="N1166" s="89"/>
      <c r="O1166" s="89"/>
      <c r="P1166" s="89"/>
      <c r="Q1166" s="66"/>
      <c r="R1166" s="66"/>
    </row>
    <row r="1167" spans="1:18" ht="15" customHeight="1" x14ac:dyDescent="0.25">
      <c r="A1167" s="74" t="s">
        <v>4021</v>
      </c>
      <c r="B1167" t="s">
        <v>15</v>
      </c>
      <c r="C1167" s="73">
        <v>100000</v>
      </c>
      <c r="D1167" s="93">
        <v>4</v>
      </c>
      <c r="E1167" s="66" t="s">
        <v>4001</v>
      </c>
      <c r="F1167" s="66"/>
      <c r="G1167" s="89"/>
      <c r="H1167" s="89"/>
      <c r="I1167" s="89"/>
      <c r="J1167" s="89"/>
      <c r="K1167" s="89"/>
      <c r="L1167" s="89"/>
      <c r="M1167" s="89"/>
      <c r="N1167" s="89"/>
      <c r="O1167" s="89"/>
      <c r="P1167" s="89"/>
      <c r="Q1167" s="66"/>
      <c r="R1167" s="66"/>
    </row>
    <row r="1168" spans="1:18" ht="15" customHeight="1" x14ac:dyDescent="0.25">
      <c r="A1168" s="74" t="s">
        <v>4021</v>
      </c>
      <c r="B1168" t="s">
        <v>15</v>
      </c>
      <c r="C1168" s="73">
        <v>104000</v>
      </c>
      <c r="D1168" s="93">
        <v>3</v>
      </c>
      <c r="E1168" s="66" t="s">
        <v>20</v>
      </c>
      <c r="F1168" s="66"/>
      <c r="G1168" s="89"/>
      <c r="H1168" s="89"/>
      <c r="I1168" s="89"/>
      <c r="J1168" s="89"/>
      <c r="K1168" s="89"/>
      <c r="L1168" s="89"/>
      <c r="M1168" s="89"/>
      <c r="N1168" s="89"/>
      <c r="O1168" s="89"/>
      <c r="P1168" s="89"/>
      <c r="Q1168" s="66"/>
      <c r="R1168" s="66"/>
    </row>
    <row r="1169" spans="1:18" ht="15" customHeight="1" x14ac:dyDescent="0.25">
      <c r="A1169" s="74" t="s">
        <v>4021</v>
      </c>
      <c r="B1169" t="s">
        <v>15</v>
      </c>
      <c r="C1169" s="73">
        <v>200000</v>
      </c>
      <c r="D1169" s="93">
        <v>4</v>
      </c>
      <c r="E1169" s="66" t="s">
        <v>4001</v>
      </c>
      <c r="F1169" s="66"/>
      <c r="G1169" s="89"/>
      <c r="H1169" s="89"/>
      <c r="I1169" s="89"/>
      <c r="J1169" s="89"/>
      <c r="K1169" s="89"/>
      <c r="L1169" s="89"/>
      <c r="M1169" s="89"/>
      <c r="N1169" s="89"/>
      <c r="O1169" s="89"/>
      <c r="P1169" s="89"/>
      <c r="Q1169" s="66"/>
      <c r="R1169" s="66"/>
    </row>
    <row r="1170" spans="1:18" ht="15" customHeight="1" x14ac:dyDescent="0.25">
      <c r="A1170" s="74" t="s">
        <v>4021</v>
      </c>
      <c r="B1170" t="s">
        <v>15</v>
      </c>
      <c r="C1170" s="73">
        <v>82300</v>
      </c>
      <c r="D1170" s="93">
        <v>2</v>
      </c>
      <c r="E1170" s="66" t="s">
        <v>52</v>
      </c>
      <c r="F1170" s="66"/>
      <c r="G1170" s="89"/>
      <c r="H1170" s="89"/>
      <c r="I1170" s="89"/>
      <c r="J1170" s="89"/>
      <c r="K1170" s="89"/>
      <c r="L1170" s="89"/>
      <c r="M1170" s="89"/>
      <c r="N1170" s="89"/>
      <c r="O1170" s="89"/>
      <c r="P1170" s="89"/>
      <c r="Q1170" s="66"/>
      <c r="R1170" s="66"/>
    </row>
    <row r="1171" spans="1:18" ht="15" customHeight="1" x14ac:dyDescent="0.25">
      <c r="A1171" s="74" t="s">
        <v>4021</v>
      </c>
      <c r="B1171" t="s">
        <v>15</v>
      </c>
      <c r="C1171" s="73">
        <v>95000</v>
      </c>
      <c r="D1171" s="93">
        <v>6</v>
      </c>
      <c r="E1171" s="66" t="s">
        <v>356</v>
      </c>
      <c r="F1171" s="66"/>
      <c r="G1171" s="89"/>
      <c r="H1171" s="89"/>
      <c r="I1171" s="89"/>
      <c r="J1171" s="89"/>
      <c r="K1171" s="89"/>
      <c r="L1171" s="89"/>
      <c r="M1171" s="89"/>
      <c r="N1171" s="89"/>
      <c r="O1171" s="89"/>
      <c r="P1171" s="89"/>
      <c r="Q1171" s="66"/>
      <c r="R1171" s="66"/>
    </row>
    <row r="1172" spans="1:18" ht="15" customHeight="1" x14ac:dyDescent="0.25">
      <c r="A1172" s="74" t="s">
        <v>4021</v>
      </c>
      <c r="B1172" t="s">
        <v>15</v>
      </c>
      <c r="C1172" s="73">
        <v>50000</v>
      </c>
      <c r="D1172" s="93">
        <v>3</v>
      </c>
      <c r="E1172" s="66" t="s">
        <v>20</v>
      </c>
      <c r="F1172" s="66"/>
      <c r="G1172" s="89"/>
      <c r="H1172" s="89"/>
      <c r="I1172" s="89"/>
      <c r="J1172" s="89"/>
      <c r="K1172" s="89"/>
      <c r="L1172" s="89"/>
      <c r="M1172" s="89"/>
      <c r="N1172" s="89"/>
      <c r="O1172" s="89"/>
      <c r="P1172" s="89"/>
      <c r="Q1172" s="66"/>
      <c r="R1172" s="66"/>
    </row>
    <row r="1173" spans="1:18" ht="15" customHeight="1" x14ac:dyDescent="0.25">
      <c r="A1173" s="74" t="s">
        <v>4021</v>
      </c>
      <c r="B1173" t="s">
        <v>15</v>
      </c>
      <c r="C1173" s="73">
        <v>46000</v>
      </c>
      <c r="D1173" s="93">
        <v>3</v>
      </c>
      <c r="E1173" s="66" t="s">
        <v>20</v>
      </c>
      <c r="F1173" s="66"/>
      <c r="G1173" s="89"/>
      <c r="H1173" s="89"/>
      <c r="I1173" s="89"/>
      <c r="J1173" s="89"/>
      <c r="K1173" s="89"/>
      <c r="L1173" s="89"/>
      <c r="M1173" s="89"/>
      <c r="N1173" s="89"/>
      <c r="O1173" s="89"/>
      <c r="P1173" s="89"/>
      <c r="Q1173" s="66"/>
      <c r="R1173" s="66"/>
    </row>
    <row r="1174" spans="1:18" ht="15" customHeight="1" x14ac:dyDescent="0.25">
      <c r="A1174" s="74" t="s">
        <v>4021</v>
      </c>
      <c r="B1174" t="s">
        <v>15</v>
      </c>
      <c r="C1174" s="73">
        <v>43000</v>
      </c>
      <c r="D1174" s="93">
        <v>5</v>
      </c>
      <c r="E1174" s="66" t="s">
        <v>310</v>
      </c>
      <c r="F1174" s="66"/>
      <c r="G1174" s="89"/>
      <c r="H1174" s="89"/>
      <c r="I1174" s="89"/>
      <c r="J1174" s="89"/>
      <c r="K1174" s="89"/>
      <c r="L1174" s="89"/>
      <c r="M1174" s="89"/>
      <c r="N1174" s="89"/>
      <c r="O1174" s="89"/>
      <c r="P1174" s="89"/>
      <c r="Q1174" s="66"/>
      <c r="R1174" s="66"/>
    </row>
    <row r="1175" spans="1:18" ht="15" customHeight="1" x14ac:dyDescent="0.25">
      <c r="A1175" s="74" t="s">
        <v>4021</v>
      </c>
      <c r="B1175" t="s">
        <v>15</v>
      </c>
      <c r="C1175" s="73">
        <v>55000</v>
      </c>
      <c r="D1175" s="93">
        <v>3</v>
      </c>
      <c r="E1175" s="66" t="s">
        <v>20</v>
      </c>
      <c r="F1175" s="66"/>
      <c r="G1175" s="89"/>
      <c r="H1175" s="89"/>
      <c r="I1175" s="89"/>
      <c r="J1175" s="89"/>
      <c r="K1175" s="89"/>
      <c r="L1175" s="89"/>
      <c r="M1175" s="89"/>
      <c r="N1175" s="89"/>
      <c r="O1175" s="89"/>
      <c r="P1175" s="89"/>
      <c r="Q1175" s="66"/>
      <c r="R1175" s="66"/>
    </row>
    <row r="1176" spans="1:18" ht="15" customHeight="1" x14ac:dyDescent="0.25">
      <c r="A1176" s="74" t="s">
        <v>4021</v>
      </c>
      <c r="B1176" t="s">
        <v>15</v>
      </c>
      <c r="C1176" s="73">
        <v>45000</v>
      </c>
      <c r="D1176" s="93">
        <v>1</v>
      </c>
      <c r="E1176" s="66" t="s">
        <v>3999</v>
      </c>
      <c r="F1176" s="66"/>
      <c r="H1176" s="89"/>
      <c r="I1176" s="89"/>
      <c r="J1176" s="89"/>
      <c r="K1176" s="89"/>
      <c r="L1176" s="89"/>
      <c r="M1176" s="89"/>
      <c r="N1176" s="89"/>
      <c r="O1176" s="89"/>
      <c r="P1176" s="89"/>
      <c r="Q1176" s="66"/>
      <c r="R1176" s="66"/>
    </row>
    <row r="1177" spans="1:18" ht="15" customHeight="1" x14ac:dyDescent="0.25">
      <c r="A1177" s="74" t="s">
        <v>4021</v>
      </c>
      <c r="B1177" t="s">
        <v>15</v>
      </c>
      <c r="C1177" s="73">
        <v>50000</v>
      </c>
      <c r="D1177" s="93">
        <v>2</v>
      </c>
      <c r="E1177" s="66" t="s">
        <v>52</v>
      </c>
      <c r="F1177" s="66"/>
      <c r="G1177" s="89"/>
      <c r="H1177" s="89"/>
      <c r="I1177" s="89"/>
      <c r="J1177" s="89"/>
      <c r="K1177" s="89"/>
      <c r="L1177" s="89"/>
      <c r="M1177" s="89"/>
      <c r="N1177" s="89"/>
      <c r="O1177" s="89"/>
      <c r="P1177" s="89"/>
      <c r="Q1177" s="66"/>
      <c r="R1177" s="66"/>
    </row>
    <row r="1178" spans="1:18" ht="15" customHeight="1" x14ac:dyDescent="0.25">
      <c r="A1178" s="74" t="s">
        <v>4021</v>
      </c>
      <c r="B1178" t="s">
        <v>15</v>
      </c>
      <c r="C1178" s="73">
        <v>80000</v>
      </c>
      <c r="D1178" s="93">
        <v>3</v>
      </c>
      <c r="E1178" s="66" t="s">
        <v>20</v>
      </c>
      <c r="F1178" s="66"/>
      <c r="G1178" s="89"/>
      <c r="H1178" s="89"/>
      <c r="I1178" s="89"/>
      <c r="J1178" s="89"/>
      <c r="K1178" s="89"/>
      <c r="L1178" s="89"/>
      <c r="M1178" s="89"/>
      <c r="N1178" s="89"/>
      <c r="O1178" s="89"/>
      <c r="P1178" s="89"/>
      <c r="Q1178" s="66"/>
      <c r="R1178" s="66"/>
    </row>
    <row r="1179" spans="1:18" ht="15" customHeight="1" x14ac:dyDescent="0.25">
      <c r="A1179" s="74" t="s">
        <v>4021</v>
      </c>
      <c r="B1179" t="s">
        <v>15</v>
      </c>
      <c r="C1179" s="73">
        <v>67000</v>
      </c>
      <c r="D1179" s="93">
        <v>3</v>
      </c>
      <c r="E1179" s="66" t="s">
        <v>20</v>
      </c>
      <c r="F1179" s="66"/>
      <c r="G1179" s="89"/>
      <c r="H1179" s="89"/>
      <c r="I1179" s="89"/>
      <c r="J1179" s="89"/>
      <c r="K1179" s="89"/>
      <c r="L1179" s="89"/>
      <c r="M1179" s="89"/>
      <c r="N1179" s="89"/>
      <c r="O1179" s="89"/>
      <c r="P1179" s="89"/>
      <c r="Q1179" s="66"/>
      <c r="R1179" s="66"/>
    </row>
    <row r="1180" spans="1:18" ht="15" customHeight="1" x14ac:dyDescent="0.25">
      <c r="A1180" s="74" t="s">
        <v>4021</v>
      </c>
      <c r="B1180" t="s">
        <v>15</v>
      </c>
      <c r="C1180" s="73">
        <v>120000</v>
      </c>
      <c r="D1180" s="93">
        <v>4</v>
      </c>
      <c r="E1180" s="66" t="s">
        <v>4001</v>
      </c>
      <c r="F1180" s="66"/>
      <c r="G1180" s="89"/>
      <c r="H1180" s="89"/>
      <c r="I1180" s="89"/>
      <c r="J1180" s="89"/>
      <c r="K1180" s="89"/>
      <c r="L1180" s="89"/>
      <c r="M1180" s="89"/>
      <c r="N1180" s="89"/>
      <c r="O1180" s="89"/>
      <c r="P1180" s="89"/>
      <c r="Q1180" s="66"/>
      <c r="R1180" s="66"/>
    </row>
    <row r="1181" spans="1:18" ht="15" customHeight="1" x14ac:dyDescent="0.25">
      <c r="A1181" s="74" t="s">
        <v>4021</v>
      </c>
      <c r="B1181" t="s">
        <v>15</v>
      </c>
      <c r="C1181" s="73">
        <v>60000</v>
      </c>
      <c r="D1181" s="93">
        <v>8</v>
      </c>
      <c r="E1181" s="66" t="s">
        <v>67</v>
      </c>
      <c r="F1181" s="66"/>
      <c r="G1181" s="89"/>
      <c r="H1181" s="89"/>
      <c r="I1181" s="89"/>
      <c r="J1181" s="89"/>
      <c r="K1181" s="89"/>
      <c r="L1181" s="89"/>
      <c r="M1181" s="89"/>
      <c r="N1181" s="89"/>
      <c r="O1181" s="89"/>
      <c r="P1181" s="89"/>
      <c r="Q1181" s="66"/>
      <c r="R1181" s="66"/>
    </row>
    <row r="1182" spans="1:18" ht="15" customHeight="1" x14ac:dyDescent="0.25">
      <c r="A1182" s="74" t="s">
        <v>4021</v>
      </c>
      <c r="B1182" t="s">
        <v>15</v>
      </c>
      <c r="C1182" s="73">
        <v>35000</v>
      </c>
      <c r="D1182" s="93">
        <v>3</v>
      </c>
      <c r="E1182" s="66" t="s">
        <v>20</v>
      </c>
      <c r="F1182" s="66"/>
      <c r="G1182" s="89"/>
      <c r="H1182" s="89"/>
      <c r="I1182" s="89"/>
      <c r="J1182" s="89"/>
      <c r="K1182" s="89"/>
      <c r="L1182" s="89"/>
      <c r="M1182" s="89"/>
      <c r="N1182" s="89"/>
      <c r="O1182" s="89"/>
      <c r="P1182" s="89"/>
      <c r="Q1182" s="66"/>
      <c r="R1182" s="66"/>
    </row>
    <row r="1183" spans="1:18" ht="15" customHeight="1" x14ac:dyDescent="0.25">
      <c r="A1183" s="74" t="s">
        <v>4021</v>
      </c>
      <c r="B1183" t="s">
        <v>15</v>
      </c>
      <c r="C1183" s="73">
        <v>54000</v>
      </c>
      <c r="D1183" s="93">
        <v>8</v>
      </c>
      <c r="E1183" s="66" t="s">
        <v>67</v>
      </c>
      <c r="F1183" s="66"/>
      <c r="G1183" s="89"/>
      <c r="H1183" s="89"/>
      <c r="I1183" s="89"/>
      <c r="J1183" s="89"/>
      <c r="K1183" s="89"/>
      <c r="L1183" s="89"/>
      <c r="M1183" s="89"/>
      <c r="N1183" s="89"/>
      <c r="O1183" s="89"/>
      <c r="P1183" s="89"/>
      <c r="Q1183" s="66"/>
      <c r="R1183" s="66"/>
    </row>
    <row r="1184" spans="1:18" ht="15" customHeight="1" x14ac:dyDescent="0.25">
      <c r="A1184" s="74" t="s">
        <v>4021</v>
      </c>
      <c r="B1184" t="s">
        <v>15</v>
      </c>
      <c r="C1184" s="73">
        <v>35000</v>
      </c>
      <c r="D1184" s="93">
        <v>3</v>
      </c>
      <c r="E1184" s="66" t="s">
        <v>20</v>
      </c>
      <c r="F1184" s="66"/>
      <c r="G1184" s="89"/>
      <c r="H1184" s="89"/>
      <c r="I1184" s="89"/>
      <c r="J1184" s="89"/>
      <c r="K1184" s="89"/>
      <c r="L1184" s="89"/>
      <c r="M1184" s="89"/>
      <c r="N1184" s="89"/>
      <c r="O1184" s="89"/>
      <c r="P1184" s="89"/>
      <c r="Q1184" s="66"/>
      <c r="R1184" s="66"/>
    </row>
    <row r="1185" spans="1:18" ht="15" customHeight="1" x14ac:dyDescent="0.25">
      <c r="A1185" s="74" t="s">
        <v>4021</v>
      </c>
      <c r="B1185" t="s">
        <v>15</v>
      </c>
      <c r="C1185" s="73">
        <v>188000</v>
      </c>
      <c r="D1185" s="93">
        <v>4</v>
      </c>
      <c r="E1185" s="66" t="s">
        <v>4001</v>
      </c>
      <c r="F1185" s="66"/>
      <c r="G1185" s="89"/>
      <c r="H1185" s="89"/>
      <c r="I1185" s="89"/>
      <c r="J1185" s="89"/>
      <c r="K1185" s="89"/>
      <c r="L1185" s="89"/>
      <c r="M1185" s="89"/>
      <c r="N1185" s="89"/>
      <c r="O1185" s="89"/>
      <c r="P1185" s="89"/>
      <c r="Q1185" s="66"/>
      <c r="R1185" s="66"/>
    </row>
    <row r="1186" spans="1:18" ht="15" customHeight="1" x14ac:dyDescent="0.25">
      <c r="A1186" s="74" t="s">
        <v>4021</v>
      </c>
      <c r="B1186" t="s">
        <v>15</v>
      </c>
      <c r="C1186" s="73">
        <v>27500</v>
      </c>
      <c r="D1186" s="93">
        <v>3</v>
      </c>
      <c r="E1186" s="66" t="s">
        <v>20</v>
      </c>
      <c r="F1186" s="66"/>
      <c r="G1186" s="89"/>
      <c r="H1186" s="89"/>
      <c r="I1186" s="89"/>
      <c r="J1186" s="89"/>
      <c r="K1186" s="89"/>
      <c r="L1186" s="89"/>
      <c r="M1186" s="89"/>
      <c r="N1186" s="89"/>
      <c r="O1186" s="89"/>
      <c r="P1186" s="89"/>
      <c r="Q1186" s="66"/>
      <c r="R1186" s="66"/>
    </row>
    <row r="1187" spans="1:18" ht="15" customHeight="1" x14ac:dyDescent="0.25">
      <c r="A1187" s="74" t="s">
        <v>4021</v>
      </c>
      <c r="B1187" t="s">
        <v>15</v>
      </c>
      <c r="C1187" s="73">
        <v>140000</v>
      </c>
      <c r="D1187" s="93">
        <v>7</v>
      </c>
      <c r="E1187" s="66" t="s">
        <v>488</v>
      </c>
      <c r="F1187" s="66"/>
      <c r="G1187" s="89"/>
      <c r="H1187" s="89"/>
      <c r="I1187" s="89"/>
      <c r="J1187" s="89"/>
      <c r="K1187" s="89"/>
      <c r="L1187" s="89"/>
      <c r="M1187" s="89"/>
      <c r="N1187" s="89"/>
      <c r="O1187" s="89"/>
      <c r="P1187" s="89"/>
      <c r="Q1187" s="66"/>
      <c r="R1187" s="66"/>
    </row>
    <row r="1188" spans="1:18" ht="15" customHeight="1" x14ac:dyDescent="0.25">
      <c r="A1188" s="74" t="s">
        <v>4021</v>
      </c>
      <c r="B1188" t="s">
        <v>15</v>
      </c>
      <c r="C1188" s="73">
        <v>45000</v>
      </c>
      <c r="D1188" s="93">
        <v>3</v>
      </c>
      <c r="E1188" s="66" t="s">
        <v>20</v>
      </c>
      <c r="F1188" s="66"/>
      <c r="G1188" s="89"/>
      <c r="H1188" s="89"/>
      <c r="I1188" s="89"/>
      <c r="J1188" s="89"/>
      <c r="K1188" s="89"/>
      <c r="L1188" s="89"/>
      <c r="M1188" s="89"/>
      <c r="N1188" s="89"/>
      <c r="O1188" s="89"/>
      <c r="P1188" s="89"/>
      <c r="Q1188" s="66"/>
      <c r="R1188" s="66"/>
    </row>
    <row r="1189" spans="1:18" ht="15" customHeight="1" x14ac:dyDescent="0.25">
      <c r="A1189" s="74" t="s">
        <v>4021</v>
      </c>
      <c r="B1189" t="s">
        <v>15</v>
      </c>
      <c r="C1189" s="73">
        <v>38000</v>
      </c>
      <c r="D1189" s="93">
        <v>3</v>
      </c>
      <c r="E1189" s="66" t="s">
        <v>20</v>
      </c>
      <c r="F1189" s="66"/>
      <c r="G1189" s="89"/>
      <c r="H1189" s="89"/>
      <c r="I1189" s="89"/>
      <c r="J1189" s="89"/>
      <c r="K1189" s="89"/>
      <c r="L1189" s="89"/>
      <c r="M1189" s="89"/>
      <c r="N1189" s="89"/>
      <c r="O1189" s="89"/>
      <c r="P1189" s="89"/>
      <c r="Q1189" s="66"/>
      <c r="R1189" s="66"/>
    </row>
    <row r="1190" spans="1:18" ht="15" customHeight="1" x14ac:dyDescent="0.25">
      <c r="A1190" s="74" t="s">
        <v>4021</v>
      </c>
      <c r="B1190" t="s">
        <v>15</v>
      </c>
      <c r="C1190" s="73">
        <v>90000</v>
      </c>
      <c r="D1190" s="93">
        <v>2</v>
      </c>
      <c r="E1190" s="66" t="s">
        <v>52</v>
      </c>
      <c r="F1190" s="66"/>
      <c r="G1190" s="89"/>
      <c r="H1190" s="89"/>
      <c r="I1190" s="89"/>
      <c r="J1190" s="89"/>
      <c r="K1190" s="89"/>
      <c r="L1190" s="89"/>
      <c r="M1190" s="89"/>
      <c r="N1190" s="89"/>
      <c r="O1190" s="89"/>
      <c r="P1190" s="89"/>
      <c r="Q1190" s="66"/>
      <c r="R1190" s="66"/>
    </row>
    <row r="1191" spans="1:18" ht="15" customHeight="1" x14ac:dyDescent="0.25">
      <c r="A1191" s="74" t="s">
        <v>4021</v>
      </c>
      <c r="B1191" t="s">
        <v>15</v>
      </c>
      <c r="C1191" s="73">
        <v>90000</v>
      </c>
      <c r="D1191" s="93">
        <v>2</v>
      </c>
      <c r="E1191" s="66" t="s">
        <v>52</v>
      </c>
      <c r="F1191" s="66"/>
      <c r="G1191" s="89"/>
      <c r="H1191" s="89"/>
      <c r="I1191" s="89"/>
      <c r="J1191" s="89"/>
      <c r="K1191" s="89"/>
      <c r="L1191" s="89"/>
      <c r="M1191" s="89"/>
      <c r="N1191" s="89"/>
      <c r="O1191" s="89"/>
      <c r="P1191" s="89"/>
      <c r="Q1191" s="66"/>
      <c r="R1191" s="66"/>
    </row>
    <row r="1192" spans="1:18" ht="15" customHeight="1" x14ac:dyDescent="0.25">
      <c r="A1192" s="74" t="s">
        <v>4021</v>
      </c>
      <c r="B1192" t="s">
        <v>15</v>
      </c>
      <c r="C1192" s="73">
        <v>150000</v>
      </c>
      <c r="D1192" s="93">
        <v>4</v>
      </c>
      <c r="E1192" s="66" t="s">
        <v>4001</v>
      </c>
      <c r="F1192" s="66"/>
      <c r="G1192" s="89"/>
      <c r="H1192" s="89"/>
      <c r="I1192" s="89"/>
      <c r="J1192" s="89"/>
      <c r="K1192" s="89"/>
      <c r="L1192" s="89"/>
      <c r="M1192" s="89"/>
      <c r="N1192" s="89"/>
      <c r="O1192" s="89"/>
      <c r="P1192" s="89"/>
      <c r="Q1192" s="66"/>
      <c r="R1192" s="66"/>
    </row>
    <row r="1193" spans="1:18" ht="15" customHeight="1" x14ac:dyDescent="0.25">
      <c r="A1193" s="74" t="s">
        <v>4021</v>
      </c>
      <c r="B1193" t="s">
        <v>15</v>
      </c>
      <c r="C1193" s="73">
        <v>45000</v>
      </c>
      <c r="D1193" s="93">
        <v>3</v>
      </c>
      <c r="E1193" s="66" t="s">
        <v>20</v>
      </c>
      <c r="F1193" s="66"/>
      <c r="G1193" s="89"/>
      <c r="H1193" s="89"/>
      <c r="I1193" s="89"/>
      <c r="J1193" s="89"/>
      <c r="K1193" s="89"/>
      <c r="L1193" s="89"/>
      <c r="M1193" s="89"/>
      <c r="N1193" s="89"/>
      <c r="O1193" s="89"/>
      <c r="P1193" s="89"/>
      <c r="Q1193" s="66"/>
      <c r="R1193" s="66"/>
    </row>
    <row r="1194" spans="1:18" ht="15" customHeight="1" x14ac:dyDescent="0.25">
      <c r="A1194" s="74" t="s">
        <v>4021</v>
      </c>
      <c r="B1194" t="s">
        <v>15</v>
      </c>
      <c r="C1194" s="73">
        <v>50000</v>
      </c>
      <c r="D1194" s="93">
        <v>8</v>
      </c>
      <c r="E1194" s="66" t="s">
        <v>67</v>
      </c>
      <c r="F1194" s="66"/>
      <c r="G1194" s="89"/>
      <c r="H1194" s="89"/>
      <c r="I1194" s="89"/>
      <c r="J1194" s="89"/>
      <c r="K1194" s="89"/>
      <c r="L1194" s="89"/>
      <c r="M1194" s="89"/>
      <c r="N1194" s="89"/>
      <c r="O1194" s="89"/>
      <c r="P1194" s="89"/>
      <c r="Q1194" s="66"/>
      <c r="R1194" s="66"/>
    </row>
    <row r="1195" spans="1:18" ht="15" customHeight="1" x14ac:dyDescent="0.25">
      <c r="A1195" s="74" t="s">
        <v>4021</v>
      </c>
      <c r="B1195" t="s">
        <v>15</v>
      </c>
      <c r="C1195" s="73">
        <v>300000</v>
      </c>
      <c r="D1195" s="93">
        <v>4</v>
      </c>
      <c r="E1195" s="66" t="s">
        <v>4001</v>
      </c>
      <c r="F1195" s="66"/>
      <c r="G1195" s="89"/>
      <c r="H1195" s="89"/>
      <c r="I1195" s="89"/>
      <c r="J1195" s="89"/>
      <c r="K1195" s="89"/>
      <c r="L1195" s="89"/>
      <c r="M1195" s="89"/>
      <c r="N1195" s="89"/>
      <c r="O1195" s="89"/>
      <c r="P1195" s="89"/>
      <c r="Q1195" s="66"/>
      <c r="R1195" s="66"/>
    </row>
    <row r="1196" spans="1:18" ht="15" customHeight="1" x14ac:dyDescent="0.25">
      <c r="A1196" s="74" t="s">
        <v>4021</v>
      </c>
      <c r="B1196" t="s">
        <v>15</v>
      </c>
      <c r="C1196" s="73">
        <v>115000</v>
      </c>
      <c r="D1196" s="93">
        <v>2</v>
      </c>
      <c r="E1196" s="66" t="s">
        <v>52</v>
      </c>
      <c r="F1196" s="66"/>
      <c r="G1196" s="89"/>
      <c r="H1196" s="89"/>
      <c r="I1196" s="89"/>
      <c r="J1196" s="89"/>
      <c r="K1196" s="89"/>
      <c r="L1196" s="89"/>
      <c r="M1196" s="89"/>
      <c r="N1196" s="89"/>
      <c r="O1196" s="89"/>
      <c r="P1196" s="89"/>
      <c r="Q1196" s="66"/>
      <c r="R1196" s="66"/>
    </row>
    <row r="1197" spans="1:18" ht="15" customHeight="1" x14ac:dyDescent="0.25">
      <c r="A1197" s="74" t="s">
        <v>4021</v>
      </c>
      <c r="B1197" t="s">
        <v>15</v>
      </c>
      <c r="C1197" s="73">
        <v>70000</v>
      </c>
      <c r="D1197" s="93">
        <v>3</v>
      </c>
      <c r="E1197" s="66" t="s">
        <v>20</v>
      </c>
      <c r="F1197" s="66"/>
      <c r="G1197" s="89"/>
      <c r="H1197" s="89"/>
      <c r="I1197" s="89"/>
      <c r="J1197" s="89"/>
      <c r="K1197" s="89"/>
      <c r="L1197" s="89"/>
      <c r="M1197" s="89"/>
      <c r="N1197" s="89"/>
      <c r="O1197" s="89"/>
      <c r="P1197" s="89"/>
      <c r="Q1197" s="66"/>
      <c r="R1197" s="66"/>
    </row>
    <row r="1198" spans="1:18" ht="15" customHeight="1" x14ac:dyDescent="0.25">
      <c r="A1198" s="74" t="s">
        <v>4021</v>
      </c>
      <c r="B1198" t="s">
        <v>15</v>
      </c>
      <c r="C1198" s="73">
        <v>75000</v>
      </c>
      <c r="D1198" s="93">
        <v>3</v>
      </c>
      <c r="E1198" s="66" t="s">
        <v>20</v>
      </c>
      <c r="F1198" s="66"/>
      <c r="G1198" s="89"/>
      <c r="H1198" s="89"/>
      <c r="I1198" s="89"/>
      <c r="J1198" s="89"/>
      <c r="K1198" s="89"/>
      <c r="L1198" s="89"/>
      <c r="M1198" s="89"/>
      <c r="N1198" s="89"/>
      <c r="O1198" s="89"/>
      <c r="P1198" s="89"/>
      <c r="Q1198" s="66"/>
      <c r="R1198" s="66"/>
    </row>
    <row r="1199" spans="1:18" ht="15" customHeight="1" x14ac:dyDescent="0.25">
      <c r="A1199" s="74" t="s">
        <v>4021</v>
      </c>
      <c r="B1199" t="s">
        <v>15</v>
      </c>
      <c r="C1199" s="73">
        <v>40414</v>
      </c>
      <c r="D1199" s="93">
        <v>3</v>
      </c>
      <c r="E1199" s="66" t="s">
        <v>20</v>
      </c>
      <c r="F1199" s="66"/>
      <c r="G1199" s="89"/>
      <c r="H1199" s="89"/>
      <c r="I1199" s="89"/>
      <c r="J1199" s="89"/>
      <c r="K1199" s="89"/>
      <c r="L1199" s="89"/>
      <c r="M1199" s="89"/>
      <c r="N1199" s="89"/>
      <c r="O1199" s="89"/>
      <c r="P1199" s="89"/>
      <c r="Q1199" s="66"/>
      <c r="R1199" s="66"/>
    </row>
    <row r="1200" spans="1:18" ht="15" customHeight="1" x14ac:dyDescent="0.25">
      <c r="A1200" s="74" t="s">
        <v>4021</v>
      </c>
      <c r="B1200" t="s">
        <v>15</v>
      </c>
      <c r="C1200" s="73">
        <v>65000</v>
      </c>
      <c r="D1200" s="93">
        <v>3</v>
      </c>
      <c r="E1200" s="66" t="s">
        <v>20</v>
      </c>
      <c r="F1200" s="66"/>
      <c r="G1200" s="89"/>
      <c r="H1200" s="89"/>
      <c r="I1200" s="89"/>
      <c r="J1200" s="89"/>
      <c r="K1200" s="89"/>
      <c r="L1200" s="89"/>
      <c r="M1200" s="89"/>
      <c r="N1200" s="89"/>
      <c r="O1200" s="89"/>
      <c r="P1200" s="89"/>
      <c r="Q1200" s="66"/>
      <c r="R1200" s="66"/>
    </row>
    <row r="1201" spans="1:18" ht="15" customHeight="1" x14ac:dyDescent="0.25">
      <c r="A1201" s="74" t="s">
        <v>4021</v>
      </c>
      <c r="B1201" t="s">
        <v>15</v>
      </c>
      <c r="C1201" s="73">
        <v>120000</v>
      </c>
      <c r="D1201" s="93">
        <v>3</v>
      </c>
      <c r="E1201" s="66" t="s">
        <v>20</v>
      </c>
      <c r="F1201" s="66"/>
      <c r="G1201" s="89"/>
      <c r="H1201" s="89"/>
      <c r="I1201" s="89"/>
      <c r="J1201" s="89"/>
      <c r="K1201" s="89"/>
      <c r="L1201" s="89"/>
      <c r="M1201" s="89"/>
      <c r="N1201" s="89"/>
      <c r="O1201" s="89"/>
      <c r="P1201" s="89"/>
      <c r="Q1201" s="66"/>
      <c r="R1201" s="66"/>
    </row>
    <row r="1202" spans="1:18" ht="15" customHeight="1" x14ac:dyDescent="0.25">
      <c r="A1202" s="74" t="s">
        <v>4021</v>
      </c>
      <c r="B1202" t="s">
        <v>15</v>
      </c>
      <c r="C1202" s="73">
        <v>108000</v>
      </c>
      <c r="D1202" s="93">
        <v>6</v>
      </c>
      <c r="E1202" s="66" t="s">
        <v>356</v>
      </c>
      <c r="F1202" s="66"/>
      <c r="G1202" s="89"/>
      <c r="H1202" s="89"/>
      <c r="I1202" s="89"/>
      <c r="J1202" s="89"/>
      <c r="K1202" s="89"/>
      <c r="L1202" s="89"/>
      <c r="M1202" s="89"/>
      <c r="N1202" s="89"/>
      <c r="O1202" s="89"/>
      <c r="P1202" s="89"/>
      <c r="Q1202" s="66"/>
      <c r="R1202" s="66"/>
    </row>
    <row r="1203" spans="1:18" ht="15" customHeight="1" x14ac:dyDescent="0.25">
      <c r="A1203" s="74" t="s">
        <v>4021</v>
      </c>
      <c r="B1203" t="s">
        <v>15</v>
      </c>
      <c r="C1203" s="73">
        <v>75000</v>
      </c>
      <c r="D1203" s="93">
        <v>3</v>
      </c>
      <c r="E1203" s="66" t="s">
        <v>20</v>
      </c>
      <c r="F1203" s="66"/>
      <c r="G1203" s="89"/>
      <c r="H1203" s="89"/>
      <c r="I1203" s="89"/>
      <c r="J1203" s="89"/>
      <c r="K1203" s="89"/>
      <c r="L1203" s="89"/>
      <c r="M1203" s="89"/>
      <c r="N1203" s="89"/>
      <c r="O1203" s="89"/>
      <c r="P1203" s="89"/>
      <c r="Q1203" s="66"/>
      <c r="R1203" s="66"/>
    </row>
    <row r="1204" spans="1:18" ht="15" customHeight="1" x14ac:dyDescent="0.25">
      <c r="A1204" s="74" t="s">
        <v>4021</v>
      </c>
      <c r="B1204" t="s">
        <v>15</v>
      </c>
      <c r="C1204" s="73">
        <v>45000</v>
      </c>
      <c r="D1204" s="93">
        <v>3</v>
      </c>
      <c r="E1204" s="66" t="s">
        <v>20</v>
      </c>
      <c r="F1204" s="66"/>
      <c r="G1204" s="89"/>
      <c r="H1204" s="89"/>
      <c r="I1204" s="89"/>
      <c r="J1204" s="89"/>
      <c r="K1204" s="89"/>
      <c r="L1204" s="89"/>
      <c r="M1204" s="89"/>
      <c r="N1204" s="89"/>
      <c r="O1204" s="89"/>
      <c r="P1204" s="89"/>
      <c r="Q1204" s="66"/>
      <c r="R1204" s="66"/>
    </row>
    <row r="1205" spans="1:18" ht="15" customHeight="1" x14ac:dyDescent="0.25">
      <c r="A1205" s="74" t="s">
        <v>4021</v>
      </c>
      <c r="B1205" t="s">
        <v>15</v>
      </c>
      <c r="C1205" s="73">
        <v>45000</v>
      </c>
      <c r="D1205" s="93">
        <v>5</v>
      </c>
      <c r="E1205" s="66" t="s">
        <v>310</v>
      </c>
      <c r="F1205" s="66"/>
      <c r="G1205" s="89"/>
      <c r="H1205" s="89"/>
      <c r="I1205" s="89"/>
      <c r="J1205" s="89"/>
      <c r="K1205" s="89"/>
      <c r="L1205" s="89"/>
      <c r="M1205" s="89"/>
      <c r="N1205" s="89"/>
      <c r="O1205" s="89"/>
      <c r="P1205" s="89"/>
      <c r="Q1205" s="66"/>
      <c r="R1205" s="66"/>
    </row>
    <row r="1206" spans="1:18" ht="15" customHeight="1" x14ac:dyDescent="0.25">
      <c r="A1206" s="74" t="s">
        <v>4021</v>
      </c>
      <c r="B1206" t="s">
        <v>15</v>
      </c>
      <c r="C1206" s="73">
        <v>90000</v>
      </c>
      <c r="D1206" s="93">
        <v>2</v>
      </c>
      <c r="E1206" s="66" t="s">
        <v>52</v>
      </c>
      <c r="F1206" s="66"/>
      <c r="G1206" s="89"/>
      <c r="H1206" s="89"/>
      <c r="I1206" s="89"/>
      <c r="J1206" s="89"/>
      <c r="K1206" s="89"/>
      <c r="L1206" s="89"/>
      <c r="M1206" s="89"/>
      <c r="N1206" s="89"/>
      <c r="O1206" s="89"/>
      <c r="P1206" s="89"/>
      <c r="Q1206" s="66"/>
      <c r="R1206" s="66"/>
    </row>
    <row r="1207" spans="1:18" ht="15" customHeight="1" x14ac:dyDescent="0.25">
      <c r="A1207" s="74" t="s">
        <v>4021</v>
      </c>
      <c r="B1207" t="s">
        <v>15</v>
      </c>
      <c r="C1207" s="73">
        <v>65000</v>
      </c>
      <c r="D1207" s="93">
        <v>3</v>
      </c>
      <c r="E1207" s="66" t="s">
        <v>20</v>
      </c>
      <c r="F1207" s="66"/>
      <c r="G1207" s="89"/>
      <c r="H1207" s="89"/>
      <c r="I1207" s="89"/>
      <c r="J1207" s="89"/>
      <c r="K1207" s="89"/>
      <c r="L1207" s="89"/>
      <c r="M1207" s="89"/>
      <c r="N1207" s="89"/>
      <c r="O1207" s="89"/>
      <c r="P1207" s="89"/>
      <c r="Q1207" s="66"/>
      <c r="R1207" s="66"/>
    </row>
    <row r="1208" spans="1:18" ht="15" customHeight="1" x14ac:dyDescent="0.25">
      <c r="A1208" s="74" t="s">
        <v>4021</v>
      </c>
      <c r="B1208" t="s">
        <v>15</v>
      </c>
      <c r="C1208" s="73">
        <v>70000</v>
      </c>
      <c r="D1208" s="93">
        <v>3</v>
      </c>
      <c r="E1208" s="66" t="s">
        <v>20</v>
      </c>
      <c r="F1208" s="66"/>
      <c r="G1208" s="89"/>
      <c r="H1208" s="89"/>
      <c r="I1208" s="89"/>
      <c r="J1208" s="89"/>
      <c r="K1208" s="89"/>
      <c r="L1208" s="89"/>
      <c r="M1208" s="89"/>
      <c r="N1208" s="89"/>
      <c r="O1208" s="89"/>
      <c r="P1208" s="89"/>
      <c r="Q1208" s="66"/>
      <c r="R1208" s="66"/>
    </row>
    <row r="1209" spans="1:18" ht="15" customHeight="1" x14ac:dyDescent="0.25">
      <c r="A1209" s="74" t="s">
        <v>4021</v>
      </c>
      <c r="B1209" t="s">
        <v>15</v>
      </c>
      <c r="C1209" s="73">
        <v>160000</v>
      </c>
      <c r="D1209" s="93">
        <v>3</v>
      </c>
      <c r="E1209" s="66" t="s">
        <v>20</v>
      </c>
      <c r="F1209" s="66"/>
      <c r="G1209" s="89"/>
      <c r="H1209" s="89"/>
      <c r="I1209" s="89"/>
      <c r="J1209" s="89"/>
      <c r="K1209" s="89"/>
      <c r="L1209" s="89"/>
      <c r="M1209" s="89"/>
      <c r="N1209" s="89"/>
      <c r="O1209" s="89"/>
      <c r="P1209" s="89"/>
      <c r="Q1209" s="66"/>
      <c r="R1209" s="66"/>
    </row>
    <row r="1210" spans="1:18" ht="15" customHeight="1" x14ac:dyDescent="0.25">
      <c r="A1210" s="74" t="s">
        <v>4021</v>
      </c>
      <c r="B1210" t="s">
        <v>15</v>
      </c>
      <c r="C1210" s="73">
        <v>30000</v>
      </c>
      <c r="D1210" s="93">
        <v>3</v>
      </c>
      <c r="E1210" s="66" t="s">
        <v>20</v>
      </c>
      <c r="F1210" s="66"/>
      <c r="G1210" s="89"/>
      <c r="H1210" s="89"/>
      <c r="I1210" s="89"/>
      <c r="J1210" s="89"/>
      <c r="K1210" s="89"/>
      <c r="L1210" s="89"/>
      <c r="M1210" s="89"/>
      <c r="N1210" s="89"/>
      <c r="O1210" s="89"/>
      <c r="P1210" s="89"/>
      <c r="Q1210" s="66"/>
      <c r="R1210" s="66"/>
    </row>
    <row r="1211" spans="1:18" ht="15" customHeight="1" x14ac:dyDescent="0.25">
      <c r="A1211" s="74" t="s">
        <v>4021</v>
      </c>
      <c r="B1211" t="s">
        <v>15</v>
      </c>
      <c r="C1211" s="73">
        <v>61000</v>
      </c>
      <c r="D1211" s="93">
        <v>2</v>
      </c>
      <c r="E1211" s="66" t="s">
        <v>52</v>
      </c>
      <c r="F1211" s="66"/>
      <c r="G1211" s="89"/>
      <c r="H1211" s="89"/>
      <c r="I1211" s="89"/>
      <c r="J1211" s="89"/>
      <c r="K1211" s="89"/>
      <c r="L1211" s="89"/>
      <c r="M1211" s="89"/>
      <c r="N1211" s="89"/>
      <c r="O1211" s="89"/>
      <c r="P1211" s="89"/>
      <c r="Q1211" s="66"/>
      <c r="R1211" s="66"/>
    </row>
    <row r="1212" spans="1:18" ht="15" customHeight="1" x14ac:dyDescent="0.25">
      <c r="A1212" s="74" t="s">
        <v>4021</v>
      </c>
      <c r="B1212" t="s">
        <v>15</v>
      </c>
      <c r="C1212" s="73">
        <v>80000</v>
      </c>
      <c r="D1212" s="93">
        <v>7</v>
      </c>
      <c r="E1212" s="66" t="s">
        <v>488</v>
      </c>
      <c r="F1212" s="66"/>
      <c r="G1212" s="89"/>
      <c r="H1212" s="89"/>
      <c r="I1212" s="89"/>
      <c r="J1212" s="89"/>
      <c r="K1212" s="89"/>
      <c r="L1212" s="89"/>
      <c r="M1212" s="89"/>
      <c r="N1212" s="89"/>
      <c r="O1212" s="89"/>
      <c r="P1212" s="89"/>
      <c r="Q1212" s="66"/>
      <c r="R1212" s="66"/>
    </row>
    <row r="1213" spans="1:18" ht="15" customHeight="1" x14ac:dyDescent="0.25">
      <c r="A1213" s="74" t="s">
        <v>4021</v>
      </c>
      <c r="B1213" t="s">
        <v>15</v>
      </c>
      <c r="C1213" s="73">
        <v>50000</v>
      </c>
      <c r="D1213" s="93">
        <v>2</v>
      </c>
      <c r="E1213" s="66" t="s">
        <v>52</v>
      </c>
      <c r="F1213" s="66"/>
      <c r="G1213" s="89"/>
      <c r="H1213" s="89"/>
      <c r="I1213" s="89"/>
      <c r="J1213" s="89"/>
      <c r="K1213" s="89"/>
      <c r="L1213" s="89"/>
      <c r="M1213" s="89"/>
      <c r="N1213" s="89"/>
      <c r="O1213" s="89"/>
      <c r="P1213" s="89"/>
      <c r="Q1213" s="66"/>
      <c r="R1213" s="66"/>
    </row>
    <row r="1214" spans="1:18" ht="15" customHeight="1" x14ac:dyDescent="0.25">
      <c r="A1214" s="74" t="s">
        <v>4021</v>
      </c>
      <c r="B1214" t="s">
        <v>15</v>
      </c>
      <c r="C1214" s="73">
        <v>95000</v>
      </c>
      <c r="D1214" s="93">
        <v>2</v>
      </c>
      <c r="E1214" s="66" t="s">
        <v>52</v>
      </c>
      <c r="F1214" s="66"/>
      <c r="G1214" s="89"/>
      <c r="H1214" s="89"/>
      <c r="I1214" s="89"/>
      <c r="J1214" s="89"/>
      <c r="K1214" s="89"/>
      <c r="L1214" s="89"/>
      <c r="M1214" s="89"/>
      <c r="N1214" s="89"/>
      <c r="O1214" s="89"/>
      <c r="P1214" s="89"/>
      <c r="Q1214" s="66"/>
      <c r="R1214" s="66"/>
    </row>
    <row r="1215" spans="1:18" ht="15" customHeight="1" x14ac:dyDescent="0.25">
      <c r="A1215" s="74" t="s">
        <v>4021</v>
      </c>
      <c r="B1215" t="s">
        <v>15</v>
      </c>
      <c r="C1215" s="73">
        <v>39000</v>
      </c>
      <c r="D1215" s="93">
        <v>3</v>
      </c>
      <c r="E1215" s="66" t="s">
        <v>20</v>
      </c>
      <c r="F1215" s="66"/>
      <c r="G1215" s="89"/>
      <c r="H1215" s="89"/>
      <c r="I1215" s="89"/>
      <c r="J1215" s="89"/>
      <c r="K1215" s="89"/>
      <c r="L1215" s="89"/>
      <c r="M1215" s="89"/>
      <c r="N1215" s="89"/>
      <c r="O1215" s="89"/>
      <c r="P1215" s="89"/>
      <c r="Q1215" s="66"/>
      <c r="R1215" s="66"/>
    </row>
    <row r="1216" spans="1:18" ht="15" customHeight="1" x14ac:dyDescent="0.25">
      <c r="A1216" s="74" t="s">
        <v>4021</v>
      </c>
      <c r="B1216" t="s">
        <v>15</v>
      </c>
      <c r="C1216" s="73">
        <v>60000</v>
      </c>
      <c r="D1216" s="93">
        <v>3</v>
      </c>
      <c r="E1216" s="66" t="s">
        <v>20</v>
      </c>
      <c r="F1216" s="66"/>
      <c r="G1216" s="89"/>
      <c r="H1216" s="89"/>
      <c r="I1216" s="89"/>
      <c r="J1216" s="89"/>
      <c r="K1216" s="89"/>
      <c r="L1216" s="89"/>
      <c r="M1216" s="89"/>
      <c r="N1216" s="89"/>
      <c r="O1216" s="89"/>
      <c r="P1216" s="89"/>
      <c r="Q1216" s="66"/>
      <c r="R1216" s="66"/>
    </row>
    <row r="1217" spans="1:18" ht="15" customHeight="1" x14ac:dyDescent="0.25">
      <c r="A1217" s="74" t="s">
        <v>4021</v>
      </c>
      <c r="B1217" t="s">
        <v>15</v>
      </c>
      <c r="C1217" s="73">
        <v>125000</v>
      </c>
      <c r="D1217" s="93">
        <v>3</v>
      </c>
      <c r="E1217" s="66" t="s">
        <v>20</v>
      </c>
      <c r="F1217" s="66"/>
      <c r="G1217" s="89"/>
      <c r="H1217" s="89"/>
      <c r="I1217" s="89"/>
      <c r="J1217" s="89"/>
      <c r="K1217" s="89"/>
      <c r="L1217" s="89"/>
      <c r="M1217" s="89"/>
      <c r="N1217" s="89"/>
      <c r="O1217" s="89"/>
      <c r="P1217" s="89"/>
      <c r="Q1217" s="66"/>
      <c r="R1217" s="66"/>
    </row>
    <row r="1218" spans="1:18" ht="15" customHeight="1" x14ac:dyDescent="0.25">
      <c r="A1218" s="74" t="s">
        <v>4021</v>
      </c>
      <c r="B1218" t="s">
        <v>15</v>
      </c>
      <c r="C1218" s="73">
        <v>80000</v>
      </c>
      <c r="D1218" s="93">
        <v>2</v>
      </c>
      <c r="E1218" s="66" t="s">
        <v>52</v>
      </c>
      <c r="F1218" s="66"/>
      <c r="G1218" s="89"/>
      <c r="H1218" s="89"/>
      <c r="I1218" s="89"/>
      <c r="J1218" s="89"/>
      <c r="K1218" s="89"/>
      <c r="L1218" s="89"/>
      <c r="M1218" s="89"/>
      <c r="N1218" s="89"/>
      <c r="O1218" s="89"/>
      <c r="P1218" s="89"/>
      <c r="Q1218" s="66"/>
      <c r="R1218" s="66"/>
    </row>
    <row r="1219" spans="1:18" ht="15" customHeight="1" x14ac:dyDescent="0.25">
      <c r="A1219" s="74" t="s">
        <v>4021</v>
      </c>
      <c r="B1219" t="s">
        <v>15</v>
      </c>
      <c r="C1219" s="73">
        <v>53000</v>
      </c>
      <c r="D1219" s="93">
        <v>3</v>
      </c>
      <c r="E1219" s="66" t="s">
        <v>20</v>
      </c>
      <c r="F1219" s="66"/>
      <c r="G1219" s="89"/>
      <c r="H1219" s="89"/>
      <c r="I1219" s="89"/>
      <c r="J1219" s="89"/>
      <c r="K1219" s="89"/>
      <c r="L1219" s="89"/>
      <c r="M1219" s="89"/>
      <c r="N1219" s="89"/>
      <c r="O1219" s="89"/>
      <c r="P1219" s="89"/>
      <c r="Q1219" s="66"/>
      <c r="R1219" s="66"/>
    </row>
    <row r="1220" spans="1:18" ht="15" customHeight="1" x14ac:dyDescent="0.25">
      <c r="A1220" s="74" t="s">
        <v>4021</v>
      </c>
      <c r="B1220" t="s">
        <v>15</v>
      </c>
      <c r="C1220" s="73">
        <v>105000</v>
      </c>
      <c r="D1220" s="93">
        <v>6</v>
      </c>
      <c r="E1220" s="66" t="s">
        <v>356</v>
      </c>
      <c r="F1220" s="66"/>
      <c r="G1220" s="89"/>
      <c r="H1220" s="89"/>
      <c r="I1220" s="89"/>
      <c r="J1220" s="89"/>
      <c r="K1220" s="89"/>
      <c r="L1220" s="89"/>
      <c r="M1220" s="89"/>
      <c r="N1220" s="89"/>
      <c r="O1220" s="89"/>
      <c r="P1220" s="89"/>
      <c r="Q1220" s="66"/>
      <c r="R1220" s="66"/>
    </row>
    <row r="1221" spans="1:18" ht="15" customHeight="1" x14ac:dyDescent="0.25">
      <c r="A1221" s="74" t="s">
        <v>4021</v>
      </c>
      <c r="B1221" t="s">
        <v>15</v>
      </c>
      <c r="C1221" s="73">
        <v>52000</v>
      </c>
      <c r="D1221" s="93">
        <v>8</v>
      </c>
      <c r="E1221" s="66" t="s">
        <v>67</v>
      </c>
      <c r="F1221" s="66"/>
      <c r="G1221" s="89"/>
      <c r="H1221" s="89"/>
      <c r="I1221" s="89"/>
      <c r="J1221" s="89"/>
      <c r="K1221" s="89"/>
      <c r="L1221" s="89"/>
      <c r="M1221" s="89"/>
      <c r="N1221" s="89"/>
      <c r="O1221" s="89"/>
      <c r="P1221" s="89"/>
      <c r="Q1221" s="66"/>
      <c r="R1221" s="66"/>
    </row>
    <row r="1222" spans="1:18" ht="15" customHeight="1" x14ac:dyDescent="0.25">
      <c r="A1222" s="74" t="s">
        <v>4021</v>
      </c>
      <c r="B1222" t="s">
        <v>15</v>
      </c>
      <c r="C1222" s="73">
        <v>35000</v>
      </c>
      <c r="D1222" s="93">
        <v>8</v>
      </c>
      <c r="E1222" s="66" t="s">
        <v>67</v>
      </c>
      <c r="F1222" s="66"/>
      <c r="G1222" s="89"/>
      <c r="H1222" s="89"/>
      <c r="I1222" s="89"/>
      <c r="J1222" s="89"/>
      <c r="K1222" s="89"/>
      <c r="L1222" s="89"/>
      <c r="M1222" s="89"/>
      <c r="N1222" s="89"/>
      <c r="O1222" s="89"/>
      <c r="P1222" s="89"/>
      <c r="Q1222" s="66"/>
      <c r="R1222" s="66"/>
    </row>
    <row r="1223" spans="1:18" ht="15" customHeight="1" x14ac:dyDescent="0.25">
      <c r="A1223" s="74" t="s">
        <v>4021</v>
      </c>
      <c r="B1223" t="s">
        <v>15</v>
      </c>
      <c r="C1223" s="73">
        <v>62000</v>
      </c>
      <c r="D1223" s="93">
        <v>3</v>
      </c>
      <c r="E1223" s="66" t="s">
        <v>20</v>
      </c>
      <c r="F1223" s="66"/>
      <c r="G1223" s="89"/>
      <c r="H1223" s="89"/>
      <c r="I1223" s="89"/>
      <c r="J1223" s="89"/>
      <c r="K1223" s="89"/>
      <c r="L1223" s="89"/>
      <c r="M1223" s="89"/>
      <c r="N1223" s="89"/>
      <c r="O1223" s="89"/>
      <c r="P1223" s="89"/>
      <c r="Q1223" s="66"/>
      <c r="R1223" s="66"/>
    </row>
    <row r="1224" spans="1:18" ht="15" customHeight="1" x14ac:dyDescent="0.25">
      <c r="A1224" s="74" t="s">
        <v>4021</v>
      </c>
      <c r="B1224" t="s">
        <v>15</v>
      </c>
      <c r="C1224" s="73">
        <v>30232</v>
      </c>
      <c r="D1224" s="93">
        <v>5</v>
      </c>
      <c r="E1224" s="66" t="s">
        <v>310</v>
      </c>
      <c r="F1224" s="66"/>
      <c r="G1224" s="89"/>
      <c r="H1224" s="89"/>
      <c r="I1224" s="89"/>
      <c r="J1224" s="89"/>
      <c r="K1224" s="89"/>
      <c r="L1224" s="89"/>
      <c r="M1224" s="89"/>
      <c r="N1224" s="89"/>
      <c r="O1224" s="89"/>
      <c r="P1224" s="89"/>
      <c r="Q1224" s="66"/>
      <c r="R1224" s="66"/>
    </row>
    <row r="1225" spans="1:18" ht="15" customHeight="1" x14ac:dyDescent="0.25">
      <c r="A1225" s="74" t="s">
        <v>4021</v>
      </c>
      <c r="B1225" t="s">
        <v>15</v>
      </c>
      <c r="C1225" s="73">
        <v>41000</v>
      </c>
      <c r="D1225" s="93">
        <v>3</v>
      </c>
      <c r="E1225" s="66" t="s">
        <v>20</v>
      </c>
      <c r="F1225" s="66"/>
      <c r="G1225" s="89"/>
      <c r="H1225" s="89"/>
      <c r="I1225" s="89"/>
      <c r="J1225" s="89"/>
      <c r="K1225" s="89"/>
      <c r="L1225" s="89"/>
      <c r="M1225" s="89"/>
      <c r="N1225" s="89"/>
      <c r="O1225" s="89"/>
      <c r="P1225" s="89"/>
      <c r="Q1225" s="66"/>
      <c r="R1225" s="66"/>
    </row>
    <row r="1226" spans="1:18" ht="15" customHeight="1" x14ac:dyDescent="0.25">
      <c r="A1226" s="74" t="s">
        <v>4021</v>
      </c>
      <c r="B1226" t="s">
        <v>15</v>
      </c>
      <c r="C1226" s="73">
        <v>65000</v>
      </c>
      <c r="D1226" s="93">
        <v>3</v>
      </c>
      <c r="E1226" s="66" t="s">
        <v>20</v>
      </c>
      <c r="F1226" s="66"/>
      <c r="G1226" s="89"/>
      <c r="H1226" s="89"/>
      <c r="I1226" s="89"/>
      <c r="J1226" s="89"/>
      <c r="K1226" s="89"/>
      <c r="L1226" s="89"/>
      <c r="M1226" s="89"/>
      <c r="N1226" s="89"/>
      <c r="O1226" s="89"/>
      <c r="P1226" s="89"/>
      <c r="Q1226" s="66"/>
      <c r="R1226" s="66"/>
    </row>
    <row r="1227" spans="1:18" ht="15" customHeight="1" x14ac:dyDescent="0.25">
      <c r="A1227" s="74" t="s">
        <v>4021</v>
      </c>
      <c r="B1227" t="s">
        <v>15</v>
      </c>
      <c r="C1227" s="73">
        <v>48500</v>
      </c>
      <c r="D1227" s="93">
        <v>2</v>
      </c>
      <c r="E1227" s="66" t="s">
        <v>52</v>
      </c>
      <c r="F1227" s="66"/>
      <c r="G1227" s="89"/>
      <c r="H1227" s="89"/>
      <c r="I1227" s="89"/>
      <c r="J1227" s="89"/>
      <c r="K1227" s="89"/>
      <c r="L1227" s="89"/>
      <c r="M1227" s="89"/>
      <c r="N1227" s="89"/>
      <c r="O1227" s="89"/>
      <c r="P1227" s="89"/>
      <c r="Q1227" s="66"/>
      <c r="R1227" s="66"/>
    </row>
    <row r="1228" spans="1:18" ht="15" customHeight="1" x14ac:dyDescent="0.25">
      <c r="A1228" s="74" t="s">
        <v>4021</v>
      </c>
      <c r="B1228" t="s">
        <v>15</v>
      </c>
      <c r="C1228" s="73">
        <v>33900</v>
      </c>
      <c r="D1228" s="93">
        <v>3</v>
      </c>
      <c r="E1228" s="66" t="s">
        <v>20</v>
      </c>
      <c r="F1228" s="66"/>
      <c r="G1228" s="89"/>
      <c r="H1228" s="89"/>
      <c r="I1228" s="89"/>
      <c r="J1228" s="89"/>
      <c r="K1228" s="89"/>
      <c r="L1228" s="89"/>
      <c r="M1228" s="89"/>
      <c r="N1228" s="89"/>
      <c r="O1228" s="89"/>
      <c r="P1228" s="89"/>
      <c r="Q1228" s="66"/>
      <c r="R1228" s="66"/>
    </row>
    <row r="1229" spans="1:18" ht="15" customHeight="1" x14ac:dyDescent="0.25">
      <c r="A1229" s="74" t="s">
        <v>4021</v>
      </c>
      <c r="B1229" t="s">
        <v>15</v>
      </c>
      <c r="C1229" s="73">
        <v>85000</v>
      </c>
      <c r="D1229" s="93">
        <v>4</v>
      </c>
      <c r="E1229" s="66" t="s">
        <v>4001</v>
      </c>
      <c r="F1229" s="66"/>
      <c r="G1229" s="89"/>
      <c r="H1229" s="89"/>
      <c r="I1229" s="89"/>
      <c r="J1229" s="89"/>
      <c r="K1229" s="89"/>
      <c r="L1229" s="89"/>
      <c r="M1229" s="89"/>
      <c r="N1229" s="89"/>
      <c r="O1229" s="89"/>
      <c r="P1229" s="89"/>
      <c r="Q1229" s="66"/>
      <c r="R1229" s="66"/>
    </row>
    <row r="1230" spans="1:18" ht="15" customHeight="1" x14ac:dyDescent="0.25">
      <c r="A1230" s="74" t="s">
        <v>4021</v>
      </c>
      <c r="B1230" t="s">
        <v>15</v>
      </c>
      <c r="C1230" s="73">
        <v>48000</v>
      </c>
      <c r="D1230" s="93">
        <v>2</v>
      </c>
      <c r="E1230" s="66" t="s">
        <v>52</v>
      </c>
      <c r="F1230" s="66"/>
      <c r="G1230" s="89"/>
      <c r="H1230" s="89"/>
      <c r="I1230" s="89"/>
      <c r="J1230" s="89"/>
      <c r="K1230" s="89"/>
      <c r="L1230" s="89"/>
      <c r="M1230" s="89"/>
      <c r="N1230" s="89"/>
      <c r="O1230" s="89"/>
      <c r="P1230" s="89"/>
      <c r="Q1230" s="66"/>
      <c r="R1230" s="66"/>
    </row>
    <row r="1231" spans="1:18" ht="15" customHeight="1" x14ac:dyDescent="0.25">
      <c r="A1231" s="74" t="s">
        <v>4021</v>
      </c>
      <c r="B1231" t="s">
        <v>15</v>
      </c>
      <c r="C1231" s="73">
        <v>95000</v>
      </c>
      <c r="D1231" s="93">
        <v>3</v>
      </c>
      <c r="E1231" s="66" t="s">
        <v>20</v>
      </c>
      <c r="F1231" s="66"/>
      <c r="G1231" s="89"/>
      <c r="H1231" s="89"/>
      <c r="I1231" s="89"/>
      <c r="J1231" s="89"/>
      <c r="K1231" s="89"/>
      <c r="L1231" s="89"/>
      <c r="M1231" s="89"/>
      <c r="N1231" s="89"/>
      <c r="O1231" s="89"/>
      <c r="P1231" s="89"/>
      <c r="Q1231" s="66"/>
      <c r="R1231" s="66"/>
    </row>
    <row r="1232" spans="1:18" ht="15" customHeight="1" x14ac:dyDescent="0.25">
      <c r="A1232" s="74" t="s">
        <v>4021</v>
      </c>
      <c r="B1232" t="s">
        <v>15</v>
      </c>
      <c r="C1232" s="73">
        <v>75000</v>
      </c>
      <c r="D1232" s="93">
        <v>3</v>
      </c>
      <c r="E1232" s="66" t="s">
        <v>20</v>
      </c>
      <c r="F1232" s="66"/>
      <c r="G1232" s="89"/>
      <c r="H1232" s="89"/>
      <c r="I1232" s="89"/>
      <c r="J1232" s="89"/>
      <c r="K1232" s="89"/>
      <c r="L1232" s="89"/>
      <c r="M1232" s="89"/>
      <c r="N1232" s="89"/>
      <c r="O1232" s="89"/>
      <c r="P1232" s="89"/>
      <c r="Q1232" s="66"/>
      <c r="R1232" s="66"/>
    </row>
    <row r="1233" spans="1:18" ht="15" customHeight="1" x14ac:dyDescent="0.25">
      <c r="A1233" s="74" t="s">
        <v>4021</v>
      </c>
      <c r="B1233" t="s">
        <v>15</v>
      </c>
      <c r="C1233" s="73">
        <v>100000</v>
      </c>
      <c r="D1233" s="93">
        <v>4</v>
      </c>
      <c r="E1233" s="66" t="s">
        <v>4001</v>
      </c>
      <c r="F1233" s="66"/>
      <c r="G1233" s="89"/>
      <c r="H1233" s="89"/>
      <c r="I1233" s="89"/>
      <c r="J1233" s="89"/>
      <c r="K1233" s="89"/>
      <c r="L1233" s="89"/>
      <c r="M1233" s="89"/>
      <c r="N1233" s="89"/>
      <c r="O1233" s="89"/>
      <c r="P1233" s="89"/>
      <c r="Q1233" s="66"/>
      <c r="R1233" s="66"/>
    </row>
    <row r="1234" spans="1:18" ht="15" customHeight="1" x14ac:dyDescent="0.25">
      <c r="A1234" s="74" t="s">
        <v>4021</v>
      </c>
      <c r="B1234" t="s">
        <v>15</v>
      </c>
      <c r="C1234" s="73">
        <v>40000</v>
      </c>
      <c r="D1234" s="93">
        <v>2</v>
      </c>
      <c r="E1234" s="66" t="s">
        <v>52</v>
      </c>
      <c r="F1234" s="66"/>
      <c r="G1234" s="89"/>
      <c r="H1234" s="89"/>
      <c r="I1234" s="89"/>
      <c r="J1234" s="89"/>
      <c r="K1234" s="89"/>
      <c r="L1234" s="89"/>
      <c r="M1234" s="89"/>
      <c r="N1234" s="89"/>
      <c r="O1234" s="89"/>
      <c r="P1234" s="89"/>
      <c r="Q1234" s="66"/>
      <c r="R1234" s="66"/>
    </row>
    <row r="1235" spans="1:18" ht="15" customHeight="1" x14ac:dyDescent="0.25">
      <c r="A1235" s="74" t="s">
        <v>4021</v>
      </c>
      <c r="B1235" t="s">
        <v>15</v>
      </c>
      <c r="C1235" s="73">
        <v>85000</v>
      </c>
      <c r="D1235" s="93">
        <v>5</v>
      </c>
      <c r="E1235" s="66" t="s">
        <v>310</v>
      </c>
      <c r="F1235" s="66"/>
      <c r="G1235" s="89"/>
      <c r="H1235" s="89"/>
      <c r="I1235" s="89"/>
      <c r="J1235" s="89"/>
      <c r="K1235" s="89"/>
      <c r="L1235" s="89"/>
      <c r="M1235" s="89"/>
      <c r="N1235" s="89"/>
      <c r="O1235" s="89"/>
      <c r="P1235" s="89"/>
      <c r="Q1235" s="66"/>
      <c r="R1235" s="66"/>
    </row>
    <row r="1236" spans="1:18" ht="15" customHeight="1" x14ac:dyDescent="0.25">
      <c r="A1236" s="74" t="s">
        <v>4021</v>
      </c>
      <c r="B1236" t="s">
        <v>15</v>
      </c>
      <c r="C1236" s="73">
        <v>92500</v>
      </c>
      <c r="D1236" s="93">
        <v>3</v>
      </c>
      <c r="E1236" s="66" t="s">
        <v>20</v>
      </c>
      <c r="F1236" s="66"/>
      <c r="G1236" s="89"/>
      <c r="H1236" s="89"/>
      <c r="I1236" s="89"/>
      <c r="J1236" s="89"/>
      <c r="K1236" s="89"/>
      <c r="L1236" s="89"/>
      <c r="M1236" s="89"/>
      <c r="N1236" s="89"/>
      <c r="O1236" s="89"/>
      <c r="P1236" s="89"/>
      <c r="Q1236" s="66"/>
      <c r="R1236" s="66"/>
    </row>
    <row r="1237" spans="1:18" ht="15" customHeight="1" x14ac:dyDescent="0.25">
      <c r="A1237" s="74" t="s">
        <v>4021</v>
      </c>
      <c r="B1237" t="s">
        <v>15</v>
      </c>
      <c r="C1237" s="73">
        <v>32000</v>
      </c>
      <c r="D1237" s="93">
        <v>2</v>
      </c>
      <c r="E1237" s="66" t="s">
        <v>52</v>
      </c>
      <c r="F1237" s="66"/>
      <c r="G1237" s="89"/>
      <c r="H1237" s="89"/>
      <c r="I1237" s="89"/>
      <c r="J1237" s="89"/>
      <c r="K1237" s="89"/>
      <c r="L1237" s="89"/>
      <c r="M1237" s="89"/>
      <c r="N1237" s="89"/>
      <c r="O1237" s="89"/>
      <c r="P1237" s="89"/>
      <c r="Q1237" s="66"/>
      <c r="R1237" s="66"/>
    </row>
    <row r="1238" spans="1:18" ht="15" customHeight="1" x14ac:dyDescent="0.25">
      <c r="A1238" s="74" t="s">
        <v>4021</v>
      </c>
      <c r="B1238" t="s">
        <v>15</v>
      </c>
      <c r="C1238" s="73">
        <v>55000</v>
      </c>
      <c r="D1238" s="93">
        <v>3</v>
      </c>
      <c r="E1238" s="66" t="s">
        <v>20</v>
      </c>
      <c r="F1238" s="66"/>
      <c r="G1238" s="89"/>
      <c r="H1238" s="89"/>
      <c r="I1238" s="89"/>
      <c r="J1238" s="89"/>
      <c r="K1238" s="89"/>
      <c r="L1238" s="89"/>
      <c r="M1238" s="89"/>
      <c r="N1238" s="89"/>
      <c r="O1238" s="89"/>
      <c r="P1238" s="89"/>
      <c r="Q1238" s="66"/>
      <c r="R1238" s="66"/>
    </row>
    <row r="1239" spans="1:18" ht="15" customHeight="1" x14ac:dyDescent="0.25">
      <c r="A1239" s="74" t="s">
        <v>4021</v>
      </c>
      <c r="B1239" t="s">
        <v>15</v>
      </c>
      <c r="C1239" s="73">
        <v>40000</v>
      </c>
      <c r="D1239" s="93">
        <v>3</v>
      </c>
      <c r="E1239" s="66" t="s">
        <v>20</v>
      </c>
      <c r="F1239" s="66"/>
      <c r="G1239" s="89"/>
      <c r="H1239" s="89"/>
      <c r="I1239" s="89"/>
      <c r="J1239" s="89"/>
      <c r="K1239" s="89"/>
      <c r="L1239" s="89"/>
      <c r="M1239" s="89"/>
      <c r="N1239" s="89"/>
      <c r="O1239" s="89"/>
      <c r="P1239" s="89"/>
      <c r="Q1239" s="66"/>
      <c r="R1239" s="66"/>
    </row>
    <row r="1240" spans="1:18" ht="15" customHeight="1" x14ac:dyDescent="0.25">
      <c r="A1240" s="74" t="s">
        <v>4021</v>
      </c>
      <c r="B1240" t="s">
        <v>15</v>
      </c>
      <c r="C1240" s="73">
        <v>43600</v>
      </c>
      <c r="D1240" s="93">
        <v>3</v>
      </c>
      <c r="E1240" s="66" t="s">
        <v>20</v>
      </c>
      <c r="F1240" s="66"/>
      <c r="G1240" s="89"/>
      <c r="H1240" s="89"/>
      <c r="I1240" s="89"/>
      <c r="J1240" s="89"/>
      <c r="K1240" s="89"/>
      <c r="L1240" s="89"/>
      <c r="M1240" s="89"/>
      <c r="N1240" s="89"/>
      <c r="O1240" s="89"/>
      <c r="P1240" s="89"/>
      <c r="Q1240" s="66"/>
      <c r="R1240" s="66"/>
    </row>
    <row r="1241" spans="1:18" ht="15" customHeight="1" x14ac:dyDescent="0.25">
      <c r="A1241" s="74" t="s">
        <v>4021</v>
      </c>
      <c r="B1241" t="s">
        <v>15</v>
      </c>
      <c r="C1241" s="73">
        <v>65000</v>
      </c>
      <c r="D1241" s="93">
        <v>3</v>
      </c>
      <c r="E1241" s="66" t="s">
        <v>20</v>
      </c>
      <c r="F1241" s="66"/>
      <c r="G1241" s="89"/>
      <c r="H1241" s="89"/>
      <c r="I1241" s="89"/>
      <c r="J1241" s="89"/>
      <c r="K1241" s="89"/>
      <c r="L1241" s="89"/>
      <c r="M1241" s="89"/>
      <c r="N1241" s="89"/>
      <c r="O1241" s="89"/>
      <c r="P1241" s="89"/>
      <c r="Q1241" s="66"/>
      <c r="R1241" s="66"/>
    </row>
    <row r="1242" spans="1:18" ht="15" customHeight="1" x14ac:dyDescent="0.25">
      <c r="A1242" s="74" t="s">
        <v>4021</v>
      </c>
      <c r="B1242" t="s">
        <v>15</v>
      </c>
      <c r="C1242" s="73">
        <v>40000</v>
      </c>
      <c r="D1242" s="93">
        <v>3</v>
      </c>
      <c r="E1242" s="66" t="s">
        <v>20</v>
      </c>
      <c r="F1242" s="66"/>
      <c r="G1242" s="89"/>
      <c r="H1242" s="89"/>
      <c r="I1242" s="89"/>
      <c r="J1242" s="89"/>
      <c r="K1242" s="89"/>
      <c r="L1242" s="89"/>
      <c r="M1242" s="89"/>
      <c r="N1242" s="89"/>
      <c r="O1242" s="89"/>
      <c r="P1242" s="89"/>
      <c r="Q1242" s="66"/>
      <c r="R1242" s="66"/>
    </row>
    <row r="1243" spans="1:18" ht="15" customHeight="1" x14ac:dyDescent="0.25">
      <c r="A1243" s="74" t="s">
        <v>4021</v>
      </c>
      <c r="B1243" t="s">
        <v>15</v>
      </c>
      <c r="C1243" s="73">
        <v>50000</v>
      </c>
      <c r="D1243" s="93">
        <v>4</v>
      </c>
      <c r="E1243" s="66" t="s">
        <v>4001</v>
      </c>
      <c r="F1243" s="66"/>
      <c r="G1243" s="89"/>
      <c r="H1243" s="89"/>
      <c r="I1243" s="89"/>
      <c r="J1243" s="89"/>
      <c r="K1243" s="89"/>
      <c r="L1243" s="89"/>
      <c r="M1243" s="89"/>
      <c r="N1243" s="89"/>
      <c r="O1243" s="89"/>
      <c r="P1243" s="89"/>
      <c r="Q1243" s="66"/>
      <c r="R1243" s="66"/>
    </row>
    <row r="1244" spans="1:18" ht="15" customHeight="1" x14ac:dyDescent="0.25">
      <c r="A1244" s="74" t="s">
        <v>4021</v>
      </c>
      <c r="B1244" t="s">
        <v>15</v>
      </c>
      <c r="C1244" s="73">
        <v>135000</v>
      </c>
      <c r="D1244" s="93">
        <v>4</v>
      </c>
      <c r="E1244" s="66" t="s">
        <v>4001</v>
      </c>
      <c r="F1244" s="66"/>
      <c r="G1244" s="89"/>
      <c r="H1244" s="89"/>
      <c r="I1244" s="89"/>
      <c r="J1244" s="89"/>
      <c r="K1244" s="89"/>
      <c r="L1244" s="89"/>
      <c r="M1244" s="89"/>
      <c r="N1244" s="89"/>
      <c r="O1244" s="89"/>
      <c r="P1244" s="89"/>
      <c r="Q1244" s="66"/>
      <c r="R1244" s="66"/>
    </row>
    <row r="1245" spans="1:18" ht="15" customHeight="1" x14ac:dyDescent="0.25">
      <c r="A1245" s="74" t="s">
        <v>4021</v>
      </c>
      <c r="B1245" t="s">
        <v>15</v>
      </c>
      <c r="C1245" s="73">
        <v>115000</v>
      </c>
      <c r="D1245" s="93">
        <v>3</v>
      </c>
      <c r="E1245" s="66" t="s">
        <v>20</v>
      </c>
      <c r="F1245" s="66"/>
      <c r="G1245" s="89"/>
      <c r="H1245" s="89"/>
      <c r="I1245" s="89"/>
      <c r="J1245" s="89"/>
      <c r="K1245" s="89"/>
      <c r="L1245" s="89"/>
      <c r="M1245" s="89"/>
      <c r="N1245" s="89"/>
      <c r="O1245" s="89"/>
      <c r="P1245" s="89"/>
      <c r="Q1245" s="66"/>
      <c r="R1245" s="66"/>
    </row>
    <row r="1246" spans="1:18" ht="15" customHeight="1" x14ac:dyDescent="0.25">
      <c r="A1246" s="74" t="s">
        <v>4021</v>
      </c>
      <c r="B1246" t="s">
        <v>15</v>
      </c>
      <c r="C1246" s="73">
        <v>70000</v>
      </c>
      <c r="D1246" s="93">
        <v>3</v>
      </c>
      <c r="E1246" s="66" t="s">
        <v>20</v>
      </c>
      <c r="F1246" s="66"/>
      <c r="G1246" s="89"/>
      <c r="H1246" s="89"/>
      <c r="I1246" s="89"/>
      <c r="J1246" s="89"/>
      <c r="K1246" s="89"/>
      <c r="L1246" s="89"/>
      <c r="M1246" s="89"/>
      <c r="N1246" s="89"/>
      <c r="O1246" s="89"/>
      <c r="P1246" s="89"/>
      <c r="Q1246" s="66"/>
      <c r="R1246" s="66"/>
    </row>
    <row r="1247" spans="1:18" ht="15" customHeight="1" x14ac:dyDescent="0.25">
      <c r="A1247" s="74" t="s">
        <v>4021</v>
      </c>
      <c r="B1247" t="s">
        <v>15</v>
      </c>
      <c r="C1247" s="73">
        <v>60000</v>
      </c>
      <c r="D1247" s="93">
        <v>3</v>
      </c>
      <c r="E1247" s="66" t="s">
        <v>20</v>
      </c>
      <c r="F1247" s="66"/>
      <c r="G1247" s="89"/>
      <c r="H1247" s="89"/>
      <c r="I1247" s="89"/>
      <c r="J1247" s="89"/>
      <c r="K1247" s="89"/>
      <c r="L1247" s="89"/>
      <c r="M1247" s="89"/>
      <c r="N1247" s="89"/>
      <c r="O1247" s="89"/>
      <c r="P1247" s="89"/>
      <c r="Q1247" s="66"/>
      <c r="R1247" s="66"/>
    </row>
    <row r="1248" spans="1:18" ht="15" customHeight="1" x14ac:dyDescent="0.25">
      <c r="A1248" s="74" t="s">
        <v>4021</v>
      </c>
      <c r="B1248" t="s">
        <v>15</v>
      </c>
      <c r="C1248" s="73">
        <v>87456</v>
      </c>
      <c r="D1248" s="93">
        <v>2</v>
      </c>
      <c r="E1248" s="66" t="s">
        <v>52</v>
      </c>
      <c r="F1248" s="66"/>
      <c r="G1248" s="89"/>
      <c r="H1248" s="89"/>
      <c r="I1248" s="89"/>
      <c r="J1248" s="89"/>
      <c r="K1248" s="89"/>
      <c r="L1248" s="89"/>
      <c r="M1248" s="89"/>
      <c r="N1248" s="89"/>
      <c r="O1248" s="89"/>
      <c r="P1248" s="89"/>
      <c r="Q1248" s="66"/>
      <c r="R1248" s="66"/>
    </row>
    <row r="1249" spans="1:18" ht="15" customHeight="1" x14ac:dyDescent="0.25">
      <c r="A1249" s="74" t="s">
        <v>4021</v>
      </c>
      <c r="B1249" t="s">
        <v>15</v>
      </c>
      <c r="C1249" s="73">
        <v>43000</v>
      </c>
      <c r="D1249" s="93">
        <v>3</v>
      </c>
      <c r="E1249" s="66" t="s">
        <v>20</v>
      </c>
      <c r="F1249" s="66"/>
      <c r="G1249" s="89"/>
      <c r="H1249" s="89"/>
      <c r="I1249" s="89"/>
      <c r="J1249" s="89"/>
      <c r="K1249" s="89"/>
      <c r="L1249" s="89"/>
      <c r="M1249" s="89"/>
      <c r="N1249" s="89"/>
      <c r="O1249" s="89"/>
      <c r="P1249" s="89"/>
      <c r="Q1249" s="66"/>
      <c r="R1249" s="66"/>
    </row>
    <row r="1250" spans="1:18" ht="15" customHeight="1" x14ac:dyDescent="0.25">
      <c r="A1250" s="74" t="s">
        <v>4021</v>
      </c>
      <c r="B1250" t="s">
        <v>15</v>
      </c>
      <c r="C1250" s="73">
        <v>75010</v>
      </c>
      <c r="D1250" s="93">
        <v>3</v>
      </c>
      <c r="E1250" s="66" t="s">
        <v>20</v>
      </c>
      <c r="F1250" s="66"/>
      <c r="G1250" s="89"/>
      <c r="H1250" s="89"/>
      <c r="I1250" s="89"/>
      <c r="J1250" s="89"/>
      <c r="K1250" s="89"/>
      <c r="L1250" s="89"/>
      <c r="M1250" s="89"/>
      <c r="N1250" s="89"/>
      <c r="O1250" s="89"/>
      <c r="P1250" s="89"/>
      <c r="Q1250" s="66"/>
      <c r="R1250" s="66"/>
    </row>
    <row r="1251" spans="1:18" ht="15" customHeight="1" x14ac:dyDescent="0.25">
      <c r="A1251" s="74" t="s">
        <v>4021</v>
      </c>
      <c r="B1251" t="s">
        <v>15</v>
      </c>
      <c r="C1251" s="73">
        <v>150000</v>
      </c>
      <c r="D1251" s="93">
        <v>7</v>
      </c>
      <c r="E1251" s="66" t="s">
        <v>488</v>
      </c>
      <c r="F1251" s="66"/>
      <c r="G1251" s="89"/>
      <c r="H1251" s="89"/>
      <c r="I1251" s="89"/>
      <c r="J1251" s="89"/>
      <c r="K1251" s="89"/>
      <c r="L1251" s="89"/>
      <c r="M1251" s="89"/>
      <c r="N1251" s="89"/>
      <c r="O1251" s="89"/>
      <c r="P1251" s="89"/>
      <c r="Q1251" s="66"/>
      <c r="R1251" s="66"/>
    </row>
    <row r="1252" spans="1:18" ht="15" customHeight="1" x14ac:dyDescent="0.25">
      <c r="A1252" s="74" t="s">
        <v>4021</v>
      </c>
      <c r="B1252" t="s">
        <v>15</v>
      </c>
      <c r="C1252" s="73">
        <v>105000</v>
      </c>
      <c r="D1252" s="93">
        <v>3</v>
      </c>
      <c r="E1252" s="66" t="s">
        <v>20</v>
      </c>
      <c r="F1252" s="66"/>
      <c r="G1252" s="89"/>
      <c r="H1252" s="89"/>
      <c r="I1252" s="89"/>
      <c r="J1252" s="89"/>
      <c r="K1252" s="89"/>
      <c r="L1252" s="89"/>
      <c r="M1252" s="89"/>
      <c r="N1252" s="89"/>
      <c r="O1252" s="89"/>
      <c r="P1252" s="89"/>
      <c r="Q1252" s="66"/>
      <c r="R1252" s="66"/>
    </row>
    <row r="1253" spans="1:18" ht="15" customHeight="1" x14ac:dyDescent="0.25">
      <c r="A1253" s="74" t="s">
        <v>4021</v>
      </c>
      <c r="B1253" t="s">
        <v>15</v>
      </c>
      <c r="C1253" s="73">
        <v>70000</v>
      </c>
      <c r="D1253" s="93">
        <v>2</v>
      </c>
      <c r="E1253" s="66" t="s">
        <v>52</v>
      </c>
      <c r="F1253" s="66"/>
      <c r="G1253" s="89"/>
      <c r="H1253" s="89"/>
      <c r="I1253" s="89"/>
      <c r="J1253" s="89"/>
      <c r="K1253" s="89"/>
      <c r="L1253" s="89"/>
      <c r="M1253" s="89"/>
      <c r="N1253" s="89"/>
      <c r="O1253" s="89"/>
      <c r="P1253" s="89"/>
      <c r="Q1253" s="66"/>
      <c r="R1253" s="66"/>
    </row>
    <row r="1254" spans="1:18" ht="15" customHeight="1" x14ac:dyDescent="0.25">
      <c r="A1254" s="74" t="s">
        <v>4021</v>
      </c>
      <c r="B1254" t="s">
        <v>15</v>
      </c>
      <c r="C1254" s="73">
        <v>57000</v>
      </c>
      <c r="D1254" s="93">
        <v>9</v>
      </c>
      <c r="E1254" s="66" t="s">
        <v>279</v>
      </c>
      <c r="F1254" s="66"/>
      <c r="G1254" s="89"/>
      <c r="H1254" s="89"/>
      <c r="I1254" s="89"/>
      <c r="J1254" s="89"/>
      <c r="K1254" s="89"/>
      <c r="L1254" s="89"/>
      <c r="M1254" s="89"/>
      <c r="N1254" s="89"/>
      <c r="O1254" s="89"/>
      <c r="P1254" s="89"/>
      <c r="Q1254" s="66"/>
      <c r="R1254" s="66"/>
    </row>
    <row r="1255" spans="1:18" ht="15" customHeight="1" x14ac:dyDescent="0.25">
      <c r="A1255" s="74" t="s">
        <v>4021</v>
      </c>
      <c r="B1255" t="s">
        <v>15</v>
      </c>
      <c r="C1255" s="73">
        <v>135000</v>
      </c>
      <c r="D1255" s="93">
        <v>2</v>
      </c>
      <c r="E1255" s="66" t="s">
        <v>52</v>
      </c>
      <c r="F1255" s="66"/>
      <c r="G1255" s="89"/>
      <c r="H1255" s="89"/>
      <c r="I1255" s="89"/>
      <c r="J1255" s="89"/>
      <c r="K1255" s="89"/>
      <c r="L1255" s="89"/>
      <c r="M1255" s="89"/>
      <c r="N1255" s="89"/>
      <c r="O1255" s="89"/>
      <c r="P1255" s="89"/>
      <c r="Q1255" s="66"/>
      <c r="R1255" s="66"/>
    </row>
    <row r="1256" spans="1:18" ht="15" customHeight="1" x14ac:dyDescent="0.25">
      <c r="A1256" s="74" t="s">
        <v>4021</v>
      </c>
      <c r="B1256" t="s">
        <v>15</v>
      </c>
      <c r="C1256" s="73">
        <v>60000</v>
      </c>
      <c r="D1256" s="93">
        <v>2</v>
      </c>
      <c r="E1256" s="66" t="s">
        <v>52</v>
      </c>
      <c r="F1256" s="66"/>
      <c r="G1256" s="89"/>
      <c r="H1256" s="89"/>
      <c r="I1256" s="89"/>
      <c r="J1256" s="89"/>
      <c r="K1256" s="89"/>
      <c r="L1256" s="89"/>
      <c r="M1256" s="89"/>
      <c r="N1256" s="89"/>
      <c r="O1256" s="89"/>
      <c r="P1256" s="89"/>
      <c r="Q1256" s="66"/>
      <c r="R1256" s="66"/>
    </row>
    <row r="1257" spans="1:18" ht="15" customHeight="1" x14ac:dyDescent="0.25">
      <c r="A1257" s="74" t="s">
        <v>4021</v>
      </c>
      <c r="B1257" t="s">
        <v>15</v>
      </c>
      <c r="C1257" s="73">
        <v>260000</v>
      </c>
      <c r="D1257" s="93">
        <v>4</v>
      </c>
      <c r="E1257" s="66" t="s">
        <v>4001</v>
      </c>
      <c r="F1257" s="66"/>
      <c r="G1257" s="89"/>
      <c r="H1257" s="89"/>
      <c r="I1257" s="89"/>
      <c r="J1257" s="89"/>
      <c r="K1257" s="89"/>
      <c r="L1257" s="89"/>
      <c r="M1257" s="89"/>
      <c r="N1257" s="89"/>
      <c r="O1257" s="89"/>
      <c r="P1257" s="89"/>
      <c r="Q1257" s="66"/>
      <c r="R1257" s="66"/>
    </row>
    <row r="1258" spans="1:18" ht="15" customHeight="1" x14ac:dyDescent="0.25">
      <c r="A1258" s="74" t="s">
        <v>4021</v>
      </c>
      <c r="B1258" t="s">
        <v>15</v>
      </c>
      <c r="C1258" s="73">
        <v>125000</v>
      </c>
      <c r="D1258" s="93">
        <v>4</v>
      </c>
      <c r="E1258" s="66" t="s">
        <v>4001</v>
      </c>
      <c r="F1258" s="66"/>
      <c r="G1258" s="89"/>
      <c r="H1258" s="89"/>
      <c r="I1258" s="89"/>
      <c r="J1258" s="89"/>
      <c r="K1258" s="89"/>
      <c r="L1258" s="89"/>
      <c r="M1258" s="89"/>
      <c r="N1258" s="89"/>
      <c r="O1258" s="89"/>
      <c r="P1258" s="89"/>
      <c r="Q1258" s="66"/>
      <c r="R1258" s="66"/>
    </row>
    <row r="1259" spans="1:18" ht="15" customHeight="1" x14ac:dyDescent="0.25">
      <c r="A1259" s="74" t="s">
        <v>4021</v>
      </c>
      <c r="B1259" t="s">
        <v>15</v>
      </c>
      <c r="C1259" s="73">
        <v>45000</v>
      </c>
      <c r="D1259" s="93">
        <v>5</v>
      </c>
      <c r="E1259" s="66" t="s">
        <v>310</v>
      </c>
      <c r="F1259" s="66"/>
      <c r="G1259" s="89"/>
      <c r="H1259" s="89"/>
      <c r="I1259" s="89"/>
      <c r="J1259" s="89"/>
      <c r="K1259" s="89"/>
      <c r="L1259" s="89"/>
      <c r="M1259" s="89"/>
      <c r="N1259" s="89"/>
      <c r="O1259" s="89"/>
      <c r="P1259" s="89"/>
      <c r="Q1259" s="66"/>
      <c r="R1259" s="66"/>
    </row>
    <row r="1260" spans="1:18" ht="15" customHeight="1" x14ac:dyDescent="0.25">
      <c r="A1260" s="74" t="s">
        <v>4021</v>
      </c>
      <c r="B1260" t="s">
        <v>15</v>
      </c>
      <c r="C1260" s="73">
        <v>65000</v>
      </c>
      <c r="D1260" s="93">
        <v>7</v>
      </c>
      <c r="E1260" s="66" t="s">
        <v>488</v>
      </c>
      <c r="F1260" s="66"/>
      <c r="G1260" s="89"/>
      <c r="H1260" s="89"/>
      <c r="I1260" s="89"/>
      <c r="J1260" s="89"/>
      <c r="K1260" s="89"/>
      <c r="L1260" s="89"/>
      <c r="M1260" s="89"/>
      <c r="N1260" s="89"/>
      <c r="O1260" s="89"/>
      <c r="P1260" s="89"/>
      <c r="Q1260" s="66"/>
      <c r="R1260" s="66"/>
    </row>
    <row r="1261" spans="1:18" ht="15" customHeight="1" x14ac:dyDescent="0.25">
      <c r="A1261" s="74" t="s">
        <v>4021</v>
      </c>
      <c r="B1261" t="s">
        <v>15</v>
      </c>
      <c r="C1261" s="73">
        <v>90000</v>
      </c>
      <c r="D1261" s="93">
        <v>2</v>
      </c>
      <c r="E1261" s="66" t="s">
        <v>52</v>
      </c>
      <c r="F1261" s="66"/>
      <c r="G1261" s="89"/>
      <c r="H1261" s="89"/>
      <c r="I1261" s="89"/>
      <c r="J1261" s="89"/>
      <c r="K1261" s="89"/>
      <c r="L1261" s="89"/>
      <c r="M1261" s="89"/>
      <c r="N1261" s="89"/>
      <c r="O1261" s="89"/>
      <c r="P1261" s="89"/>
      <c r="Q1261" s="66"/>
      <c r="R1261" s="66"/>
    </row>
    <row r="1262" spans="1:18" ht="15" customHeight="1" x14ac:dyDescent="0.25">
      <c r="A1262" s="74" t="s">
        <v>4021</v>
      </c>
      <c r="B1262" t="s">
        <v>15</v>
      </c>
      <c r="C1262" s="73">
        <v>60000</v>
      </c>
      <c r="D1262" s="93">
        <v>3</v>
      </c>
      <c r="E1262" s="66" t="s">
        <v>20</v>
      </c>
      <c r="F1262" s="66"/>
      <c r="G1262" s="89"/>
      <c r="H1262" s="89"/>
      <c r="I1262" s="89"/>
      <c r="J1262" s="89"/>
      <c r="K1262" s="89"/>
      <c r="L1262" s="89"/>
      <c r="M1262" s="89"/>
      <c r="N1262" s="89"/>
      <c r="O1262" s="89"/>
      <c r="P1262" s="89"/>
      <c r="Q1262" s="66"/>
      <c r="R1262" s="66"/>
    </row>
    <row r="1263" spans="1:18" ht="15" customHeight="1" x14ac:dyDescent="0.25">
      <c r="A1263" s="74" t="s">
        <v>4021</v>
      </c>
      <c r="B1263" t="s">
        <v>15</v>
      </c>
      <c r="C1263" s="73">
        <v>35000</v>
      </c>
      <c r="D1263" s="93">
        <v>3</v>
      </c>
      <c r="E1263" s="66" t="s">
        <v>20</v>
      </c>
      <c r="F1263" s="66"/>
      <c r="G1263" s="89"/>
      <c r="H1263" s="89"/>
      <c r="I1263" s="89"/>
      <c r="J1263" s="89"/>
      <c r="K1263" s="89"/>
      <c r="L1263" s="89"/>
      <c r="M1263" s="89"/>
      <c r="N1263" s="89"/>
      <c r="O1263" s="89"/>
      <c r="P1263" s="89"/>
      <c r="Q1263" s="66"/>
      <c r="R1263" s="66"/>
    </row>
    <row r="1264" spans="1:18" ht="15" customHeight="1" x14ac:dyDescent="0.25">
      <c r="A1264" s="74" t="s">
        <v>4021</v>
      </c>
      <c r="B1264" t="s">
        <v>15</v>
      </c>
      <c r="C1264" s="73">
        <v>69000</v>
      </c>
      <c r="D1264" s="93">
        <v>3</v>
      </c>
      <c r="E1264" s="66" t="s">
        <v>20</v>
      </c>
      <c r="F1264" s="66"/>
      <c r="G1264" s="89"/>
      <c r="H1264" s="89"/>
      <c r="I1264" s="89"/>
      <c r="J1264" s="89"/>
      <c r="K1264" s="89"/>
      <c r="L1264" s="89"/>
      <c r="M1264" s="89"/>
      <c r="N1264" s="89"/>
      <c r="O1264" s="89"/>
      <c r="P1264" s="89"/>
      <c r="Q1264" s="66"/>
      <c r="R1264" s="66"/>
    </row>
    <row r="1265" spans="1:18" ht="15" customHeight="1" x14ac:dyDescent="0.25">
      <c r="A1265" s="74" t="s">
        <v>4021</v>
      </c>
      <c r="B1265" t="s">
        <v>15</v>
      </c>
      <c r="C1265" s="73">
        <v>75000</v>
      </c>
      <c r="D1265" s="93">
        <v>7</v>
      </c>
      <c r="E1265" s="66" t="s">
        <v>488</v>
      </c>
      <c r="F1265" s="66"/>
      <c r="G1265" s="89"/>
      <c r="H1265" s="89"/>
      <c r="I1265" s="89"/>
      <c r="J1265" s="89"/>
      <c r="K1265" s="89"/>
      <c r="L1265" s="89"/>
      <c r="M1265" s="89"/>
      <c r="N1265" s="89"/>
      <c r="O1265" s="89"/>
      <c r="P1265" s="89"/>
      <c r="Q1265" s="66"/>
      <c r="R1265" s="66"/>
    </row>
    <row r="1266" spans="1:18" ht="15" customHeight="1" x14ac:dyDescent="0.25">
      <c r="A1266" s="74" t="s">
        <v>4021</v>
      </c>
      <c r="B1266" t="s">
        <v>15</v>
      </c>
      <c r="C1266" s="73">
        <v>59000</v>
      </c>
      <c r="D1266" s="93">
        <v>3</v>
      </c>
      <c r="E1266" s="66" t="s">
        <v>20</v>
      </c>
      <c r="F1266" s="66"/>
      <c r="G1266" s="89"/>
      <c r="H1266" s="89"/>
      <c r="I1266" s="89"/>
      <c r="J1266" s="89"/>
      <c r="K1266" s="89"/>
      <c r="L1266" s="89"/>
      <c r="M1266" s="89"/>
      <c r="N1266" s="89"/>
      <c r="O1266" s="89"/>
      <c r="P1266" s="89"/>
      <c r="Q1266" s="66"/>
      <c r="R1266" s="66"/>
    </row>
    <row r="1267" spans="1:18" ht="15" customHeight="1" x14ac:dyDescent="0.25">
      <c r="A1267" s="74" t="s">
        <v>4021</v>
      </c>
      <c r="B1267" t="s">
        <v>15</v>
      </c>
      <c r="C1267" s="73">
        <v>27840</v>
      </c>
      <c r="D1267" s="93">
        <v>3</v>
      </c>
      <c r="E1267" s="66" t="s">
        <v>20</v>
      </c>
      <c r="F1267" s="66"/>
      <c r="G1267" s="89"/>
      <c r="H1267" s="89"/>
      <c r="I1267" s="89"/>
      <c r="J1267" s="89"/>
      <c r="K1267" s="89"/>
      <c r="L1267" s="89"/>
      <c r="M1267" s="89"/>
      <c r="N1267" s="89"/>
      <c r="O1267" s="89"/>
      <c r="P1267" s="89"/>
      <c r="Q1267" s="66"/>
      <c r="R1267" s="66"/>
    </row>
    <row r="1268" spans="1:18" ht="15" customHeight="1" x14ac:dyDescent="0.25">
      <c r="A1268" s="74" t="s">
        <v>4021</v>
      </c>
      <c r="B1268" t="s">
        <v>15</v>
      </c>
      <c r="C1268" s="73">
        <v>75000</v>
      </c>
      <c r="D1268" s="93">
        <v>3</v>
      </c>
      <c r="E1268" s="66" t="s">
        <v>20</v>
      </c>
      <c r="F1268" s="66"/>
      <c r="G1268" s="89"/>
      <c r="H1268" s="89"/>
      <c r="I1268" s="89"/>
      <c r="J1268" s="89"/>
      <c r="K1268" s="89"/>
      <c r="L1268" s="89"/>
      <c r="M1268" s="89"/>
      <c r="N1268" s="89"/>
      <c r="O1268" s="89"/>
      <c r="P1268" s="89"/>
      <c r="Q1268" s="66"/>
      <c r="R1268" s="66"/>
    </row>
    <row r="1269" spans="1:18" ht="15" customHeight="1" x14ac:dyDescent="0.25">
      <c r="A1269" s="74" t="s">
        <v>4021</v>
      </c>
      <c r="B1269" t="s">
        <v>15</v>
      </c>
      <c r="C1269" s="73">
        <v>60000</v>
      </c>
      <c r="D1269" s="93">
        <v>2</v>
      </c>
      <c r="E1269" s="66" t="s">
        <v>52</v>
      </c>
      <c r="F1269" s="66"/>
      <c r="G1269" s="89"/>
      <c r="H1269" s="89"/>
      <c r="I1269" s="89"/>
      <c r="J1269" s="89"/>
      <c r="K1269" s="89"/>
      <c r="L1269" s="89"/>
      <c r="M1269" s="89"/>
      <c r="N1269" s="89"/>
      <c r="O1269" s="89"/>
      <c r="P1269" s="89"/>
      <c r="Q1269" s="66"/>
      <c r="R1269" s="66"/>
    </row>
    <row r="1270" spans="1:18" ht="15" customHeight="1" x14ac:dyDescent="0.25">
      <c r="A1270" s="74" t="s">
        <v>4021</v>
      </c>
      <c r="B1270" t="s">
        <v>15</v>
      </c>
      <c r="C1270" s="73">
        <v>56000</v>
      </c>
      <c r="D1270" s="93">
        <v>3</v>
      </c>
      <c r="E1270" s="66" t="s">
        <v>20</v>
      </c>
      <c r="F1270" s="66"/>
      <c r="G1270" s="89"/>
      <c r="H1270" s="89"/>
      <c r="I1270" s="89"/>
      <c r="J1270" s="89"/>
      <c r="K1270" s="89"/>
      <c r="L1270" s="89"/>
      <c r="M1270" s="89"/>
      <c r="N1270" s="89"/>
      <c r="O1270" s="89"/>
      <c r="P1270" s="89"/>
      <c r="Q1270" s="66"/>
      <c r="R1270" s="66"/>
    </row>
    <row r="1271" spans="1:18" ht="15" customHeight="1" x14ac:dyDescent="0.25">
      <c r="A1271" s="74" t="s">
        <v>4021</v>
      </c>
      <c r="B1271" t="s">
        <v>15</v>
      </c>
      <c r="C1271" s="73">
        <v>88000</v>
      </c>
      <c r="D1271" s="93">
        <v>2</v>
      </c>
      <c r="E1271" s="66" t="s">
        <v>52</v>
      </c>
      <c r="F1271" s="66"/>
      <c r="G1271" s="89"/>
      <c r="H1271" s="89"/>
      <c r="I1271" s="89"/>
      <c r="J1271" s="89"/>
      <c r="K1271" s="89"/>
      <c r="L1271" s="89"/>
      <c r="M1271" s="89"/>
      <c r="N1271" s="89"/>
      <c r="O1271" s="89"/>
      <c r="P1271" s="89"/>
      <c r="Q1271" s="66"/>
      <c r="R1271" s="66"/>
    </row>
    <row r="1272" spans="1:18" ht="15" customHeight="1" x14ac:dyDescent="0.25">
      <c r="A1272" s="74" t="s">
        <v>4021</v>
      </c>
      <c r="B1272" t="s">
        <v>15</v>
      </c>
      <c r="C1272" s="73">
        <v>80000</v>
      </c>
      <c r="D1272" s="93">
        <v>3</v>
      </c>
      <c r="E1272" s="66" t="s">
        <v>20</v>
      </c>
      <c r="F1272" s="66"/>
      <c r="G1272" s="89"/>
      <c r="H1272" s="89"/>
      <c r="I1272" s="89"/>
      <c r="J1272" s="89"/>
      <c r="K1272" s="89"/>
      <c r="L1272" s="89"/>
      <c r="M1272" s="89"/>
      <c r="N1272" s="89"/>
      <c r="O1272" s="89"/>
      <c r="P1272" s="89"/>
      <c r="Q1272" s="66"/>
      <c r="R1272" s="66"/>
    </row>
    <row r="1273" spans="1:18" ht="15" customHeight="1" x14ac:dyDescent="0.25">
      <c r="A1273" s="74" t="s">
        <v>4021</v>
      </c>
      <c r="B1273" t="s">
        <v>15</v>
      </c>
      <c r="C1273" s="73">
        <v>61000</v>
      </c>
      <c r="D1273" s="93">
        <v>3</v>
      </c>
      <c r="E1273" s="66" t="s">
        <v>20</v>
      </c>
      <c r="F1273" s="66"/>
      <c r="G1273" s="89"/>
      <c r="H1273" s="89"/>
      <c r="I1273" s="89"/>
      <c r="J1273" s="89"/>
      <c r="K1273" s="89"/>
      <c r="L1273" s="89"/>
      <c r="M1273" s="89"/>
      <c r="N1273" s="89"/>
      <c r="O1273" s="89"/>
      <c r="P1273" s="89"/>
      <c r="Q1273" s="66"/>
      <c r="R1273" s="66"/>
    </row>
    <row r="1274" spans="1:18" ht="15" customHeight="1" x14ac:dyDescent="0.25">
      <c r="A1274" s="74" t="s">
        <v>4021</v>
      </c>
      <c r="B1274" t="s">
        <v>15</v>
      </c>
      <c r="C1274" s="73">
        <v>60000</v>
      </c>
      <c r="D1274" s="93">
        <v>9</v>
      </c>
      <c r="E1274" s="66" t="s">
        <v>279</v>
      </c>
      <c r="F1274" s="66"/>
      <c r="G1274" s="89"/>
      <c r="H1274" s="89"/>
      <c r="I1274" s="89"/>
      <c r="J1274" s="89"/>
      <c r="K1274" s="89"/>
      <c r="L1274" s="89"/>
      <c r="M1274" s="89"/>
      <c r="N1274" s="89"/>
      <c r="O1274" s="89"/>
      <c r="P1274" s="89"/>
      <c r="Q1274" s="66"/>
      <c r="R1274" s="66"/>
    </row>
    <row r="1275" spans="1:18" ht="15" customHeight="1" x14ac:dyDescent="0.25">
      <c r="A1275" s="74" t="s">
        <v>4021</v>
      </c>
      <c r="B1275" t="s">
        <v>15</v>
      </c>
      <c r="C1275" s="73">
        <v>60000</v>
      </c>
      <c r="D1275" s="93">
        <v>2</v>
      </c>
      <c r="E1275" s="66" t="s">
        <v>52</v>
      </c>
      <c r="F1275" s="66"/>
      <c r="G1275" s="89"/>
      <c r="H1275" s="89"/>
      <c r="I1275" s="89"/>
      <c r="J1275" s="89"/>
      <c r="K1275" s="89"/>
      <c r="L1275" s="89"/>
      <c r="M1275" s="89"/>
      <c r="N1275" s="89"/>
      <c r="O1275" s="89"/>
      <c r="P1275" s="89"/>
      <c r="Q1275" s="66"/>
      <c r="R1275" s="66"/>
    </row>
    <row r="1276" spans="1:18" ht="15" customHeight="1" x14ac:dyDescent="0.25">
      <c r="A1276" s="74" t="s">
        <v>4021</v>
      </c>
      <c r="B1276" t="s">
        <v>15</v>
      </c>
      <c r="C1276" s="73">
        <v>74000</v>
      </c>
      <c r="D1276" s="93">
        <v>8</v>
      </c>
      <c r="E1276" s="66" t="s">
        <v>67</v>
      </c>
      <c r="F1276" s="66"/>
      <c r="G1276" s="89"/>
      <c r="H1276" s="89"/>
      <c r="I1276" s="89"/>
      <c r="J1276" s="89"/>
      <c r="K1276" s="89"/>
      <c r="L1276" s="89"/>
      <c r="M1276" s="89"/>
      <c r="N1276" s="89"/>
      <c r="O1276" s="89"/>
      <c r="P1276" s="89"/>
      <c r="Q1276" s="66"/>
      <c r="R1276" s="66"/>
    </row>
    <row r="1277" spans="1:18" ht="15" customHeight="1" x14ac:dyDescent="0.25">
      <c r="A1277" s="74" t="s">
        <v>4021</v>
      </c>
      <c r="B1277" t="s">
        <v>15</v>
      </c>
      <c r="C1277" s="73">
        <v>95856</v>
      </c>
      <c r="D1277" s="93">
        <v>3</v>
      </c>
      <c r="E1277" s="66" t="s">
        <v>20</v>
      </c>
      <c r="F1277" s="66"/>
      <c r="G1277" s="89"/>
      <c r="H1277" s="89"/>
      <c r="I1277" s="89"/>
      <c r="J1277" s="89"/>
      <c r="K1277" s="89"/>
      <c r="L1277" s="89"/>
      <c r="M1277" s="89"/>
      <c r="N1277" s="89"/>
      <c r="O1277" s="89"/>
      <c r="P1277" s="89"/>
      <c r="Q1277" s="66"/>
      <c r="R1277" s="66"/>
    </row>
    <row r="1278" spans="1:18" ht="15" customHeight="1" x14ac:dyDescent="0.25">
      <c r="A1278" s="74" t="s">
        <v>4021</v>
      </c>
      <c r="B1278" t="s">
        <v>15</v>
      </c>
      <c r="C1278" s="73">
        <v>40000</v>
      </c>
      <c r="D1278" s="93">
        <v>5</v>
      </c>
      <c r="E1278" s="66" t="s">
        <v>310</v>
      </c>
      <c r="F1278" s="66"/>
      <c r="G1278" s="89"/>
      <c r="H1278" s="89"/>
      <c r="I1278" s="89"/>
      <c r="J1278" s="89"/>
      <c r="K1278" s="89"/>
      <c r="L1278" s="89"/>
      <c r="M1278" s="89"/>
      <c r="N1278" s="89"/>
      <c r="O1278" s="89"/>
      <c r="P1278" s="89"/>
      <c r="Q1278" s="66"/>
      <c r="R1278" s="66"/>
    </row>
    <row r="1279" spans="1:18" ht="15" customHeight="1" x14ac:dyDescent="0.25">
      <c r="A1279" s="74" t="s">
        <v>4021</v>
      </c>
      <c r="B1279" t="s">
        <v>15</v>
      </c>
      <c r="C1279" s="73">
        <v>90000</v>
      </c>
      <c r="D1279" s="93">
        <v>3</v>
      </c>
      <c r="E1279" s="66" t="s">
        <v>20</v>
      </c>
      <c r="F1279" s="66"/>
      <c r="G1279" s="89"/>
      <c r="H1279" s="89"/>
      <c r="I1279" s="89"/>
      <c r="J1279" s="89"/>
      <c r="K1279" s="89"/>
      <c r="L1279" s="89"/>
      <c r="M1279" s="89"/>
      <c r="N1279" s="89"/>
      <c r="O1279" s="89"/>
      <c r="P1279" s="89"/>
      <c r="Q1279" s="66"/>
      <c r="R1279" s="66"/>
    </row>
    <row r="1280" spans="1:18" ht="15" customHeight="1" x14ac:dyDescent="0.25">
      <c r="A1280" s="74" t="s">
        <v>4021</v>
      </c>
      <c r="B1280" t="s">
        <v>15</v>
      </c>
      <c r="C1280" s="73">
        <v>100000</v>
      </c>
      <c r="D1280" s="93">
        <v>2</v>
      </c>
      <c r="E1280" s="66" t="s">
        <v>52</v>
      </c>
      <c r="F1280" s="66"/>
      <c r="G1280" s="89"/>
      <c r="H1280" s="89"/>
      <c r="I1280" s="89"/>
      <c r="J1280" s="89"/>
      <c r="K1280" s="89"/>
      <c r="L1280" s="89"/>
      <c r="M1280" s="89"/>
      <c r="N1280" s="89"/>
      <c r="O1280" s="89"/>
      <c r="P1280" s="89"/>
      <c r="Q1280" s="66"/>
      <c r="R1280" s="66"/>
    </row>
    <row r="1281" spans="1:18" ht="15" customHeight="1" x14ac:dyDescent="0.25">
      <c r="A1281" s="74" t="s">
        <v>4021</v>
      </c>
      <c r="B1281" t="s">
        <v>15</v>
      </c>
      <c r="C1281" s="73">
        <v>56000</v>
      </c>
      <c r="D1281" s="93">
        <v>5</v>
      </c>
      <c r="E1281" s="66" t="s">
        <v>310</v>
      </c>
      <c r="F1281" s="66"/>
      <c r="G1281" s="89"/>
      <c r="H1281" s="89"/>
      <c r="I1281" s="89"/>
      <c r="J1281" s="89"/>
      <c r="K1281" s="89"/>
      <c r="L1281" s="89"/>
      <c r="M1281" s="89"/>
      <c r="N1281" s="89"/>
      <c r="O1281" s="89"/>
      <c r="P1281" s="89"/>
      <c r="Q1281" s="66"/>
      <c r="R1281" s="66"/>
    </row>
    <row r="1282" spans="1:18" ht="15" customHeight="1" x14ac:dyDescent="0.25">
      <c r="A1282" s="74" t="s">
        <v>4021</v>
      </c>
      <c r="B1282" t="s">
        <v>15</v>
      </c>
      <c r="C1282" s="73">
        <v>85000</v>
      </c>
      <c r="D1282" s="93">
        <v>3</v>
      </c>
      <c r="E1282" s="66" t="s">
        <v>20</v>
      </c>
      <c r="F1282" s="66"/>
      <c r="G1282" s="89"/>
      <c r="H1282" s="89"/>
      <c r="I1282" s="89"/>
      <c r="J1282" s="89"/>
      <c r="K1282" s="89"/>
      <c r="L1282" s="89"/>
      <c r="M1282" s="89"/>
      <c r="N1282" s="89"/>
      <c r="O1282" s="89"/>
      <c r="P1282" s="89"/>
      <c r="Q1282" s="66"/>
      <c r="R1282" s="66"/>
    </row>
    <row r="1283" spans="1:18" ht="15" customHeight="1" x14ac:dyDescent="0.25">
      <c r="A1283" s="74" t="s">
        <v>4021</v>
      </c>
      <c r="B1283" t="s">
        <v>15</v>
      </c>
      <c r="C1283" s="73">
        <v>55000</v>
      </c>
      <c r="D1283" s="93">
        <v>3</v>
      </c>
      <c r="E1283" s="66" t="s">
        <v>20</v>
      </c>
      <c r="F1283" s="66"/>
      <c r="G1283" s="89"/>
      <c r="H1283" s="89"/>
      <c r="I1283" s="89"/>
      <c r="J1283" s="89"/>
      <c r="K1283" s="89"/>
      <c r="L1283" s="89"/>
      <c r="M1283" s="89"/>
      <c r="N1283" s="89"/>
      <c r="O1283" s="89"/>
      <c r="P1283" s="89"/>
      <c r="Q1283" s="66"/>
      <c r="R1283" s="66"/>
    </row>
    <row r="1284" spans="1:18" ht="15" customHeight="1" x14ac:dyDescent="0.25">
      <c r="A1284" s="74" t="s">
        <v>4021</v>
      </c>
      <c r="B1284" t="s">
        <v>15</v>
      </c>
      <c r="C1284" s="73">
        <v>50846</v>
      </c>
      <c r="D1284" s="93">
        <v>3</v>
      </c>
      <c r="E1284" s="66" t="s">
        <v>20</v>
      </c>
      <c r="F1284" s="66"/>
      <c r="G1284" s="89"/>
      <c r="H1284" s="89"/>
      <c r="I1284" s="89"/>
      <c r="J1284" s="89"/>
      <c r="K1284" s="89"/>
      <c r="L1284" s="89"/>
      <c r="M1284" s="89"/>
      <c r="N1284" s="89"/>
      <c r="O1284" s="89"/>
      <c r="P1284" s="89"/>
      <c r="Q1284" s="66"/>
      <c r="R1284" s="66"/>
    </row>
    <row r="1285" spans="1:18" ht="15" customHeight="1" x14ac:dyDescent="0.25">
      <c r="A1285" s="74" t="s">
        <v>4021</v>
      </c>
      <c r="B1285" t="s">
        <v>15</v>
      </c>
      <c r="C1285" s="73">
        <v>63000</v>
      </c>
      <c r="D1285" s="93">
        <v>5</v>
      </c>
      <c r="E1285" s="66" t="s">
        <v>310</v>
      </c>
      <c r="F1285" s="66"/>
      <c r="G1285" s="89"/>
      <c r="H1285" s="89"/>
      <c r="I1285" s="89"/>
      <c r="J1285" s="89"/>
      <c r="K1285" s="89"/>
      <c r="L1285" s="89"/>
      <c r="M1285" s="89"/>
      <c r="N1285" s="89"/>
      <c r="O1285" s="89"/>
      <c r="P1285" s="89"/>
      <c r="Q1285" s="66"/>
      <c r="R1285" s="66"/>
    </row>
    <row r="1286" spans="1:18" ht="15" customHeight="1" x14ac:dyDescent="0.25">
      <c r="A1286" s="74" t="s">
        <v>4021</v>
      </c>
      <c r="B1286" t="s">
        <v>15</v>
      </c>
      <c r="C1286" s="73">
        <v>70000</v>
      </c>
      <c r="D1286" s="93">
        <v>3</v>
      </c>
      <c r="E1286" s="66" t="s">
        <v>20</v>
      </c>
      <c r="F1286" s="66"/>
      <c r="G1286" s="89"/>
      <c r="H1286" s="89"/>
      <c r="I1286" s="89"/>
      <c r="J1286" s="89"/>
      <c r="K1286" s="89"/>
      <c r="L1286" s="89"/>
      <c r="M1286" s="89"/>
      <c r="N1286" s="89"/>
      <c r="O1286" s="89"/>
      <c r="P1286" s="89"/>
      <c r="Q1286" s="66"/>
      <c r="R1286" s="66"/>
    </row>
    <row r="1287" spans="1:18" ht="15" customHeight="1" x14ac:dyDescent="0.25">
      <c r="A1287" s="74" t="s">
        <v>4021</v>
      </c>
      <c r="B1287" t="s">
        <v>15</v>
      </c>
      <c r="C1287" s="73">
        <v>40000</v>
      </c>
      <c r="D1287" s="93">
        <v>2</v>
      </c>
      <c r="E1287" s="66" t="s">
        <v>52</v>
      </c>
      <c r="F1287" s="66"/>
      <c r="G1287" s="89"/>
      <c r="H1287" s="89"/>
      <c r="I1287" s="89"/>
      <c r="J1287" s="89"/>
      <c r="K1287" s="89"/>
      <c r="L1287" s="89"/>
      <c r="M1287" s="89"/>
      <c r="N1287" s="89"/>
      <c r="O1287" s="89"/>
      <c r="P1287" s="89"/>
      <c r="Q1287" s="66"/>
      <c r="R1287" s="66"/>
    </row>
    <row r="1288" spans="1:18" ht="15" customHeight="1" x14ac:dyDescent="0.25">
      <c r="A1288" s="74" t="s">
        <v>4021</v>
      </c>
      <c r="B1288" t="s">
        <v>15</v>
      </c>
      <c r="C1288" s="73">
        <v>107000</v>
      </c>
      <c r="D1288" s="93">
        <v>5</v>
      </c>
      <c r="E1288" s="66" t="s">
        <v>310</v>
      </c>
      <c r="F1288" s="66"/>
      <c r="G1288" s="89"/>
      <c r="H1288" s="89"/>
      <c r="I1288" s="89"/>
      <c r="J1288" s="89"/>
      <c r="K1288" s="89"/>
      <c r="L1288" s="89"/>
      <c r="M1288" s="89"/>
      <c r="N1288" s="89"/>
      <c r="O1288" s="89"/>
      <c r="P1288" s="89"/>
      <c r="Q1288" s="66"/>
      <c r="R1288" s="66"/>
    </row>
    <row r="1289" spans="1:18" ht="15" customHeight="1" x14ac:dyDescent="0.25">
      <c r="A1289" s="74" t="s">
        <v>4021</v>
      </c>
      <c r="B1289" t="s">
        <v>15</v>
      </c>
      <c r="C1289" s="73">
        <v>82000</v>
      </c>
      <c r="D1289" s="93">
        <v>2</v>
      </c>
      <c r="E1289" s="66" t="s">
        <v>52</v>
      </c>
      <c r="F1289" s="66"/>
      <c r="G1289" s="89"/>
      <c r="H1289" s="89"/>
      <c r="I1289" s="89"/>
      <c r="J1289" s="89"/>
      <c r="K1289" s="89"/>
      <c r="L1289" s="89"/>
      <c r="M1289" s="89"/>
      <c r="N1289" s="89"/>
      <c r="O1289" s="89"/>
      <c r="P1289" s="89"/>
      <c r="Q1289" s="66"/>
      <c r="R1289" s="66"/>
    </row>
    <row r="1290" spans="1:18" ht="15" customHeight="1" x14ac:dyDescent="0.25">
      <c r="A1290" s="74" t="s">
        <v>4021</v>
      </c>
      <c r="B1290" t="s">
        <v>15</v>
      </c>
      <c r="C1290" s="73">
        <v>69000</v>
      </c>
      <c r="D1290" s="93">
        <v>7</v>
      </c>
      <c r="E1290" s="66" t="s">
        <v>488</v>
      </c>
      <c r="F1290" s="66"/>
      <c r="G1290" s="89"/>
      <c r="H1290" s="89"/>
      <c r="I1290" s="89"/>
      <c r="J1290" s="89"/>
      <c r="K1290" s="89"/>
      <c r="L1290" s="89"/>
      <c r="M1290" s="89"/>
      <c r="N1290" s="89"/>
      <c r="O1290" s="89"/>
      <c r="P1290" s="89"/>
      <c r="Q1290" s="66"/>
      <c r="R1290" s="66"/>
    </row>
    <row r="1291" spans="1:18" ht="15" customHeight="1" x14ac:dyDescent="0.25">
      <c r="A1291" s="74" t="s">
        <v>4021</v>
      </c>
      <c r="B1291" t="s">
        <v>15</v>
      </c>
      <c r="C1291" s="73">
        <v>70000</v>
      </c>
      <c r="D1291" s="93">
        <v>2</v>
      </c>
      <c r="E1291" s="66" t="s">
        <v>52</v>
      </c>
      <c r="F1291" s="66"/>
      <c r="G1291" s="89"/>
      <c r="H1291" s="89"/>
      <c r="I1291" s="89"/>
      <c r="J1291" s="89"/>
      <c r="K1291" s="89"/>
      <c r="L1291" s="89"/>
      <c r="M1291" s="89"/>
      <c r="N1291" s="89"/>
      <c r="O1291" s="89"/>
      <c r="P1291" s="89"/>
      <c r="Q1291" s="66"/>
      <c r="R1291" s="66"/>
    </row>
    <row r="1292" spans="1:18" ht="15" customHeight="1" x14ac:dyDescent="0.25">
      <c r="A1292" s="74" t="s">
        <v>4021</v>
      </c>
      <c r="B1292" t="s">
        <v>15</v>
      </c>
      <c r="C1292" s="73">
        <v>45000</v>
      </c>
      <c r="D1292" s="93">
        <v>3</v>
      </c>
      <c r="E1292" s="66" t="s">
        <v>20</v>
      </c>
      <c r="F1292" s="66"/>
      <c r="G1292" s="89"/>
      <c r="H1292" s="89"/>
      <c r="I1292" s="89"/>
      <c r="J1292" s="89"/>
      <c r="K1292" s="89"/>
      <c r="L1292" s="89"/>
      <c r="M1292" s="89"/>
      <c r="N1292" s="89"/>
      <c r="O1292" s="89"/>
      <c r="P1292" s="89"/>
      <c r="Q1292" s="66"/>
      <c r="R1292" s="66"/>
    </row>
    <row r="1293" spans="1:18" ht="15" customHeight="1" x14ac:dyDescent="0.25">
      <c r="A1293" s="74" t="s">
        <v>4021</v>
      </c>
      <c r="B1293" t="s">
        <v>15</v>
      </c>
      <c r="C1293" s="73">
        <v>50000</v>
      </c>
      <c r="D1293" s="93">
        <v>3</v>
      </c>
      <c r="E1293" s="66" t="s">
        <v>20</v>
      </c>
      <c r="F1293" s="66"/>
      <c r="G1293" s="89"/>
      <c r="H1293" s="89"/>
      <c r="I1293" s="89"/>
      <c r="J1293" s="89"/>
      <c r="K1293" s="89"/>
      <c r="L1293" s="89"/>
      <c r="M1293" s="89"/>
      <c r="N1293" s="89"/>
      <c r="O1293" s="89"/>
      <c r="P1293" s="89"/>
      <c r="Q1293" s="66"/>
      <c r="R1293" s="66"/>
    </row>
    <row r="1294" spans="1:18" ht="15" customHeight="1" x14ac:dyDescent="0.25">
      <c r="A1294" s="74" t="s">
        <v>4021</v>
      </c>
      <c r="B1294" t="s">
        <v>15</v>
      </c>
      <c r="C1294" s="73">
        <v>192000</v>
      </c>
      <c r="D1294" s="93">
        <v>4</v>
      </c>
      <c r="E1294" s="66" t="s">
        <v>4001</v>
      </c>
      <c r="F1294" s="66"/>
      <c r="G1294" s="89"/>
      <c r="H1294" s="89"/>
      <c r="I1294" s="89"/>
      <c r="J1294" s="89"/>
      <c r="K1294" s="89"/>
      <c r="L1294" s="89"/>
      <c r="M1294" s="89"/>
      <c r="N1294" s="89"/>
      <c r="O1294" s="89"/>
      <c r="P1294" s="89"/>
      <c r="Q1294" s="66"/>
      <c r="R1294" s="66"/>
    </row>
    <row r="1295" spans="1:18" ht="15" customHeight="1" x14ac:dyDescent="0.25">
      <c r="A1295" s="74" t="s">
        <v>4021</v>
      </c>
      <c r="B1295" t="s">
        <v>15</v>
      </c>
      <c r="C1295" s="73">
        <v>54000</v>
      </c>
      <c r="D1295" s="93">
        <v>3</v>
      </c>
      <c r="E1295" s="66" t="s">
        <v>20</v>
      </c>
      <c r="F1295" s="66"/>
      <c r="G1295" s="89"/>
      <c r="H1295" s="89"/>
      <c r="I1295" s="89"/>
      <c r="J1295" s="89"/>
      <c r="K1295" s="89"/>
      <c r="L1295" s="89"/>
      <c r="M1295" s="89"/>
      <c r="N1295" s="89"/>
      <c r="O1295" s="89"/>
      <c r="P1295" s="89"/>
      <c r="Q1295" s="66"/>
      <c r="R1295" s="66"/>
    </row>
    <row r="1296" spans="1:18" ht="15" customHeight="1" x14ac:dyDescent="0.25">
      <c r="A1296" s="74" t="s">
        <v>4021</v>
      </c>
      <c r="B1296" t="s">
        <v>15</v>
      </c>
      <c r="C1296" s="73">
        <v>140000</v>
      </c>
      <c r="D1296" s="93">
        <v>5</v>
      </c>
      <c r="E1296" s="66" t="s">
        <v>310</v>
      </c>
      <c r="F1296" s="66"/>
      <c r="G1296" s="89"/>
      <c r="H1296" s="89"/>
      <c r="I1296" s="89"/>
      <c r="J1296" s="89"/>
      <c r="K1296" s="89"/>
      <c r="L1296" s="89"/>
      <c r="M1296" s="89"/>
      <c r="N1296" s="89"/>
      <c r="O1296" s="89"/>
      <c r="P1296" s="89"/>
      <c r="Q1296" s="66"/>
      <c r="R1296" s="66"/>
    </row>
    <row r="1297" spans="1:18" ht="15" customHeight="1" x14ac:dyDescent="0.25">
      <c r="A1297" s="74" t="s">
        <v>4021</v>
      </c>
      <c r="B1297" t="s">
        <v>15</v>
      </c>
      <c r="C1297" s="73">
        <v>80000</v>
      </c>
      <c r="D1297" s="93">
        <v>2</v>
      </c>
      <c r="E1297" s="66" t="s">
        <v>52</v>
      </c>
      <c r="F1297" s="66"/>
      <c r="G1297" s="89"/>
      <c r="H1297" s="89"/>
      <c r="I1297" s="89"/>
      <c r="J1297" s="89"/>
      <c r="K1297" s="89"/>
      <c r="L1297" s="89"/>
      <c r="M1297" s="89"/>
      <c r="N1297" s="89"/>
      <c r="O1297" s="89"/>
      <c r="P1297" s="89"/>
      <c r="Q1297" s="66"/>
      <c r="R1297" s="66"/>
    </row>
    <row r="1298" spans="1:18" ht="15" customHeight="1" x14ac:dyDescent="0.25">
      <c r="A1298" s="74" t="s">
        <v>4021</v>
      </c>
      <c r="B1298" t="s">
        <v>15</v>
      </c>
      <c r="C1298" s="73">
        <v>49500</v>
      </c>
      <c r="D1298" s="93">
        <v>3</v>
      </c>
      <c r="E1298" s="66" t="s">
        <v>20</v>
      </c>
      <c r="F1298" s="66"/>
      <c r="G1298" s="89"/>
      <c r="H1298" s="89"/>
      <c r="I1298" s="89"/>
      <c r="J1298" s="89"/>
      <c r="K1298" s="89"/>
      <c r="L1298" s="89"/>
      <c r="M1298" s="89"/>
      <c r="N1298" s="89"/>
      <c r="O1298" s="89"/>
      <c r="P1298" s="89"/>
      <c r="Q1298" s="66"/>
      <c r="R1298" s="66"/>
    </row>
    <row r="1299" spans="1:18" ht="15" customHeight="1" x14ac:dyDescent="0.25">
      <c r="A1299" s="74" t="s">
        <v>4021</v>
      </c>
      <c r="B1299" t="s">
        <v>15</v>
      </c>
      <c r="C1299" s="73">
        <v>80000</v>
      </c>
      <c r="D1299" s="93">
        <v>3</v>
      </c>
      <c r="E1299" s="66" t="s">
        <v>20</v>
      </c>
      <c r="F1299" s="66"/>
      <c r="G1299" s="89"/>
      <c r="H1299" s="89"/>
      <c r="I1299" s="89"/>
      <c r="J1299" s="89"/>
      <c r="K1299" s="89"/>
      <c r="L1299" s="89"/>
      <c r="M1299" s="89"/>
      <c r="N1299" s="89"/>
      <c r="O1299" s="89"/>
      <c r="P1299" s="89"/>
      <c r="Q1299" s="66"/>
      <c r="R1299" s="66"/>
    </row>
    <row r="1300" spans="1:18" ht="15" customHeight="1" x14ac:dyDescent="0.25">
      <c r="A1300" s="74" t="s">
        <v>4021</v>
      </c>
      <c r="B1300" t="s">
        <v>15</v>
      </c>
      <c r="C1300" s="73">
        <v>125000</v>
      </c>
      <c r="D1300" s="93">
        <v>2</v>
      </c>
      <c r="E1300" s="66" t="s">
        <v>52</v>
      </c>
      <c r="F1300" s="66"/>
      <c r="G1300" s="89"/>
      <c r="H1300" s="89"/>
      <c r="I1300" s="89"/>
      <c r="J1300" s="89"/>
      <c r="K1300" s="89"/>
      <c r="L1300" s="89"/>
      <c r="M1300" s="89"/>
      <c r="N1300" s="89"/>
      <c r="O1300" s="89"/>
      <c r="P1300" s="89"/>
      <c r="Q1300" s="66"/>
      <c r="R1300" s="66"/>
    </row>
    <row r="1301" spans="1:18" ht="15" customHeight="1" x14ac:dyDescent="0.25">
      <c r="A1301" s="74" t="s">
        <v>4021</v>
      </c>
      <c r="B1301" t="s">
        <v>15</v>
      </c>
      <c r="C1301" s="73">
        <v>105000</v>
      </c>
      <c r="D1301" s="93">
        <v>4</v>
      </c>
      <c r="E1301" s="66" t="s">
        <v>4001</v>
      </c>
      <c r="F1301" s="66"/>
      <c r="G1301" s="89"/>
      <c r="H1301" s="89"/>
      <c r="I1301" s="89"/>
      <c r="J1301" s="89"/>
      <c r="K1301" s="89"/>
      <c r="L1301" s="89"/>
      <c r="M1301" s="89"/>
      <c r="N1301" s="89"/>
      <c r="O1301" s="89"/>
      <c r="P1301" s="89"/>
      <c r="Q1301" s="66"/>
      <c r="R1301" s="66"/>
    </row>
    <row r="1302" spans="1:18" ht="15" customHeight="1" x14ac:dyDescent="0.25">
      <c r="A1302" s="74" t="s">
        <v>4021</v>
      </c>
      <c r="B1302" t="s">
        <v>15</v>
      </c>
      <c r="C1302" s="73">
        <v>75000</v>
      </c>
      <c r="D1302" s="93">
        <v>3</v>
      </c>
      <c r="E1302" s="66" t="s">
        <v>20</v>
      </c>
      <c r="F1302" s="66"/>
      <c r="G1302" s="89"/>
      <c r="H1302" s="89"/>
      <c r="I1302" s="89"/>
      <c r="J1302" s="89"/>
      <c r="K1302" s="89"/>
      <c r="L1302" s="89"/>
      <c r="M1302" s="89"/>
      <c r="N1302" s="89"/>
      <c r="O1302" s="89"/>
      <c r="P1302" s="89"/>
      <c r="Q1302" s="66"/>
      <c r="R1302" s="66"/>
    </row>
    <row r="1303" spans="1:18" ht="15" customHeight="1" x14ac:dyDescent="0.25">
      <c r="A1303" s="74" t="s">
        <v>4021</v>
      </c>
      <c r="B1303" t="s">
        <v>15</v>
      </c>
      <c r="C1303" s="73">
        <v>110000</v>
      </c>
      <c r="D1303" s="93">
        <v>3</v>
      </c>
      <c r="E1303" s="66" t="s">
        <v>20</v>
      </c>
      <c r="F1303" s="66"/>
      <c r="G1303" s="89"/>
      <c r="H1303" s="89"/>
      <c r="I1303" s="89"/>
      <c r="J1303" s="89"/>
      <c r="K1303" s="89"/>
      <c r="L1303" s="89"/>
      <c r="M1303" s="89"/>
      <c r="N1303" s="89"/>
      <c r="O1303" s="89"/>
      <c r="P1303" s="89"/>
      <c r="Q1303" s="66"/>
      <c r="R1303" s="66"/>
    </row>
    <row r="1304" spans="1:18" ht="15" customHeight="1" x14ac:dyDescent="0.25">
      <c r="A1304" s="74" t="s">
        <v>4021</v>
      </c>
      <c r="B1304" t="s">
        <v>15</v>
      </c>
      <c r="C1304" s="73">
        <v>125000</v>
      </c>
      <c r="D1304" s="93">
        <v>2</v>
      </c>
      <c r="E1304" s="66" t="s">
        <v>52</v>
      </c>
      <c r="F1304" s="66"/>
      <c r="G1304" s="89"/>
      <c r="H1304" s="89"/>
      <c r="I1304" s="89"/>
      <c r="J1304" s="89"/>
      <c r="K1304" s="89"/>
      <c r="L1304" s="89"/>
      <c r="M1304" s="89"/>
      <c r="N1304" s="89"/>
      <c r="O1304" s="89"/>
      <c r="P1304" s="89"/>
      <c r="Q1304" s="66"/>
      <c r="R1304" s="66"/>
    </row>
    <row r="1305" spans="1:18" ht="15" customHeight="1" x14ac:dyDescent="0.25">
      <c r="A1305" s="74" t="s">
        <v>4021</v>
      </c>
      <c r="B1305" t="s">
        <v>15</v>
      </c>
      <c r="C1305" s="73">
        <v>60000</v>
      </c>
      <c r="D1305" s="93">
        <v>3</v>
      </c>
      <c r="E1305" s="66" t="s">
        <v>20</v>
      </c>
      <c r="F1305" s="66"/>
      <c r="G1305" s="89"/>
      <c r="H1305" s="89"/>
      <c r="I1305" s="89"/>
      <c r="J1305" s="89"/>
      <c r="K1305" s="89"/>
      <c r="L1305" s="89"/>
      <c r="M1305" s="89"/>
      <c r="N1305" s="89"/>
      <c r="O1305" s="89"/>
      <c r="P1305" s="89"/>
      <c r="Q1305" s="66"/>
      <c r="R1305" s="66"/>
    </row>
    <row r="1306" spans="1:18" ht="15" customHeight="1" x14ac:dyDescent="0.25">
      <c r="A1306" s="74" t="s">
        <v>4021</v>
      </c>
      <c r="B1306" t="s">
        <v>15</v>
      </c>
      <c r="C1306" s="73">
        <v>57500</v>
      </c>
      <c r="D1306" s="93">
        <v>2</v>
      </c>
      <c r="E1306" s="66" t="s">
        <v>52</v>
      </c>
      <c r="F1306" s="66"/>
      <c r="G1306" s="89"/>
      <c r="H1306" s="89"/>
      <c r="I1306" s="89"/>
      <c r="J1306" s="89"/>
      <c r="K1306" s="89"/>
      <c r="L1306" s="89"/>
      <c r="M1306" s="89"/>
      <c r="N1306" s="89"/>
      <c r="O1306" s="89"/>
      <c r="P1306" s="89"/>
      <c r="Q1306" s="66"/>
      <c r="R1306" s="66"/>
    </row>
    <row r="1307" spans="1:18" ht="15" customHeight="1" x14ac:dyDescent="0.25">
      <c r="A1307" s="74" t="s">
        <v>4021</v>
      </c>
      <c r="B1307" t="s">
        <v>15</v>
      </c>
      <c r="C1307" s="73">
        <v>80000</v>
      </c>
      <c r="D1307" s="93">
        <v>2</v>
      </c>
      <c r="E1307" s="66" t="s">
        <v>52</v>
      </c>
      <c r="F1307" s="66"/>
      <c r="G1307" s="89"/>
      <c r="H1307" s="89"/>
      <c r="I1307" s="89"/>
      <c r="J1307" s="89"/>
      <c r="K1307" s="89"/>
      <c r="L1307" s="89"/>
      <c r="M1307" s="89"/>
      <c r="N1307" s="89"/>
      <c r="O1307" s="89"/>
      <c r="P1307" s="89"/>
      <c r="Q1307" s="66"/>
      <c r="R1307" s="66"/>
    </row>
    <row r="1308" spans="1:18" ht="15" customHeight="1" x14ac:dyDescent="0.25">
      <c r="A1308" s="74" t="s">
        <v>4021</v>
      </c>
      <c r="B1308" t="s">
        <v>15</v>
      </c>
      <c r="C1308" s="73">
        <v>33000</v>
      </c>
      <c r="D1308" s="93">
        <v>7</v>
      </c>
      <c r="E1308" s="66" t="s">
        <v>488</v>
      </c>
      <c r="F1308" s="66"/>
      <c r="G1308" s="89"/>
      <c r="H1308" s="89"/>
      <c r="I1308" s="89"/>
      <c r="J1308" s="89"/>
      <c r="K1308" s="89"/>
      <c r="L1308" s="89"/>
      <c r="M1308" s="89"/>
      <c r="N1308" s="89"/>
      <c r="O1308" s="89"/>
      <c r="P1308" s="89"/>
      <c r="Q1308" s="66"/>
      <c r="R1308" s="66"/>
    </row>
    <row r="1309" spans="1:18" ht="15" customHeight="1" x14ac:dyDescent="0.25">
      <c r="A1309" s="74" t="s">
        <v>4021</v>
      </c>
      <c r="B1309" t="s">
        <v>15</v>
      </c>
      <c r="C1309" s="73">
        <v>100000</v>
      </c>
      <c r="D1309" s="93">
        <v>3</v>
      </c>
      <c r="E1309" s="66" t="s">
        <v>20</v>
      </c>
      <c r="F1309" s="66"/>
      <c r="G1309" s="89"/>
      <c r="H1309" s="89"/>
      <c r="I1309" s="89"/>
      <c r="J1309" s="89"/>
      <c r="K1309" s="89"/>
      <c r="L1309" s="89"/>
      <c r="M1309" s="89"/>
      <c r="N1309" s="89"/>
      <c r="O1309" s="89"/>
      <c r="P1309" s="89"/>
      <c r="Q1309" s="66"/>
      <c r="R1309" s="66"/>
    </row>
    <row r="1310" spans="1:18" ht="15" customHeight="1" x14ac:dyDescent="0.25">
      <c r="A1310" s="74" t="s">
        <v>4021</v>
      </c>
      <c r="B1310" t="s">
        <v>15</v>
      </c>
      <c r="C1310" s="73">
        <v>60000</v>
      </c>
      <c r="D1310" s="93">
        <v>2</v>
      </c>
      <c r="E1310" s="66" t="s">
        <v>52</v>
      </c>
      <c r="F1310" s="66"/>
      <c r="G1310" s="89"/>
      <c r="H1310" s="89"/>
      <c r="I1310" s="89"/>
      <c r="J1310" s="89"/>
      <c r="K1310" s="89"/>
      <c r="L1310" s="89"/>
      <c r="M1310" s="89"/>
      <c r="N1310" s="89"/>
      <c r="O1310" s="89"/>
      <c r="P1310" s="89"/>
      <c r="Q1310" s="66"/>
      <c r="R1310" s="66"/>
    </row>
    <row r="1311" spans="1:18" ht="15" customHeight="1" x14ac:dyDescent="0.25">
      <c r="A1311" s="74" t="s">
        <v>4021</v>
      </c>
      <c r="B1311" t="s">
        <v>15</v>
      </c>
      <c r="C1311" s="73">
        <v>95000</v>
      </c>
      <c r="D1311" s="93">
        <v>3</v>
      </c>
      <c r="E1311" s="66" t="s">
        <v>20</v>
      </c>
      <c r="F1311" s="66"/>
      <c r="G1311" s="89"/>
      <c r="H1311" s="89"/>
      <c r="I1311" s="89"/>
      <c r="J1311" s="89"/>
      <c r="K1311" s="89"/>
      <c r="L1311" s="89"/>
      <c r="M1311" s="89"/>
      <c r="N1311" s="89"/>
      <c r="O1311" s="89"/>
      <c r="P1311" s="89"/>
      <c r="Q1311" s="66"/>
      <c r="R1311" s="66"/>
    </row>
    <row r="1312" spans="1:18" ht="15" customHeight="1" x14ac:dyDescent="0.25">
      <c r="A1312" s="74" t="s">
        <v>4021</v>
      </c>
      <c r="B1312" t="s">
        <v>15</v>
      </c>
      <c r="C1312" s="73">
        <v>24000</v>
      </c>
      <c r="D1312" s="93">
        <v>3</v>
      </c>
      <c r="E1312" s="66" t="s">
        <v>20</v>
      </c>
      <c r="F1312" s="66"/>
      <c r="G1312" s="89"/>
      <c r="H1312" s="89"/>
      <c r="I1312" s="89"/>
      <c r="J1312" s="89"/>
      <c r="K1312" s="89"/>
      <c r="L1312" s="89"/>
      <c r="M1312" s="89"/>
      <c r="N1312" s="89"/>
      <c r="O1312" s="89"/>
      <c r="P1312" s="89"/>
      <c r="Q1312" s="66"/>
      <c r="R1312" s="66"/>
    </row>
    <row r="1313" spans="1:18" ht="15" customHeight="1" x14ac:dyDescent="0.25">
      <c r="A1313" s="74" t="s">
        <v>4021</v>
      </c>
      <c r="B1313" t="s">
        <v>15</v>
      </c>
      <c r="C1313" s="73">
        <v>50000</v>
      </c>
      <c r="D1313" s="93">
        <v>9</v>
      </c>
      <c r="E1313" s="66" t="s">
        <v>279</v>
      </c>
      <c r="F1313" s="66"/>
      <c r="G1313" s="89"/>
      <c r="H1313" s="89"/>
      <c r="I1313" s="89"/>
      <c r="J1313" s="89"/>
      <c r="K1313" s="89"/>
      <c r="L1313" s="89"/>
      <c r="M1313" s="89"/>
      <c r="N1313" s="89"/>
      <c r="O1313" s="89"/>
      <c r="P1313" s="89"/>
      <c r="Q1313" s="66"/>
      <c r="R1313" s="66"/>
    </row>
    <row r="1314" spans="1:18" ht="15" customHeight="1" x14ac:dyDescent="0.25">
      <c r="A1314" s="74" t="s">
        <v>4021</v>
      </c>
      <c r="B1314" t="s">
        <v>15</v>
      </c>
      <c r="C1314" s="73">
        <v>103000</v>
      </c>
      <c r="D1314" s="93">
        <v>7</v>
      </c>
      <c r="E1314" s="66" t="s">
        <v>488</v>
      </c>
      <c r="F1314" s="66"/>
      <c r="G1314" s="89"/>
      <c r="H1314" s="89"/>
      <c r="I1314" s="89"/>
      <c r="J1314" s="89"/>
      <c r="K1314" s="89"/>
      <c r="L1314" s="89"/>
      <c r="M1314" s="89"/>
      <c r="N1314" s="89"/>
      <c r="O1314" s="89"/>
      <c r="P1314" s="89"/>
      <c r="Q1314" s="66"/>
      <c r="R1314" s="66"/>
    </row>
    <row r="1315" spans="1:18" ht="15" customHeight="1" x14ac:dyDescent="0.25">
      <c r="A1315" s="74" t="s">
        <v>4021</v>
      </c>
      <c r="B1315" t="s">
        <v>15</v>
      </c>
      <c r="C1315" s="73">
        <v>36000</v>
      </c>
      <c r="D1315" s="93">
        <v>8</v>
      </c>
      <c r="E1315" s="66" t="s">
        <v>67</v>
      </c>
      <c r="F1315" s="66"/>
      <c r="G1315" s="89"/>
      <c r="H1315" s="89"/>
      <c r="I1315" s="89"/>
      <c r="J1315" s="89"/>
      <c r="K1315" s="89"/>
      <c r="L1315" s="89"/>
      <c r="M1315" s="89"/>
      <c r="N1315" s="89"/>
      <c r="O1315" s="89"/>
      <c r="P1315" s="89"/>
      <c r="Q1315" s="66"/>
      <c r="R1315" s="66"/>
    </row>
    <row r="1316" spans="1:18" ht="15" customHeight="1" x14ac:dyDescent="0.25">
      <c r="A1316" s="74" t="s">
        <v>4021</v>
      </c>
      <c r="B1316" t="s">
        <v>15</v>
      </c>
      <c r="C1316" s="73">
        <v>85000</v>
      </c>
      <c r="D1316" s="93">
        <v>3</v>
      </c>
      <c r="E1316" s="66" t="s">
        <v>20</v>
      </c>
      <c r="F1316" s="66"/>
      <c r="G1316" s="89"/>
      <c r="H1316" s="89"/>
      <c r="I1316" s="89"/>
      <c r="J1316" s="89"/>
      <c r="K1316" s="89"/>
      <c r="L1316" s="89"/>
      <c r="M1316" s="89"/>
      <c r="N1316" s="89"/>
      <c r="O1316" s="89"/>
      <c r="P1316" s="89"/>
      <c r="Q1316" s="66"/>
      <c r="R1316" s="66"/>
    </row>
    <row r="1317" spans="1:18" ht="15" customHeight="1" x14ac:dyDescent="0.25">
      <c r="A1317" s="74" t="s">
        <v>4021</v>
      </c>
      <c r="B1317" t="s">
        <v>15</v>
      </c>
      <c r="C1317" s="73">
        <v>85000</v>
      </c>
      <c r="D1317" s="93">
        <v>9</v>
      </c>
      <c r="E1317" s="66" t="s">
        <v>279</v>
      </c>
      <c r="F1317" s="66"/>
      <c r="G1317" s="89"/>
      <c r="H1317" s="89"/>
      <c r="I1317" s="89"/>
      <c r="J1317" s="89"/>
      <c r="K1317" s="89"/>
      <c r="L1317" s="89"/>
      <c r="M1317" s="89"/>
      <c r="N1317" s="89"/>
      <c r="O1317" s="89"/>
      <c r="P1317" s="89"/>
      <c r="Q1317" s="66"/>
      <c r="R1317" s="66"/>
    </row>
    <row r="1318" spans="1:18" ht="15" customHeight="1" x14ac:dyDescent="0.25">
      <c r="A1318" s="74" t="s">
        <v>4021</v>
      </c>
      <c r="B1318" t="s">
        <v>15</v>
      </c>
      <c r="C1318" s="73">
        <v>120000</v>
      </c>
      <c r="D1318" s="93">
        <v>2</v>
      </c>
      <c r="E1318" s="66" t="s">
        <v>52</v>
      </c>
      <c r="F1318" s="66"/>
      <c r="G1318" s="89"/>
      <c r="H1318" s="89"/>
      <c r="I1318" s="89"/>
      <c r="J1318" s="89"/>
      <c r="K1318" s="89"/>
      <c r="L1318" s="89"/>
      <c r="M1318" s="89"/>
      <c r="N1318" s="89"/>
      <c r="O1318" s="89"/>
      <c r="P1318" s="89"/>
      <c r="Q1318" s="66"/>
      <c r="R1318" s="66"/>
    </row>
    <row r="1319" spans="1:18" ht="15" customHeight="1" x14ac:dyDescent="0.25">
      <c r="A1319" s="74" t="s">
        <v>4021</v>
      </c>
      <c r="B1319" t="s">
        <v>15</v>
      </c>
      <c r="C1319" s="73">
        <v>69960</v>
      </c>
      <c r="D1319" s="93">
        <v>9</v>
      </c>
      <c r="E1319" s="66" t="s">
        <v>279</v>
      </c>
      <c r="F1319" s="66"/>
      <c r="G1319" s="89"/>
      <c r="H1319" s="89"/>
      <c r="I1319" s="89"/>
      <c r="J1319" s="89"/>
      <c r="K1319" s="89"/>
      <c r="L1319" s="89"/>
      <c r="M1319" s="89"/>
      <c r="N1319" s="89"/>
      <c r="O1319" s="89"/>
      <c r="P1319" s="89"/>
      <c r="Q1319" s="66"/>
      <c r="R1319" s="66"/>
    </row>
    <row r="1320" spans="1:18" ht="15" customHeight="1" x14ac:dyDescent="0.25">
      <c r="A1320" s="74" t="s">
        <v>4021</v>
      </c>
      <c r="B1320" t="s">
        <v>15</v>
      </c>
      <c r="C1320" s="73">
        <v>97000</v>
      </c>
      <c r="D1320" s="93">
        <v>2</v>
      </c>
      <c r="E1320" s="66" t="s">
        <v>52</v>
      </c>
      <c r="F1320" s="66"/>
      <c r="G1320" s="89"/>
      <c r="H1320" s="89"/>
      <c r="I1320" s="89"/>
      <c r="J1320" s="89"/>
      <c r="K1320" s="89"/>
      <c r="L1320" s="89"/>
      <c r="M1320" s="89"/>
      <c r="N1320" s="89"/>
      <c r="O1320" s="89"/>
      <c r="P1320" s="89"/>
      <c r="Q1320" s="66"/>
      <c r="R1320" s="66"/>
    </row>
    <row r="1321" spans="1:18" ht="15" customHeight="1" x14ac:dyDescent="0.25">
      <c r="A1321" s="74" t="s">
        <v>4021</v>
      </c>
      <c r="B1321" t="s">
        <v>15</v>
      </c>
      <c r="C1321" s="73">
        <v>62000</v>
      </c>
      <c r="D1321" s="93">
        <v>8</v>
      </c>
      <c r="E1321" s="66" t="s">
        <v>67</v>
      </c>
      <c r="F1321" s="66"/>
      <c r="G1321" s="89"/>
      <c r="H1321" s="89"/>
      <c r="I1321" s="89"/>
      <c r="J1321" s="89"/>
      <c r="K1321" s="89"/>
      <c r="L1321" s="89"/>
      <c r="M1321" s="89"/>
      <c r="N1321" s="89"/>
      <c r="O1321" s="89"/>
      <c r="P1321" s="89"/>
      <c r="Q1321" s="66"/>
      <c r="R1321" s="66"/>
    </row>
    <row r="1322" spans="1:18" ht="15" customHeight="1" x14ac:dyDescent="0.25">
      <c r="A1322" s="74" t="s">
        <v>4021</v>
      </c>
      <c r="B1322" t="s">
        <v>15</v>
      </c>
      <c r="C1322" s="73">
        <v>44000</v>
      </c>
      <c r="D1322" s="93">
        <v>9</v>
      </c>
      <c r="E1322" s="66" t="s">
        <v>279</v>
      </c>
      <c r="F1322" s="66"/>
      <c r="G1322" s="89"/>
      <c r="H1322" s="89"/>
      <c r="I1322" s="89"/>
      <c r="J1322" s="89"/>
      <c r="K1322" s="89"/>
      <c r="L1322" s="89"/>
      <c r="M1322" s="89"/>
      <c r="N1322" s="89"/>
      <c r="O1322" s="89"/>
      <c r="P1322" s="89"/>
      <c r="Q1322" s="66"/>
      <c r="R1322" s="66"/>
    </row>
    <row r="1323" spans="1:18" ht="15" customHeight="1" x14ac:dyDescent="0.25">
      <c r="A1323" s="74" t="s">
        <v>4021</v>
      </c>
      <c r="B1323" t="s">
        <v>15</v>
      </c>
      <c r="C1323" s="73">
        <v>150000</v>
      </c>
      <c r="D1323" s="93">
        <v>2</v>
      </c>
      <c r="E1323" s="66" t="s">
        <v>52</v>
      </c>
      <c r="F1323" s="66"/>
      <c r="G1323" s="89"/>
      <c r="H1323" s="89"/>
      <c r="I1323" s="89"/>
      <c r="J1323" s="89"/>
      <c r="K1323" s="89"/>
      <c r="L1323" s="89"/>
      <c r="M1323" s="89"/>
      <c r="N1323" s="89"/>
      <c r="O1323" s="89"/>
      <c r="P1323" s="89"/>
      <c r="Q1323" s="66"/>
      <c r="R1323" s="66"/>
    </row>
    <row r="1324" spans="1:18" ht="15" customHeight="1" x14ac:dyDescent="0.25">
      <c r="A1324" s="74" t="s">
        <v>4021</v>
      </c>
      <c r="B1324" t="s">
        <v>15</v>
      </c>
      <c r="C1324" s="73">
        <v>73500</v>
      </c>
      <c r="D1324" s="93">
        <v>3</v>
      </c>
      <c r="E1324" s="66" t="s">
        <v>20</v>
      </c>
      <c r="F1324" s="66"/>
      <c r="G1324" s="89"/>
      <c r="H1324" s="89"/>
      <c r="I1324" s="89"/>
      <c r="J1324" s="89"/>
      <c r="K1324" s="89"/>
      <c r="L1324" s="89"/>
      <c r="M1324" s="89"/>
      <c r="N1324" s="89"/>
      <c r="O1324" s="89"/>
      <c r="P1324" s="89"/>
      <c r="Q1324" s="66"/>
      <c r="R1324" s="66"/>
    </row>
    <row r="1325" spans="1:18" ht="15" customHeight="1" x14ac:dyDescent="0.25">
      <c r="A1325" s="74" t="s">
        <v>4021</v>
      </c>
      <c r="B1325" t="s">
        <v>15</v>
      </c>
      <c r="C1325" s="73">
        <v>77500</v>
      </c>
      <c r="D1325" s="93">
        <v>3</v>
      </c>
      <c r="E1325" s="66" t="s">
        <v>20</v>
      </c>
      <c r="F1325" s="66"/>
      <c r="G1325" s="89"/>
      <c r="H1325" s="89"/>
      <c r="I1325" s="89"/>
      <c r="J1325" s="89"/>
      <c r="K1325" s="89"/>
      <c r="L1325" s="89"/>
      <c r="M1325" s="89"/>
      <c r="N1325" s="89"/>
      <c r="O1325" s="89"/>
      <c r="P1325" s="89"/>
      <c r="Q1325" s="66"/>
      <c r="R1325" s="66"/>
    </row>
    <row r="1326" spans="1:18" ht="15" customHeight="1" x14ac:dyDescent="0.25">
      <c r="A1326" s="74" t="s">
        <v>4021</v>
      </c>
      <c r="B1326" t="s">
        <v>15</v>
      </c>
      <c r="C1326" s="73">
        <v>60800</v>
      </c>
      <c r="D1326" s="93">
        <v>3</v>
      </c>
      <c r="E1326" s="66" t="s">
        <v>20</v>
      </c>
      <c r="F1326" s="66"/>
      <c r="G1326" s="89"/>
      <c r="H1326" s="89"/>
      <c r="I1326" s="89"/>
      <c r="J1326" s="89"/>
      <c r="K1326" s="89"/>
      <c r="L1326" s="89"/>
      <c r="M1326" s="89"/>
      <c r="N1326" s="89"/>
      <c r="O1326" s="89"/>
      <c r="P1326" s="89"/>
      <c r="Q1326" s="66"/>
      <c r="R1326" s="66"/>
    </row>
    <row r="1327" spans="1:18" ht="15" customHeight="1" x14ac:dyDescent="0.25">
      <c r="A1327" s="74" t="s">
        <v>4021</v>
      </c>
      <c r="B1327" t="s">
        <v>15</v>
      </c>
      <c r="C1327" s="73">
        <v>136000</v>
      </c>
      <c r="D1327" s="93">
        <v>2</v>
      </c>
      <c r="E1327" s="66" t="s">
        <v>52</v>
      </c>
      <c r="F1327" s="66"/>
      <c r="G1327" s="89"/>
      <c r="H1327" s="89"/>
      <c r="I1327" s="89"/>
      <c r="J1327" s="89"/>
      <c r="K1327" s="89"/>
      <c r="L1327" s="89"/>
      <c r="M1327" s="89"/>
      <c r="N1327" s="89"/>
      <c r="O1327" s="89"/>
      <c r="P1327" s="89"/>
      <c r="Q1327" s="66"/>
      <c r="R1327" s="66"/>
    </row>
    <row r="1328" spans="1:18" ht="15" customHeight="1" x14ac:dyDescent="0.25">
      <c r="A1328" s="74" t="s">
        <v>4021</v>
      </c>
      <c r="B1328" t="s">
        <v>15</v>
      </c>
      <c r="C1328" s="73">
        <v>95000</v>
      </c>
      <c r="D1328" s="93">
        <v>9</v>
      </c>
      <c r="E1328" s="66" t="s">
        <v>279</v>
      </c>
      <c r="F1328" s="66"/>
      <c r="G1328" s="89"/>
      <c r="H1328" s="89"/>
      <c r="I1328" s="89"/>
      <c r="J1328" s="89"/>
      <c r="K1328" s="89"/>
      <c r="L1328" s="89"/>
      <c r="M1328" s="89"/>
      <c r="N1328" s="89"/>
      <c r="O1328" s="89"/>
      <c r="P1328" s="89"/>
      <c r="Q1328" s="66"/>
      <c r="R1328" s="66"/>
    </row>
    <row r="1329" spans="1:18" ht="15" customHeight="1" x14ac:dyDescent="0.25">
      <c r="A1329" s="74" t="s">
        <v>4021</v>
      </c>
      <c r="B1329" t="s">
        <v>15</v>
      </c>
      <c r="C1329" s="73">
        <v>130000</v>
      </c>
      <c r="D1329" s="93">
        <v>2</v>
      </c>
      <c r="E1329" s="66" t="s">
        <v>52</v>
      </c>
      <c r="F1329" s="66"/>
      <c r="G1329" s="89"/>
      <c r="H1329" s="89"/>
      <c r="I1329" s="89"/>
      <c r="J1329" s="89"/>
      <c r="K1329" s="89"/>
      <c r="L1329" s="89"/>
      <c r="M1329" s="89"/>
      <c r="N1329" s="89"/>
      <c r="O1329" s="89"/>
      <c r="P1329" s="89"/>
      <c r="Q1329" s="66"/>
      <c r="R1329" s="66"/>
    </row>
    <row r="1330" spans="1:18" ht="15" customHeight="1" x14ac:dyDescent="0.25">
      <c r="A1330" s="74" t="s">
        <v>4021</v>
      </c>
      <c r="B1330" t="s">
        <v>15</v>
      </c>
      <c r="C1330" s="73">
        <v>65000</v>
      </c>
      <c r="D1330" s="93">
        <v>3</v>
      </c>
      <c r="E1330" s="66" t="s">
        <v>20</v>
      </c>
      <c r="F1330" s="66"/>
      <c r="G1330" s="89"/>
      <c r="H1330" s="89"/>
      <c r="I1330" s="89"/>
      <c r="J1330" s="89"/>
      <c r="K1330" s="89"/>
      <c r="L1330" s="89"/>
      <c r="M1330" s="89"/>
      <c r="N1330" s="89"/>
      <c r="O1330" s="89"/>
      <c r="P1330" s="89"/>
      <c r="Q1330" s="66"/>
      <c r="R1330" s="66"/>
    </row>
    <row r="1331" spans="1:18" ht="15" customHeight="1" x14ac:dyDescent="0.25">
      <c r="A1331" s="74" t="s">
        <v>4021</v>
      </c>
      <c r="B1331" t="s">
        <v>15</v>
      </c>
      <c r="C1331" s="73">
        <v>80000</v>
      </c>
      <c r="D1331" s="93">
        <v>6</v>
      </c>
      <c r="E1331" s="66" t="s">
        <v>356</v>
      </c>
      <c r="F1331" s="66"/>
      <c r="G1331" s="89"/>
      <c r="H1331" s="89"/>
      <c r="I1331" s="89"/>
      <c r="J1331" s="89"/>
      <c r="K1331" s="89"/>
      <c r="L1331" s="89"/>
      <c r="M1331" s="89"/>
      <c r="N1331" s="89"/>
      <c r="O1331" s="89"/>
      <c r="P1331" s="89"/>
      <c r="Q1331" s="66"/>
      <c r="R1331" s="66"/>
    </row>
    <row r="1332" spans="1:18" ht="15" customHeight="1" x14ac:dyDescent="0.25">
      <c r="A1332" s="74" t="s">
        <v>4021</v>
      </c>
      <c r="B1332" t="s">
        <v>15</v>
      </c>
      <c r="C1332" s="73">
        <v>37000</v>
      </c>
      <c r="D1332" s="93">
        <v>1</v>
      </c>
      <c r="E1332" s="66" t="s">
        <v>3999</v>
      </c>
      <c r="F1332" s="66"/>
      <c r="G1332" s="89"/>
      <c r="H1332" s="89"/>
      <c r="I1332" s="89"/>
      <c r="J1332" s="89"/>
      <c r="K1332" s="89"/>
      <c r="L1332" s="89"/>
      <c r="M1332" s="89"/>
      <c r="N1332" s="89"/>
      <c r="O1332" s="89"/>
      <c r="P1332" s="89"/>
      <c r="Q1332" s="66"/>
      <c r="R1332" s="66"/>
    </row>
    <row r="1333" spans="1:18" ht="15" customHeight="1" x14ac:dyDescent="0.25">
      <c r="A1333" s="74" t="s">
        <v>4021</v>
      </c>
      <c r="B1333" t="s">
        <v>15</v>
      </c>
      <c r="C1333" s="73">
        <v>40000</v>
      </c>
      <c r="D1333" s="93">
        <v>2</v>
      </c>
      <c r="E1333" s="66" t="s">
        <v>52</v>
      </c>
      <c r="F1333" s="66"/>
      <c r="G1333" s="89"/>
      <c r="H1333" s="89"/>
      <c r="I1333" s="89"/>
      <c r="J1333" s="89"/>
      <c r="K1333" s="89"/>
      <c r="L1333" s="89"/>
      <c r="M1333" s="89"/>
      <c r="N1333" s="89"/>
      <c r="O1333" s="89"/>
      <c r="P1333" s="89"/>
      <c r="Q1333" s="66"/>
      <c r="R1333" s="66"/>
    </row>
    <row r="1334" spans="1:18" ht="15" customHeight="1" x14ac:dyDescent="0.25">
      <c r="A1334" s="74" t="s">
        <v>4021</v>
      </c>
      <c r="B1334" t="s">
        <v>15</v>
      </c>
      <c r="C1334" s="73">
        <v>49000</v>
      </c>
      <c r="D1334" s="93">
        <v>3</v>
      </c>
      <c r="E1334" s="66" t="s">
        <v>20</v>
      </c>
      <c r="F1334" s="66"/>
      <c r="G1334" s="89"/>
      <c r="H1334" s="89"/>
      <c r="I1334" s="89"/>
      <c r="J1334" s="89"/>
      <c r="K1334" s="89"/>
      <c r="L1334" s="89"/>
      <c r="M1334" s="89"/>
      <c r="N1334" s="89"/>
      <c r="O1334" s="89"/>
      <c r="P1334" s="89"/>
      <c r="Q1334" s="66"/>
      <c r="R1334" s="66"/>
    </row>
    <row r="1335" spans="1:18" ht="15" customHeight="1" x14ac:dyDescent="0.25">
      <c r="A1335" s="74" t="s">
        <v>4021</v>
      </c>
      <c r="B1335" t="s">
        <v>15</v>
      </c>
      <c r="C1335" s="73">
        <v>65000</v>
      </c>
      <c r="D1335" s="93">
        <v>3</v>
      </c>
      <c r="E1335" s="66" t="s">
        <v>20</v>
      </c>
      <c r="F1335" s="66"/>
      <c r="G1335" s="89"/>
      <c r="H1335" s="89"/>
      <c r="I1335" s="89"/>
      <c r="J1335" s="89"/>
      <c r="K1335" s="89"/>
      <c r="L1335" s="89"/>
      <c r="M1335" s="89"/>
      <c r="N1335" s="89"/>
      <c r="O1335" s="89"/>
      <c r="P1335" s="89"/>
      <c r="Q1335" s="66"/>
      <c r="R1335" s="66"/>
    </row>
    <row r="1336" spans="1:18" ht="15" customHeight="1" x14ac:dyDescent="0.25">
      <c r="A1336" s="74" t="s">
        <v>4021</v>
      </c>
      <c r="B1336" t="s">
        <v>15</v>
      </c>
      <c r="C1336" s="73">
        <v>55000</v>
      </c>
      <c r="D1336" s="93">
        <v>3</v>
      </c>
      <c r="E1336" s="66" t="s">
        <v>20</v>
      </c>
      <c r="F1336" s="66"/>
      <c r="G1336" s="89"/>
      <c r="H1336" s="89"/>
      <c r="I1336" s="89"/>
      <c r="J1336" s="89"/>
      <c r="K1336" s="89"/>
      <c r="L1336" s="89"/>
      <c r="M1336" s="89"/>
      <c r="N1336" s="89"/>
      <c r="O1336" s="89"/>
      <c r="P1336" s="89"/>
      <c r="Q1336" s="66"/>
      <c r="R1336" s="66"/>
    </row>
    <row r="1337" spans="1:18" ht="15" customHeight="1" x14ac:dyDescent="0.25">
      <c r="A1337" s="74" t="s">
        <v>4021</v>
      </c>
      <c r="B1337" t="s">
        <v>15</v>
      </c>
      <c r="C1337" s="73">
        <v>40000</v>
      </c>
      <c r="D1337" s="93">
        <v>2</v>
      </c>
      <c r="E1337" s="66" t="s">
        <v>52</v>
      </c>
      <c r="F1337" s="66"/>
      <c r="G1337" s="89"/>
      <c r="H1337" s="89"/>
      <c r="I1337" s="89"/>
      <c r="J1337" s="89"/>
      <c r="K1337" s="89"/>
      <c r="L1337" s="89"/>
      <c r="M1337" s="89"/>
      <c r="N1337" s="89"/>
      <c r="O1337" s="89"/>
      <c r="P1337" s="89"/>
      <c r="Q1337" s="66"/>
      <c r="R1337" s="66"/>
    </row>
    <row r="1338" spans="1:18" ht="15" customHeight="1" x14ac:dyDescent="0.25">
      <c r="A1338" s="74" t="s">
        <v>4021</v>
      </c>
      <c r="B1338" t="s">
        <v>15</v>
      </c>
      <c r="C1338" s="73">
        <v>60000</v>
      </c>
      <c r="D1338" s="93">
        <v>3</v>
      </c>
      <c r="E1338" s="66" t="s">
        <v>20</v>
      </c>
      <c r="F1338" s="66"/>
      <c r="G1338" s="89"/>
      <c r="H1338" s="89"/>
      <c r="I1338" s="89"/>
      <c r="J1338" s="89"/>
      <c r="K1338" s="89"/>
      <c r="L1338" s="89"/>
      <c r="M1338" s="89"/>
      <c r="N1338" s="89"/>
      <c r="O1338" s="89"/>
      <c r="P1338" s="89"/>
      <c r="Q1338" s="66"/>
      <c r="R1338" s="66"/>
    </row>
    <row r="1339" spans="1:18" ht="15" customHeight="1" x14ac:dyDescent="0.25">
      <c r="A1339" s="74" t="s">
        <v>4021</v>
      </c>
      <c r="B1339" t="s">
        <v>15</v>
      </c>
      <c r="C1339" s="73">
        <v>150000</v>
      </c>
      <c r="D1339" s="93">
        <v>3</v>
      </c>
      <c r="E1339" s="66" t="s">
        <v>20</v>
      </c>
      <c r="F1339" s="66"/>
      <c r="G1339" s="89"/>
      <c r="H1339" s="89"/>
      <c r="I1339" s="89"/>
      <c r="J1339" s="89"/>
      <c r="K1339" s="89"/>
      <c r="L1339" s="89"/>
      <c r="M1339" s="89"/>
      <c r="N1339" s="89"/>
      <c r="O1339" s="89"/>
      <c r="P1339" s="89"/>
      <c r="Q1339" s="66"/>
      <c r="R1339" s="66"/>
    </row>
    <row r="1340" spans="1:18" ht="15" customHeight="1" x14ac:dyDescent="0.25">
      <c r="A1340" s="74" t="s">
        <v>4021</v>
      </c>
      <c r="B1340" t="s">
        <v>15</v>
      </c>
      <c r="C1340" s="73">
        <v>88000</v>
      </c>
      <c r="D1340" s="93">
        <v>2</v>
      </c>
      <c r="E1340" s="66" t="s">
        <v>52</v>
      </c>
      <c r="F1340" s="66"/>
      <c r="G1340" s="89"/>
      <c r="H1340" s="89"/>
      <c r="I1340" s="89"/>
      <c r="J1340" s="89"/>
      <c r="K1340" s="89"/>
      <c r="L1340" s="89"/>
      <c r="M1340" s="89"/>
      <c r="N1340" s="89"/>
      <c r="O1340" s="89"/>
      <c r="P1340" s="89"/>
      <c r="Q1340" s="66"/>
      <c r="R1340" s="66"/>
    </row>
    <row r="1341" spans="1:18" ht="15" customHeight="1" x14ac:dyDescent="0.25">
      <c r="A1341" s="74" t="s">
        <v>4021</v>
      </c>
      <c r="B1341" t="s">
        <v>15</v>
      </c>
      <c r="C1341" s="73">
        <v>64500</v>
      </c>
      <c r="D1341" s="93">
        <v>3</v>
      </c>
      <c r="E1341" s="66" t="s">
        <v>20</v>
      </c>
      <c r="F1341" s="66"/>
      <c r="G1341" s="89"/>
      <c r="H1341" s="89"/>
      <c r="I1341" s="89"/>
      <c r="J1341" s="89"/>
      <c r="K1341" s="89"/>
      <c r="L1341" s="89"/>
      <c r="M1341" s="89"/>
      <c r="N1341" s="89"/>
      <c r="O1341" s="89"/>
      <c r="P1341" s="89"/>
      <c r="Q1341" s="66"/>
      <c r="R1341" s="66"/>
    </row>
    <row r="1342" spans="1:18" ht="15" customHeight="1" x14ac:dyDescent="0.25">
      <c r="A1342" s="74" t="s">
        <v>4021</v>
      </c>
      <c r="B1342" t="s">
        <v>15</v>
      </c>
      <c r="C1342" s="73">
        <v>50000</v>
      </c>
      <c r="D1342" s="93">
        <v>5</v>
      </c>
      <c r="E1342" s="66" t="s">
        <v>310</v>
      </c>
      <c r="F1342" s="66"/>
      <c r="G1342" s="89"/>
      <c r="H1342" s="89"/>
      <c r="I1342" s="89"/>
      <c r="J1342" s="89"/>
      <c r="K1342" s="89"/>
      <c r="L1342" s="89"/>
      <c r="M1342" s="89"/>
      <c r="N1342" s="89"/>
      <c r="O1342" s="89"/>
      <c r="P1342" s="89"/>
      <c r="Q1342" s="66"/>
      <c r="R1342" s="66"/>
    </row>
    <row r="1343" spans="1:18" ht="15" customHeight="1" x14ac:dyDescent="0.25">
      <c r="A1343" s="74" t="s">
        <v>4021</v>
      </c>
      <c r="B1343" t="s">
        <v>15</v>
      </c>
      <c r="C1343" s="73">
        <v>120000</v>
      </c>
      <c r="D1343" s="93">
        <v>2</v>
      </c>
      <c r="E1343" s="66" t="s">
        <v>52</v>
      </c>
      <c r="F1343" s="66"/>
      <c r="G1343" s="89"/>
      <c r="H1343" s="89"/>
      <c r="I1343" s="89"/>
      <c r="J1343" s="89"/>
      <c r="K1343" s="89"/>
      <c r="L1343" s="89"/>
      <c r="M1343" s="89"/>
      <c r="N1343" s="89"/>
      <c r="O1343" s="89"/>
      <c r="P1343" s="89"/>
      <c r="Q1343" s="66"/>
      <c r="R1343" s="66"/>
    </row>
    <row r="1344" spans="1:18" ht="15" customHeight="1" x14ac:dyDescent="0.25">
      <c r="A1344" s="74" t="s">
        <v>4021</v>
      </c>
      <c r="B1344" t="s">
        <v>15</v>
      </c>
      <c r="C1344" s="73">
        <v>107000</v>
      </c>
      <c r="D1344" s="93">
        <v>2</v>
      </c>
      <c r="E1344" s="66" t="s">
        <v>52</v>
      </c>
      <c r="F1344" s="66"/>
      <c r="G1344" s="89"/>
      <c r="H1344" s="89"/>
      <c r="I1344" s="89"/>
      <c r="J1344" s="89"/>
      <c r="K1344" s="89"/>
      <c r="L1344" s="89"/>
      <c r="M1344" s="89"/>
      <c r="N1344" s="89"/>
      <c r="O1344" s="89"/>
      <c r="P1344" s="89"/>
      <c r="Q1344" s="66"/>
      <c r="R1344" s="66"/>
    </row>
    <row r="1345" spans="1:18" ht="15" customHeight="1" x14ac:dyDescent="0.25">
      <c r="A1345" s="74" t="s">
        <v>4021</v>
      </c>
      <c r="B1345" t="s">
        <v>15</v>
      </c>
      <c r="C1345" s="73">
        <v>40000</v>
      </c>
      <c r="D1345" s="93">
        <v>3</v>
      </c>
      <c r="E1345" s="66" t="s">
        <v>20</v>
      </c>
      <c r="F1345" s="66"/>
      <c r="G1345" s="89"/>
      <c r="H1345" s="89"/>
      <c r="I1345" s="89"/>
      <c r="J1345" s="89"/>
      <c r="K1345" s="89"/>
      <c r="L1345" s="89"/>
      <c r="M1345" s="89"/>
      <c r="N1345" s="89"/>
      <c r="O1345" s="89"/>
      <c r="P1345" s="89"/>
      <c r="Q1345" s="66"/>
      <c r="R1345" s="66"/>
    </row>
    <row r="1346" spans="1:18" ht="15" customHeight="1" x14ac:dyDescent="0.25">
      <c r="A1346" s="74" t="s">
        <v>4021</v>
      </c>
      <c r="B1346" t="s">
        <v>15</v>
      </c>
      <c r="C1346" s="73">
        <v>81000</v>
      </c>
      <c r="D1346" s="93">
        <v>2</v>
      </c>
      <c r="E1346" s="66" t="s">
        <v>52</v>
      </c>
      <c r="F1346" s="66"/>
      <c r="G1346" s="89"/>
      <c r="H1346" s="89"/>
      <c r="I1346" s="89"/>
      <c r="J1346" s="89"/>
      <c r="K1346" s="89"/>
      <c r="L1346" s="89"/>
      <c r="M1346" s="89"/>
      <c r="N1346" s="89"/>
      <c r="O1346" s="89"/>
      <c r="P1346" s="89"/>
      <c r="Q1346" s="66"/>
      <c r="R1346" s="66"/>
    </row>
    <row r="1347" spans="1:18" ht="15" customHeight="1" x14ac:dyDescent="0.25">
      <c r="A1347" s="74" t="s">
        <v>4021</v>
      </c>
      <c r="B1347" t="s">
        <v>15</v>
      </c>
      <c r="C1347" s="73">
        <v>45000</v>
      </c>
      <c r="D1347" s="93">
        <v>8</v>
      </c>
      <c r="E1347" s="66" t="s">
        <v>67</v>
      </c>
      <c r="F1347" s="66"/>
      <c r="G1347" s="89"/>
      <c r="H1347" s="89"/>
      <c r="I1347" s="89"/>
      <c r="J1347" s="89"/>
      <c r="K1347" s="89"/>
      <c r="L1347" s="89"/>
      <c r="M1347" s="89"/>
      <c r="N1347" s="89"/>
      <c r="O1347" s="89"/>
      <c r="P1347" s="89"/>
      <c r="Q1347" s="66"/>
      <c r="R1347" s="66"/>
    </row>
    <row r="1348" spans="1:18" ht="15" customHeight="1" x14ac:dyDescent="0.25">
      <c r="A1348" s="74" t="s">
        <v>4021</v>
      </c>
      <c r="B1348" t="s">
        <v>15</v>
      </c>
      <c r="C1348" s="73">
        <v>49000</v>
      </c>
      <c r="D1348" s="93">
        <v>8</v>
      </c>
      <c r="E1348" s="66" t="s">
        <v>67</v>
      </c>
      <c r="F1348" s="66"/>
      <c r="G1348" s="89"/>
      <c r="H1348" s="89"/>
      <c r="I1348" s="89"/>
      <c r="J1348" s="89"/>
      <c r="K1348" s="89"/>
      <c r="L1348" s="89"/>
      <c r="M1348" s="89"/>
      <c r="N1348" s="89"/>
      <c r="O1348" s="89"/>
      <c r="P1348" s="89"/>
      <c r="Q1348" s="66"/>
      <c r="R1348" s="66"/>
    </row>
    <row r="1349" spans="1:18" ht="15" customHeight="1" x14ac:dyDescent="0.25">
      <c r="A1349" s="74" t="s">
        <v>4021</v>
      </c>
      <c r="B1349" t="s">
        <v>15</v>
      </c>
      <c r="C1349" s="73">
        <v>72000</v>
      </c>
      <c r="D1349" s="93">
        <v>2</v>
      </c>
      <c r="E1349" s="66" t="s">
        <v>52</v>
      </c>
      <c r="F1349" s="66"/>
      <c r="G1349" s="89"/>
      <c r="H1349" s="89"/>
      <c r="I1349" s="89"/>
      <c r="J1349" s="89"/>
      <c r="K1349" s="89"/>
      <c r="L1349" s="89"/>
      <c r="M1349" s="89"/>
      <c r="N1349" s="89"/>
      <c r="O1349" s="89"/>
      <c r="P1349" s="89"/>
      <c r="Q1349" s="66"/>
      <c r="R1349" s="66"/>
    </row>
    <row r="1350" spans="1:18" ht="15" customHeight="1" x14ac:dyDescent="0.25">
      <c r="A1350" s="74" t="s">
        <v>4021</v>
      </c>
      <c r="B1350" t="s">
        <v>15</v>
      </c>
      <c r="C1350" s="73">
        <v>50000</v>
      </c>
      <c r="D1350" s="93">
        <v>3</v>
      </c>
      <c r="E1350" s="66" t="s">
        <v>20</v>
      </c>
      <c r="F1350" s="66"/>
      <c r="G1350" s="89"/>
      <c r="H1350" s="89"/>
      <c r="I1350" s="89"/>
      <c r="J1350" s="89"/>
      <c r="K1350" s="89"/>
      <c r="L1350" s="89"/>
      <c r="M1350" s="89"/>
      <c r="N1350" s="89"/>
      <c r="O1350" s="89"/>
      <c r="P1350" s="89"/>
      <c r="Q1350" s="66"/>
      <c r="R1350" s="66"/>
    </row>
    <row r="1351" spans="1:18" ht="15" customHeight="1" x14ac:dyDescent="0.25">
      <c r="A1351" s="74" t="s">
        <v>4021</v>
      </c>
      <c r="B1351" t="s">
        <v>15</v>
      </c>
      <c r="C1351" s="73">
        <v>57678</v>
      </c>
      <c r="D1351" s="93">
        <v>3</v>
      </c>
      <c r="E1351" s="66" t="s">
        <v>20</v>
      </c>
      <c r="F1351" s="66"/>
      <c r="G1351" s="89"/>
      <c r="H1351" s="89"/>
      <c r="I1351" s="89"/>
      <c r="J1351" s="89"/>
      <c r="K1351" s="89"/>
      <c r="L1351" s="89"/>
      <c r="M1351" s="89"/>
      <c r="N1351" s="89"/>
      <c r="O1351" s="89"/>
      <c r="P1351" s="89"/>
      <c r="Q1351" s="66"/>
      <c r="R1351" s="66"/>
    </row>
    <row r="1352" spans="1:18" ht="15" customHeight="1" x14ac:dyDescent="0.25">
      <c r="A1352" s="74" t="s">
        <v>4021</v>
      </c>
      <c r="B1352" t="s">
        <v>15</v>
      </c>
      <c r="C1352" s="73">
        <v>80442</v>
      </c>
      <c r="D1352" s="93">
        <v>3</v>
      </c>
      <c r="E1352" s="66" t="s">
        <v>20</v>
      </c>
      <c r="F1352" s="66"/>
      <c r="G1352" s="89"/>
      <c r="H1352" s="89"/>
      <c r="I1352" s="89"/>
      <c r="J1352" s="89"/>
      <c r="K1352" s="89"/>
      <c r="L1352" s="89"/>
      <c r="M1352" s="89"/>
      <c r="N1352" s="89"/>
      <c r="O1352" s="89"/>
      <c r="P1352" s="89"/>
      <c r="Q1352" s="66"/>
      <c r="R1352" s="66"/>
    </row>
    <row r="1353" spans="1:18" ht="15" customHeight="1" x14ac:dyDescent="0.25">
      <c r="A1353" s="74" t="s">
        <v>4021</v>
      </c>
      <c r="B1353" t="s">
        <v>15</v>
      </c>
      <c r="C1353" s="73">
        <v>75000</v>
      </c>
      <c r="D1353" s="93">
        <v>2</v>
      </c>
      <c r="E1353" s="66" t="s">
        <v>52</v>
      </c>
      <c r="F1353" s="66"/>
      <c r="G1353" s="89"/>
      <c r="H1353" s="89"/>
      <c r="I1353" s="89"/>
      <c r="J1353" s="89"/>
      <c r="K1353" s="89"/>
      <c r="L1353" s="89"/>
      <c r="M1353" s="89"/>
      <c r="N1353" s="89"/>
      <c r="O1353" s="89"/>
      <c r="P1353" s="89"/>
      <c r="Q1353" s="66"/>
      <c r="R1353" s="66"/>
    </row>
    <row r="1354" spans="1:18" ht="15" customHeight="1" x14ac:dyDescent="0.25">
      <c r="A1354" s="74" t="s">
        <v>4021</v>
      </c>
      <c r="B1354" t="s">
        <v>15</v>
      </c>
      <c r="C1354" s="73">
        <v>61000</v>
      </c>
      <c r="D1354" s="93">
        <v>3</v>
      </c>
      <c r="E1354" s="66" t="s">
        <v>20</v>
      </c>
      <c r="F1354" s="66"/>
      <c r="G1354" s="89"/>
      <c r="H1354" s="89"/>
      <c r="I1354" s="89"/>
      <c r="J1354" s="89"/>
      <c r="K1354" s="89"/>
      <c r="L1354" s="89"/>
      <c r="M1354" s="89"/>
      <c r="N1354" s="89"/>
      <c r="O1354" s="89"/>
      <c r="P1354" s="89"/>
      <c r="Q1354" s="66"/>
      <c r="R1354" s="66"/>
    </row>
    <row r="1355" spans="1:18" ht="15" customHeight="1" x14ac:dyDescent="0.25">
      <c r="A1355" s="74" t="s">
        <v>4021</v>
      </c>
      <c r="B1355" t="s">
        <v>15</v>
      </c>
      <c r="C1355" s="73">
        <v>77000</v>
      </c>
      <c r="D1355" s="93">
        <v>9</v>
      </c>
      <c r="E1355" s="66" t="s">
        <v>279</v>
      </c>
      <c r="F1355" s="66"/>
      <c r="G1355" s="89"/>
      <c r="H1355" s="89"/>
      <c r="I1355" s="89"/>
      <c r="J1355" s="89"/>
      <c r="K1355" s="89"/>
      <c r="L1355" s="89"/>
      <c r="M1355" s="89"/>
      <c r="N1355" s="89"/>
      <c r="O1355" s="89"/>
      <c r="P1355" s="89"/>
      <c r="Q1355" s="66"/>
      <c r="R1355" s="66"/>
    </row>
    <row r="1356" spans="1:18" ht="15" customHeight="1" x14ac:dyDescent="0.25">
      <c r="A1356" s="74" t="s">
        <v>4021</v>
      </c>
      <c r="B1356" t="s">
        <v>15</v>
      </c>
      <c r="C1356" s="73">
        <v>92000</v>
      </c>
      <c r="D1356" s="93">
        <v>7</v>
      </c>
      <c r="E1356" s="66" t="s">
        <v>488</v>
      </c>
      <c r="F1356" s="66"/>
      <c r="G1356" s="89"/>
      <c r="H1356" s="89"/>
      <c r="I1356" s="89"/>
      <c r="J1356" s="89"/>
      <c r="K1356" s="89"/>
      <c r="L1356" s="89"/>
      <c r="M1356" s="89"/>
      <c r="N1356" s="89"/>
      <c r="O1356" s="89"/>
      <c r="P1356" s="89"/>
      <c r="Q1356" s="66"/>
      <c r="R1356" s="66"/>
    </row>
    <row r="1357" spans="1:18" ht="15" customHeight="1" x14ac:dyDescent="0.25">
      <c r="A1357" s="74" t="s">
        <v>4021</v>
      </c>
      <c r="B1357" t="s">
        <v>15</v>
      </c>
      <c r="C1357" s="73">
        <v>72000</v>
      </c>
      <c r="D1357" s="93">
        <v>3</v>
      </c>
      <c r="E1357" s="66" t="s">
        <v>20</v>
      </c>
      <c r="F1357" s="66"/>
      <c r="G1357" s="89"/>
      <c r="H1357" s="89"/>
      <c r="I1357" s="89"/>
      <c r="J1357" s="89"/>
      <c r="K1357" s="89"/>
      <c r="L1357" s="89"/>
      <c r="M1357" s="89"/>
      <c r="N1357" s="89"/>
      <c r="O1357" s="89"/>
      <c r="P1357" s="89"/>
      <c r="Q1357" s="66"/>
      <c r="R1357" s="66"/>
    </row>
    <row r="1358" spans="1:18" ht="15" customHeight="1" x14ac:dyDescent="0.25">
      <c r="A1358" s="74" t="s">
        <v>4021</v>
      </c>
      <c r="B1358" t="s">
        <v>15</v>
      </c>
      <c r="C1358" s="73">
        <v>111000</v>
      </c>
      <c r="D1358" s="93">
        <v>2</v>
      </c>
      <c r="E1358" s="66" t="s">
        <v>52</v>
      </c>
      <c r="F1358" s="66"/>
      <c r="G1358" s="89"/>
      <c r="H1358" s="89"/>
      <c r="I1358" s="89"/>
      <c r="J1358" s="89"/>
      <c r="K1358" s="89"/>
      <c r="L1358" s="89"/>
      <c r="M1358" s="89"/>
      <c r="N1358" s="89"/>
      <c r="O1358" s="89"/>
      <c r="P1358" s="89"/>
      <c r="Q1358" s="66"/>
      <c r="R1358" s="66"/>
    </row>
    <row r="1359" spans="1:18" ht="15" customHeight="1" x14ac:dyDescent="0.25">
      <c r="A1359" s="74" t="s">
        <v>4021</v>
      </c>
      <c r="B1359" t="s">
        <v>15</v>
      </c>
      <c r="C1359" s="73">
        <v>80000</v>
      </c>
      <c r="D1359" s="93">
        <v>3</v>
      </c>
      <c r="E1359" s="66" t="s">
        <v>20</v>
      </c>
      <c r="F1359" s="66"/>
      <c r="G1359" s="89"/>
      <c r="H1359" s="89"/>
      <c r="I1359" s="89"/>
      <c r="J1359" s="89"/>
      <c r="K1359" s="89"/>
      <c r="L1359" s="89"/>
      <c r="M1359" s="89"/>
      <c r="N1359" s="89"/>
      <c r="O1359" s="89"/>
      <c r="P1359" s="89"/>
      <c r="Q1359" s="66"/>
      <c r="R1359" s="66"/>
    </row>
    <row r="1360" spans="1:18" ht="15" customHeight="1" x14ac:dyDescent="0.25">
      <c r="A1360" s="74" t="s">
        <v>4021</v>
      </c>
      <c r="B1360" t="s">
        <v>15</v>
      </c>
      <c r="C1360" s="73">
        <v>24000</v>
      </c>
      <c r="D1360" s="93">
        <v>7</v>
      </c>
      <c r="E1360" s="66" t="s">
        <v>488</v>
      </c>
      <c r="F1360" s="66"/>
      <c r="G1360" s="89"/>
      <c r="H1360" s="89"/>
      <c r="I1360" s="89"/>
      <c r="J1360" s="89"/>
      <c r="K1360" s="89"/>
      <c r="L1360" s="89"/>
      <c r="M1360" s="89"/>
      <c r="N1360" s="89"/>
      <c r="O1360" s="89"/>
      <c r="P1360" s="89"/>
      <c r="Q1360" s="66"/>
      <c r="R1360" s="66"/>
    </row>
    <row r="1361" spans="1:18" ht="15" customHeight="1" x14ac:dyDescent="0.25">
      <c r="A1361" s="74" t="s">
        <v>4021</v>
      </c>
      <c r="B1361" t="s">
        <v>15</v>
      </c>
      <c r="C1361" s="73">
        <v>61000</v>
      </c>
      <c r="D1361" s="93">
        <v>2</v>
      </c>
      <c r="E1361" s="66" t="s">
        <v>52</v>
      </c>
      <c r="F1361" s="66"/>
      <c r="G1361" s="89"/>
      <c r="H1361" s="89"/>
      <c r="I1361" s="89"/>
      <c r="J1361" s="89"/>
      <c r="K1361" s="89"/>
      <c r="L1361" s="89"/>
      <c r="M1361" s="89"/>
      <c r="N1361" s="89"/>
      <c r="O1361" s="89"/>
      <c r="P1361" s="89"/>
      <c r="Q1361" s="66"/>
      <c r="R1361" s="66"/>
    </row>
    <row r="1362" spans="1:18" ht="15" customHeight="1" x14ac:dyDescent="0.25">
      <c r="A1362" s="74" t="s">
        <v>4021</v>
      </c>
      <c r="B1362" t="s">
        <v>15</v>
      </c>
      <c r="C1362" s="73">
        <v>96230</v>
      </c>
      <c r="D1362" s="93">
        <v>2</v>
      </c>
      <c r="E1362" s="66" t="s">
        <v>52</v>
      </c>
      <c r="F1362" s="66"/>
      <c r="G1362" s="89"/>
      <c r="H1362" s="89"/>
      <c r="I1362" s="89"/>
      <c r="J1362" s="89"/>
      <c r="K1362" s="89"/>
      <c r="L1362" s="89"/>
      <c r="M1362" s="89"/>
      <c r="N1362" s="89"/>
      <c r="O1362" s="89"/>
      <c r="P1362" s="89"/>
      <c r="Q1362" s="66"/>
      <c r="R1362" s="66"/>
    </row>
    <row r="1363" spans="1:18" ht="15" customHeight="1" x14ac:dyDescent="0.25">
      <c r="A1363" s="74" t="s">
        <v>4021</v>
      </c>
      <c r="B1363" t="s">
        <v>15</v>
      </c>
      <c r="C1363" s="73">
        <v>75000</v>
      </c>
      <c r="D1363" s="93">
        <v>3</v>
      </c>
      <c r="E1363" s="66" t="s">
        <v>20</v>
      </c>
      <c r="F1363" s="66"/>
      <c r="G1363" s="89"/>
      <c r="H1363" s="89"/>
      <c r="I1363" s="89"/>
      <c r="J1363" s="89"/>
      <c r="K1363" s="89"/>
      <c r="L1363" s="89"/>
      <c r="M1363" s="89"/>
      <c r="N1363" s="89"/>
      <c r="O1363" s="89"/>
      <c r="P1363" s="89"/>
      <c r="Q1363" s="66"/>
      <c r="R1363" s="66"/>
    </row>
    <row r="1364" spans="1:18" ht="15" customHeight="1" x14ac:dyDescent="0.25">
      <c r="A1364" s="74" t="s">
        <v>4021</v>
      </c>
      <c r="B1364" t="s">
        <v>15</v>
      </c>
      <c r="C1364" s="73">
        <v>102000</v>
      </c>
      <c r="D1364" s="93">
        <v>3</v>
      </c>
      <c r="E1364" s="66" t="s">
        <v>20</v>
      </c>
      <c r="F1364" s="66"/>
      <c r="G1364" s="89"/>
      <c r="H1364" s="89"/>
      <c r="I1364" s="89"/>
      <c r="J1364" s="89"/>
      <c r="K1364" s="89"/>
      <c r="L1364" s="89"/>
      <c r="M1364" s="89"/>
      <c r="N1364" s="89"/>
      <c r="O1364" s="89"/>
      <c r="P1364" s="89"/>
      <c r="Q1364" s="66"/>
      <c r="R1364" s="66"/>
    </row>
    <row r="1365" spans="1:18" ht="15" customHeight="1" x14ac:dyDescent="0.25">
      <c r="A1365" s="74" t="s">
        <v>4021</v>
      </c>
      <c r="B1365" t="s">
        <v>15</v>
      </c>
      <c r="C1365" s="73">
        <v>67000</v>
      </c>
      <c r="D1365" s="93">
        <v>2</v>
      </c>
      <c r="E1365" s="66" t="s">
        <v>52</v>
      </c>
      <c r="F1365" s="66"/>
      <c r="G1365" s="89"/>
      <c r="H1365" s="89"/>
      <c r="I1365" s="89"/>
      <c r="J1365" s="89"/>
      <c r="K1365" s="89"/>
      <c r="L1365" s="89"/>
      <c r="M1365" s="89"/>
      <c r="N1365" s="89"/>
      <c r="O1365" s="89"/>
      <c r="P1365" s="89"/>
      <c r="Q1365" s="66"/>
      <c r="R1365" s="66"/>
    </row>
    <row r="1366" spans="1:18" ht="15" customHeight="1" x14ac:dyDescent="0.25">
      <c r="A1366" s="74" t="s">
        <v>4021</v>
      </c>
      <c r="B1366" t="s">
        <v>15</v>
      </c>
      <c r="C1366" s="73">
        <v>60000</v>
      </c>
      <c r="D1366" s="93">
        <v>2</v>
      </c>
      <c r="E1366" s="66" t="s">
        <v>52</v>
      </c>
      <c r="F1366" s="66"/>
      <c r="G1366" s="89"/>
      <c r="H1366" s="89"/>
      <c r="I1366" s="89"/>
      <c r="J1366" s="89"/>
      <c r="K1366" s="89"/>
      <c r="L1366" s="89"/>
      <c r="M1366" s="89"/>
      <c r="N1366" s="89"/>
      <c r="O1366" s="89"/>
      <c r="P1366" s="89"/>
      <c r="Q1366" s="66"/>
      <c r="R1366" s="66"/>
    </row>
    <row r="1367" spans="1:18" ht="15" customHeight="1" x14ac:dyDescent="0.25">
      <c r="A1367" s="74" t="s">
        <v>4021</v>
      </c>
      <c r="B1367" t="s">
        <v>15</v>
      </c>
      <c r="C1367" s="73">
        <v>42000</v>
      </c>
      <c r="D1367" s="93">
        <v>3</v>
      </c>
      <c r="E1367" s="66" t="s">
        <v>20</v>
      </c>
      <c r="F1367" s="66"/>
      <c r="G1367" s="89"/>
      <c r="H1367" s="89"/>
      <c r="I1367" s="89"/>
      <c r="J1367" s="89"/>
      <c r="K1367" s="89"/>
      <c r="L1367" s="89"/>
      <c r="M1367" s="89"/>
      <c r="N1367" s="89"/>
      <c r="O1367" s="89"/>
      <c r="P1367" s="89"/>
      <c r="Q1367" s="66"/>
      <c r="R1367" s="66"/>
    </row>
    <row r="1368" spans="1:18" ht="15" customHeight="1" x14ac:dyDescent="0.25">
      <c r="A1368" s="74" t="s">
        <v>4021</v>
      </c>
      <c r="B1368" t="s">
        <v>15</v>
      </c>
      <c r="C1368" s="73">
        <v>85000</v>
      </c>
      <c r="D1368" s="93">
        <v>3</v>
      </c>
      <c r="E1368" s="66" t="s">
        <v>20</v>
      </c>
      <c r="F1368" s="66"/>
      <c r="G1368" s="89"/>
      <c r="H1368" s="89"/>
      <c r="I1368" s="89"/>
      <c r="J1368" s="89"/>
      <c r="K1368" s="89"/>
      <c r="L1368" s="89"/>
      <c r="M1368" s="89"/>
      <c r="N1368" s="89"/>
      <c r="O1368" s="89"/>
      <c r="P1368" s="89"/>
      <c r="Q1368" s="66"/>
      <c r="R1368" s="66"/>
    </row>
    <row r="1369" spans="1:18" ht="15" customHeight="1" x14ac:dyDescent="0.25">
      <c r="A1369" s="74" t="s">
        <v>4021</v>
      </c>
      <c r="B1369" t="s">
        <v>15</v>
      </c>
      <c r="C1369" s="73">
        <v>109000</v>
      </c>
      <c r="D1369" s="93">
        <v>2</v>
      </c>
      <c r="E1369" s="66" t="s">
        <v>52</v>
      </c>
      <c r="F1369" s="66"/>
      <c r="G1369" s="89"/>
      <c r="H1369" s="89"/>
      <c r="I1369" s="89"/>
      <c r="J1369" s="89"/>
      <c r="K1369" s="89"/>
      <c r="L1369" s="89"/>
      <c r="M1369" s="89"/>
      <c r="N1369" s="89"/>
      <c r="O1369" s="89"/>
      <c r="P1369" s="89"/>
      <c r="Q1369" s="66"/>
      <c r="R1369" s="66"/>
    </row>
    <row r="1370" spans="1:18" ht="15" customHeight="1" x14ac:dyDescent="0.25">
      <c r="A1370" s="74" t="s">
        <v>4021</v>
      </c>
      <c r="B1370" t="s">
        <v>15</v>
      </c>
      <c r="C1370" s="73">
        <v>77000</v>
      </c>
      <c r="D1370" s="93">
        <v>9</v>
      </c>
      <c r="E1370" s="66" t="s">
        <v>279</v>
      </c>
      <c r="F1370" s="66"/>
      <c r="G1370" s="89"/>
      <c r="H1370" s="89"/>
      <c r="I1370" s="89"/>
      <c r="J1370" s="89"/>
      <c r="K1370" s="89"/>
      <c r="L1370" s="89"/>
      <c r="M1370" s="89"/>
      <c r="N1370" s="89"/>
      <c r="O1370" s="89"/>
      <c r="P1370" s="89"/>
      <c r="Q1370" s="66"/>
      <c r="R1370" s="66"/>
    </row>
    <row r="1371" spans="1:18" ht="15" customHeight="1" x14ac:dyDescent="0.25">
      <c r="A1371" s="74" t="s">
        <v>4021</v>
      </c>
      <c r="B1371" t="s">
        <v>15</v>
      </c>
      <c r="C1371" s="73">
        <v>64000</v>
      </c>
      <c r="D1371" s="93">
        <v>2</v>
      </c>
      <c r="E1371" s="66" t="s">
        <v>52</v>
      </c>
      <c r="F1371" s="66"/>
      <c r="G1371" s="89"/>
      <c r="H1371" s="89"/>
      <c r="I1371" s="89"/>
      <c r="J1371" s="89"/>
      <c r="K1371" s="89"/>
      <c r="L1371" s="89"/>
      <c r="M1371" s="89"/>
      <c r="N1371" s="89"/>
      <c r="O1371" s="89"/>
      <c r="P1371" s="89"/>
      <c r="Q1371" s="66"/>
      <c r="R1371" s="66"/>
    </row>
    <row r="1372" spans="1:18" ht="15" customHeight="1" x14ac:dyDescent="0.25">
      <c r="A1372" s="74" t="s">
        <v>4021</v>
      </c>
      <c r="B1372" t="s">
        <v>15</v>
      </c>
      <c r="C1372" s="73">
        <v>76000</v>
      </c>
      <c r="D1372" s="93">
        <v>3</v>
      </c>
      <c r="E1372" s="66" t="s">
        <v>20</v>
      </c>
      <c r="F1372" s="66"/>
      <c r="G1372" s="89"/>
      <c r="H1372" s="89"/>
      <c r="I1372" s="89"/>
      <c r="J1372" s="89"/>
      <c r="K1372" s="89"/>
      <c r="L1372" s="89"/>
      <c r="M1372" s="89"/>
      <c r="N1372" s="89"/>
      <c r="O1372" s="89"/>
      <c r="P1372" s="89"/>
      <c r="Q1372" s="66"/>
      <c r="R1372" s="66"/>
    </row>
    <row r="1373" spans="1:18" ht="15" customHeight="1" x14ac:dyDescent="0.25">
      <c r="A1373" s="74" t="s">
        <v>4021</v>
      </c>
      <c r="B1373" t="s">
        <v>15</v>
      </c>
      <c r="C1373" s="73">
        <v>45000</v>
      </c>
      <c r="D1373" s="93">
        <v>8</v>
      </c>
      <c r="E1373" s="66" t="s">
        <v>67</v>
      </c>
      <c r="F1373" s="66"/>
      <c r="G1373" s="89"/>
      <c r="H1373" s="89"/>
      <c r="I1373" s="89"/>
      <c r="J1373" s="89"/>
      <c r="K1373" s="89"/>
      <c r="L1373" s="89"/>
      <c r="M1373" s="89"/>
      <c r="N1373" s="89"/>
      <c r="O1373" s="89"/>
      <c r="P1373" s="89"/>
      <c r="Q1373" s="66"/>
      <c r="R1373" s="66"/>
    </row>
    <row r="1374" spans="1:18" ht="15" customHeight="1" x14ac:dyDescent="0.25">
      <c r="A1374" s="74" t="s">
        <v>4021</v>
      </c>
      <c r="B1374" t="s">
        <v>15</v>
      </c>
      <c r="C1374" s="73">
        <v>61000</v>
      </c>
      <c r="D1374" s="93">
        <v>3</v>
      </c>
      <c r="E1374" s="66" t="s">
        <v>20</v>
      </c>
      <c r="F1374" s="66"/>
      <c r="G1374" s="89"/>
      <c r="H1374" s="89"/>
      <c r="I1374" s="89"/>
      <c r="J1374" s="89"/>
      <c r="K1374" s="89"/>
      <c r="L1374" s="89"/>
      <c r="M1374" s="89"/>
      <c r="N1374" s="89"/>
      <c r="O1374" s="89"/>
      <c r="P1374" s="89"/>
      <c r="Q1374" s="66"/>
      <c r="R1374" s="66"/>
    </row>
    <row r="1375" spans="1:18" ht="15" customHeight="1" x14ac:dyDescent="0.25">
      <c r="A1375" s="74" t="s">
        <v>4021</v>
      </c>
      <c r="B1375" t="s">
        <v>15</v>
      </c>
      <c r="C1375" s="73">
        <v>66000</v>
      </c>
      <c r="D1375" s="93">
        <v>3</v>
      </c>
      <c r="E1375" s="66" t="s">
        <v>20</v>
      </c>
      <c r="F1375" s="66"/>
      <c r="G1375" s="89"/>
      <c r="H1375" s="89"/>
      <c r="I1375" s="89"/>
      <c r="J1375" s="89"/>
      <c r="K1375" s="89"/>
      <c r="L1375" s="89"/>
      <c r="M1375" s="89"/>
      <c r="N1375" s="89"/>
      <c r="O1375" s="89"/>
      <c r="P1375" s="89"/>
      <c r="Q1375" s="66"/>
      <c r="R1375" s="66"/>
    </row>
    <row r="1376" spans="1:18" ht="15" customHeight="1" x14ac:dyDescent="0.25">
      <c r="A1376" s="74" t="s">
        <v>4021</v>
      </c>
      <c r="B1376" t="s">
        <v>15</v>
      </c>
      <c r="C1376" s="73">
        <v>55000</v>
      </c>
      <c r="D1376" s="93">
        <v>2</v>
      </c>
      <c r="E1376" s="66" t="s">
        <v>52</v>
      </c>
      <c r="F1376" s="66"/>
      <c r="G1376" s="89"/>
      <c r="H1376" s="89"/>
      <c r="I1376" s="89"/>
      <c r="J1376" s="89"/>
      <c r="K1376" s="89"/>
      <c r="L1376" s="89"/>
      <c r="M1376" s="89"/>
      <c r="N1376" s="89"/>
      <c r="O1376" s="89"/>
      <c r="P1376" s="89"/>
      <c r="Q1376" s="66"/>
      <c r="R1376" s="66"/>
    </row>
    <row r="1377" spans="1:18" ht="15" customHeight="1" x14ac:dyDescent="0.25">
      <c r="A1377" s="74" t="s">
        <v>4021</v>
      </c>
      <c r="B1377" t="s">
        <v>15</v>
      </c>
      <c r="C1377" s="73">
        <v>32000</v>
      </c>
      <c r="D1377" s="93">
        <v>1</v>
      </c>
      <c r="E1377" s="66" t="s">
        <v>3999</v>
      </c>
      <c r="F1377" s="66"/>
      <c r="G1377" s="89"/>
      <c r="H1377" s="89"/>
      <c r="I1377" s="89"/>
      <c r="J1377" s="89"/>
      <c r="K1377" s="89"/>
      <c r="L1377" s="89"/>
      <c r="M1377" s="89"/>
      <c r="N1377" s="89"/>
      <c r="O1377" s="89"/>
      <c r="P1377" s="89"/>
      <c r="Q1377" s="66"/>
      <c r="R1377" s="66"/>
    </row>
    <row r="1378" spans="1:18" ht="15" customHeight="1" x14ac:dyDescent="0.25">
      <c r="A1378" s="74" t="s">
        <v>4021</v>
      </c>
      <c r="B1378" t="s">
        <v>15</v>
      </c>
      <c r="C1378" s="73">
        <v>74300</v>
      </c>
      <c r="D1378" s="93">
        <v>3</v>
      </c>
      <c r="E1378" s="66" t="s">
        <v>20</v>
      </c>
      <c r="F1378" s="66"/>
      <c r="G1378" s="89"/>
      <c r="H1378" s="89"/>
      <c r="I1378" s="89"/>
      <c r="J1378" s="89"/>
      <c r="K1378" s="89"/>
      <c r="L1378" s="89"/>
      <c r="M1378" s="89"/>
      <c r="N1378" s="89"/>
      <c r="O1378" s="89"/>
      <c r="P1378" s="89"/>
      <c r="Q1378" s="66"/>
      <c r="R1378" s="66"/>
    </row>
    <row r="1379" spans="1:18" ht="15" customHeight="1" x14ac:dyDescent="0.25">
      <c r="A1379" s="74" t="s">
        <v>4021</v>
      </c>
      <c r="B1379" t="s">
        <v>15</v>
      </c>
      <c r="C1379" s="73">
        <v>95000</v>
      </c>
      <c r="D1379" s="93">
        <v>3</v>
      </c>
      <c r="E1379" s="66" t="s">
        <v>20</v>
      </c>
      <c r="F1379" s="66"/>
      <c r="G1379" s="89"/>
      <c r="H1379" s="89"/>
      <c r="I1379" s="89"/>
      <c r="J1379" s="89"/>
      <c r="K1379" s="89"/>
      <c r="L1379" s="89"/>
      <c r="M1379" s="89"/>
      <c r="N1379" s="89"/>
      <c r="O1379" s="89"/>
      <c r="P1379" s="89"/>
      <c r="Q1379" s="66"/>
      <c r="R1379" s="66"/>
    </row>
    <row r="1380" spans="1:18" ht="15" customHeight="1" x14ac:dyDescent="0.25">
      <c r="A1380" s="74" t="s">
        <v>4021</v>
      </c>
      <c r="B1380" t="s">
        <v>15</v>
      </c>
      <c r="C1380" s="73">
        <v>64300</v>
      </c>
      <c r="D1380" s="93">
        <v>5</v>
      </c>
      <c r="E1380" s="66" t="s">
        <v>310</v>
      </c>
      <c r="F1380" s="66"/>
      <c r="G1380" s="89"/>
      <c r="H1380" s="89"/>
      <c r="I1380" s="89"/>
      <c r="J1380" s="89"/>
      <c r="K1380" s="89"/>
      <c r="L1380" s="89"/>
      <c r="M1380" s="89"/>
      <c r="N1380" s="89"/>
      <c r="O1380" s="89"/>
      <c r="P1380" s="89"/>
      <c r="Q1380" s="66"/>
      <c r="R1380" s="66"/>
    </row>
    <row r="1381" spans="1:18" ht="15" customHeight="1" x14ac:dyDescent="0.25">
      <c r="A1381" s="74" t="s">
        <v>4021</v>
      </c>
      <c r="B1381" t="s">
        <v>15</v>
      </c>
      <c r="C1381" s="73">
        <v>250000</v>
      </c>
      <c r="D1381" s="93">
        <v>6</v>
      </c>
      <c r="E1381" s="66" t="s">
        <v>356</v>
      </c>
      <c r="F1381" s="66"/>
      <c r="G1381" s="89"/>
      <c r="H1381" s="89"/>
      <c r="I1381" s="89"/>
      <c r="J1381" s="89"/>
      <c r="K1381" s="89"/>
      <c r="L1381" s="89"/>
      <c r="M1381" s="89"/>
      <c r="N1381" s="89"/>
      <c r="O1381" s="89"/>
      <c r="P1381" s="89"/>
      <c r="Q1381" s="66"/>
      <c r="R1381" s="66"/>
    </row>
    <row r="1382" spans="1:18" ht="15" customHeight="1" x14ac:dyDescent="0.25">
      <c r="A1382" s="74" t="s">
        <v>4021</v>
      </c>
      <c r="B1382" t="s">
        <v>15</v>
      </c>
      <c r="C1382" s="73">
        <v>89000</v>
      </c>
      <c r="D1382" s="93">
        <v>2</v>
      </c>
      <c r="E1382" s="66" t="s">
        <v>52</v>
      </c>
      <c r="F1382" s="66"/>
      <c r="G1382" s="89"/>
      <c r="H1382" s="89"/>
      <c r="I1382" s="89"/>
      <c r="J1382" s="89"/>
      <c r="K1382" s="89"/>
      <c r="L1382" s="89"/>
      <c r="M1382" s="89"/>
      <c r="N1382" s="89"/>
      <c r="O1382" s="89"/>
      <c r="P1382" s="89"/>
      <c r="Q1382" s="66"/>
      <c r="R1382" s="66"/>
    </row>
    <row r="1383" spans="1:18" ht="15" customHeight="1" x14ac:dyDescent="0.25">
      <c r="A1383" s="74" t="s">
        <v>4021</v>
      </c>
      <c r="B1383" t="s">
        <v>15</v>
      </c>
      <c r="C1383" s="73">
        <v>75000</v>
      </c>
      <c r="D1383" s="93">
        <v>3</v>
      </c>
      <c r="E1383" s="66" t="s">
        <v>20</v>
      </c>
      <c r="F1383" s="66"/>
      <c r="G1383" s="89"/>
      <c r="H1383" s="89"/>
      <c r="I1383" s="89"/>
      <c r="J1383" s="89"/>
      <c r="K1383" s="89"/>
      <c r="L1383" s="89"/>
      <c r="M1383" s="89"/>
      <c r="N1383" s="89"/>
      <c r="O1383" s="89"/>
      <c r="P1383" s="89"/>
      <c r="Q1383" s="66"/>
      <c r="R1383" s="66"/>
    </row>
    <row r="1384" spans="1:18" ht="15" customHeight="1" x14ac:dyDescent="0.25">
      <c r="A1384" s="74" t="s">
        <v>4021</v>
      </c>
      <c r="B1384" t="s">
        <v>15</v>
      </c>
      <c r="C1384" s="73">
        <v>45000</v>
      </c>
      <c r="D1384" s="93">
        <v>3</v>
      </c>
      <c r="E1384" s="66" t="s">
        <v>20</v>
      </c>
      <c r="F1384" s="66"/>
      <c r="G1384" s="89"/>
      <c r="H1384" s="89"/>
      <c r="I1384" s="89"/>
      <c r="J1384" s="89"/>
      <c r="K1384" s="89"/>
      <c r="L1384" s="89"/>
      <c r="M1384" s="89"/>
      <c r="N1384" s="89"/>
      <c r="O1384" s="89"/>
      <c r="P1384" s="89"/>
      <c r="Q1384" s="66"/>
      <c r="R1384" s="66"/>
    </row>
    <row r="1385" spans="1:18" ht="15" customHeight="1" x14ac:dyDescent="0.25">
      <c r="A1385" s="74" t="s">
        <v>4021</v>
      </c>
      <c r="B1385" t="s">
        <v>15</v>
      </c>
      <c r="C1385" s="73">
        <v>127500</v>
      </c>
      <c r="D1385" s="93">
        <v>4</v>
      </c>
      <c r="E1385" s="66" t="s">
        <v>4001</v>
      </c>
      <c r="F1385" s="66"/>
      <c r="G1385" s="89"/>
      <c r="H1385" s="89"/>
      <c r="I1385" s="89"/>
      <c r="J1385" s="89"/>
      <c r="K1385" s="89"/>
      <c r="L1385" s="89"/>
      <c r="M1385" s="89"/>
      <c r="N1385" s="89"/>
      <c r="O1385" s="89"/>
      <c r="P1385" s="89"/>
      <c r="Q1385" s="66"/>
      <c r="R1385" s="66"/>
    </row>
    <row r="1386" spans="1:18" ht="15" customHeight="1" x14ac:dyDescent="0.25">
      <c r="A1386" s="74" t="s">
        <v>4021</v>
      </c>
      <c r="B1386" t="s">
        <v>15</v>
      </c>
      <c r="C1386" s="73">
        <v>170000</v>
      </c>
      <c r="D1386" s="93">
        <v>4</v>
      </c>
      <c r="E1386" s="66" t="s">
        <v>4001</v>
      </c>
      <c r="F1386" s="66"/>
      <c r="G1386" s="89"/>
      <c r="H1386" s="89"/>
      <c r="I1386" s="89"/>
      <c r="J1386" s="89"/>
      <c r="K1386" s="89"/>
      <c r="L1386" s="89"/>
      <c r="M1386" s="89"/>
      <c r="N1386" s="89"/>
      <c r="O1386" s="89"/>
      <c r="P1386" s="89"/>
      <c r="Q1386" s="66"/>
      <c r="R1386" s="66"/>
    </row>
    <row r="1387" spans="1:18" ht="15" customHeight="1" x14ac:dyDescent="0.25">
      <c r="A1387" s="74" t="s">
        <v>4021</v>
      </c>
      <c r="B1387" t="s">
        <v>15</v>
      </c>
      <c r="C1387" s="73">
        <v>62000</v>
      </c>
      <c r="D1387" s="93">
        <v>3</v>
      </c>
      <c r="E1387" s="66" t="s">
        <v>20</v>
      </c>
      <c r="F1387" s="66"/>
      <c r="G1387" s="89"/>
      <c r="H1387" s="89"/>
      <c r="I1387" s="89"/>
      <c r="J1387" s="89"/>
      <c r="K1387" s="89"/>
      <c r="L1387" s="89"/>
      <c r="M1387" s="89"/>
      <c r="N1387" s="89"/>
      <c r="O1387" s="89"/>
      <c r="P1387" s="89"/>
      <c r="Q1387" s="66"/>
      <c r="R1387" s="66"/>
    </row>
    <row r="1388" spans="1:18" ht="15" customHeight="1" x14ac:dyDescent="0.25">
      <c r="A1388" s="74" t="s">
        <v>4021</v>
      </c>
      <c r="B1388" t="s">
        <v>15</v>
      </c>
      <c r="C1388" s="73">
        <v>22000</v>
      </c>
      <c r="D1388" s="93">
        <v>2</v>
      </c>
      <c r="E1388" s="66" t="s">
        <v>52</v>
      </c>
      <c r="F1388" s="66"/>
      <c r="G1388" s="89"/>
      <c r="H1388" s="89"/>
      <c r="I1388" s="89"/>
      <c r="J1388" s="89"/>
      <c r="K1388" s="89"/>
      <c r="L1388" s="89"/>
      <c r="M1388" s="89"/>
      <c r="N1388" s="89"/>
      <c r="O1388" s="89"/>
      <c r="P1388" s="89"/>
      <c r="Q1388" s="66"/>
      <c r="R1388" s="66"/>
    </row>
    <row r="1389" spans="1:18" ht="15" customHeight="1" x14ac:dyDescent="0.25">
      <c r="A1389" s="74" t="s">
        <v>4021</v>
      </c>
      <c r="B1389" t="s">
        <v>15</v>
      </c>
      <c r="C1389" s="73">
        <v>45000</v>
      </c>
      <c r="D1389" s="93">
        <v>3</v>
      </c>
      <c r="E1389" s="66" t="s">
        <v>20</v>
      </c>
      <c r="F1389" s="66"/>
      <c r="G1389" s="89"/>
      <c r="H1389" s="89"/>
      <c r="I1389" s="89"/>
      <c r="J1389" s="89"/>
      <c r="K1389" s="89"/>
      <c r="L1389" s="89"/>
      <c r="M1389" s="89"/>
      <c r="N1389" s="89"/>
      <c r="O1389" s="89"/>
      <c r="P1389" s="89"/>
      <c r="Q1389" s="66"/>
      <c r="R1389" s="66"/>
    </row>
    <row r="1390" spans="1:18" ht="15" customHeight="1" x14ac:dyDescent="0.25">
      <c r="A1390" s="74" t="s">
        <v>4021</v>
      </c>
      <c r="B1390" t="s">
        <v>15</v>
      </c>
      <c r="C1390" s="73">
        <v>145000</v>
      </c>
      <c r="D1390" s="93">
        <v>3</v>
      </c>
      <c r="E1390" s="66" t="s">
        <v>20</v>
      </c>
      <c r="F1390" s="66"/>
      <c r="G1390" s="89"/>
      <c r="H1390" s="89"/>
      <c r="I1390" s="89"/>
      <c r="J1390" s="89"/>
      <c r="K1390" s="89"/>
      <c r="L1390" s="89"/>
      <c r="M1390" s="89"/>
      <c r="N1390" s="89"/>
      <c r="O1390" s="89"/>
      <c r="P1390" s="89"/>
      <c r="Q1390" s="66"/>
      <c r="R1390" s="66"/>
    </row>
    <row r="1391" spans="1:18" ht="15" customHeight="1" x14ac:dyDescent="0.25">
      <c r="A1391" s="74" t="s">
        <v>4021</v>
      </c>
      <c r="B1391" t="s">
        <v>15</v>
      </c>
      <c r="C1391" s="73">
        <v>89000</v>
      </c>
      <c r="D1391" s="93">
        <v>3</v>
      </c>
      <c r="E1391" s="66" t="s">
        <v>20</v>
      </c>
      <c r="F1391" s="66"/>
      <c r="G1391" s="89"/>
      <c r="H1391" s="89"/>
      <c r="I1391" s="89"/>
      <c r="J1391" s="89"/>
      <c r="K1391" s="89"/>
      <c r="L1391" s="89"/>
      <c r="M1391" s="89"/>
      <c r="N1391" s="89"/>
      <c r="O1391" s="89"/>
      <c r="P1391" s="89"/>
      <c r="Q1391" s="66"/>
      <c r="R1391" s="66"/>
    </row>
    <row r="1392" spans="1:18" ht="15" customHeight="1" x14ac:dyDescent="0.25">
      <c r="A1392" s="74" t="s">
        <v>4021</v>
      </c>
      <c r="B1392" t="s">
        <v>15</v>
      </c>
      <c r="C1392" s="73">
        <v>38000</v>
      </c>
      <c r="D1392" s="93">
        <v>5</v>
      </c>
      <c r="E1392" s="66" t="s">
        <v>310</v>
      </c>
      <c r="F1392" s="66"/>
      <c r="G1392" s="89"/>
      <c r="H1392" s="89"/>
      <c r="I1392" s="89"/>
      <c r="J1392" s="89"/>
      <c r="K1392" s="89"/>
      <c r="L1392" s="89"/>
      <c r="M1392" s="89"/>
      <c r="N1392" s="89"/>
      <c r="O1392" s="89"/>
      <c r="P1392" s="89"/>
      <c r="Q1392" s="66"/>
      <c r="R1392" s="66"/>
    </row>
    <row r="1393" spans="1:18" ht="15" customHeight="1" x14ac:dyDescent="0.25">
      <c r="A1393" s="74" t="s">
        <v>4021</v>
      </c>
      <c r="B1393" t="s">
        <v>15</v>
      </c>
      <c r="C1393" s="73">
        <v>105000</v>
      </c>
      <c r="D1393" s="93">
        <v>2</v>
      </c>
      <c r="E1393" s="66" t="s">
        <v>52</v>
      </c>
      <c r="F1393" s="66"/>
      <c r="G1393" s="89"/>
      <c r="H1393" s="89"/>
      <c r="I1393" s="89"/>
      <c r="J1393" s="89"/>
      <c r="K1393" s="89"/>
      <c r="L1393" s="89"/>
      <c r="M1393" s="89"/>
      <c r="N1393" s="89"/>
      <c r="O1393" s="89"/>
      <c r="P1393" s="89"/>
      <c r="Q1393" s="66"/>
      <c r="R1393" s="66"/>
    </row>
    <row r="1394" spans="1:18" ht="15" customHeight="1" x14ac:dyDescent="0.25">
      <c r="A1394" s="74" t="s">
        <v>4021</v>
      </c>
      <c r="B1394" t="s">
        <v>15</v>
      </c>
      <c r="C1394" s="73">
        <v>70970</v>
      </c>
      <c r="D1394" s="93">
        <v>3</v>
      </c>
      <c r="E1394" s="66" t="s">
        <v>20</v>
      </c>
      <c r="F1394" s="66"/>
      <c r="G1394" s="89"/>
      <c r="H1394" s="89"/>
      <c r="I1394" s="89"/>
      <c r="J1394" s="89"/>
      <c r="K1394" s="89"/>
      <c r="L1394" s="89"/>
      <c r="M1394" s="89"/>
      <c r="N1394" s="89"/>
      <c r="O1394" s="89"/>
      <c r="P1394" s="89"/>
      <c r="Q1394" s="66"/>
      <c r="R1394" s="66"/>
    </row>
    <row r="1395" spans="1:18" ht="15" customHeight="1" x14ac:dyDescent="0.25">
      <c r="A1395" s="74" t="s">
        <v>4021</v>
      </c>
      <c r="B1395" t="s">
        <v>15</v>
      </c>
      <c r="C1395" s="73">
        <v>125000</v>
      </c>
      <c r="D1395" s="93">
        <v>6</v>
      </c>
      <c r="E1395" s="66" t="s">
        <v>356</v>
      </c>
      <c r="F1395" s="66"/>
      <c r="G1395" s="89"/>
      <c r="H1395" s="89"/>
      <c r="I1395" s="89"/>
      <c r="J1395" s="89"/>
      <c r="K1395" s="89"/>
      <c r="L1395" s="89"/>
      <c r="M1395" s="89"/>
      <c r="N1395" s="89"/>
      <c r="O1395" s="89"/>
      <c r="P1395" s="89"/>
      <c r="Q1395" s="66"/>
      <c r="R1395" s="66"/>
    </row>
    <row r="1396" spans="1:18" ht="15" customHeight="1" x14ac:dyDescent="0.25">
      <c r="A1396" s="74" t="s">
        <v>4021</v>
      </c>
      <c r="B1396" t="s">
        <v>15</v>
      </c>
      <c r="C1396" s="73">
        <v>59000</v>
      </c>
      <c r="D1396" s="93">
        <v>2</v>
      </c>
      <c r="E1396" s="66" t="s">
        <v>52</v>
      </c>
      <c r="F1396" s="66"/>
      <c r="G1396" s="89"/>
      <c r="H1396" s="89"/>
      <c r="I1396" s="89"/>
      <c r="J1396" s="89"/>
      <c r="K1396" s="89"/>
      <c r="L1396" s="89"/>
      <c r="M1396" s="89"/>
      <c r="N1396" s="89"/>
      <c r="O1396" s="89"/>
      <c r="P1396" s="89"/>
      <c r="Q1396" s="66"/>
      <c r="R1396" s="66"/>
    </row>
    <row r="1397" spans="1:18" ht="15" customHeight="1" x14ac:dyDescent="0.25">
      <c r="A1397" s="74" t="s">
        <v>4021</v>
      </c>
      <c r="B1397" t="s">
        <v>15</v>
      </c>
      <c r="C1397" s="73">
        <v>71500</v>
      </c>
      <c r="D1397" s="93">
        <v>3</v>
      </c>
      <c r="E1397" s="66" t="s">
        <v>20</v>
      </c>
      <c r="F1397" s="66"/>
      <c r="G1397" s="89"/>
      <c r="H1397" s="89"/>
      <c r="I1397" s="89"/>
      <c r="J1397" s="89"/>
      <c r="K1397" s="89"/>
      <c r="L1397" s="89"/>
      <c r="M1397" s="89"/>
      <c r="N1397" s="89"/>
      <c r="O1397" s="89"/>
      <c r="P1397" s="89"/>
      <c r="Q1397" s="66"/>
      <c r="R1397" s="66"/>
    </row>
    <row r="1398" spans="1:18" ht="15" customHeight="1" x14ac:dyDescent="0.25">
      <c r="A1398" s="74" t="s">
        <v>4021</v>
      </c>
      <c r="B1398" t="s">
        <v>15</v>
      </c>
      <c r="C1398" s="73">
        <v>90000</v>
      </c>
      <c r="D1398" s="93">
        <v>2</v>
      </c>
      <c r="E1398" s="66" t="s">
        <v>52</v>
      </c>
      <c r="F1398" s="66"/>
      <c r="G1398" s="89"/>
      <c r="H1398" s="89"/>
      <c r="I1398" s="89"/>
      <c r="J1398" s="89"/>
      <c r="K1398" s="89"/>
      <c r="L1398" s="89"/>
      <c r="M1398" s="89"/>
      <c r="N1398" s="89"/>
      <c r="O1398" s="89"/>
      <c r="P1398" s="89"/>
      <c r="Q1398" s="66"/>
      <c r="R1398" s="66"/>
    </row>
    <row r="1399" spans="1:18" ht="15" customHeight="1" x14ac:dyDescent="0.25">
      <c r="A1399" s="74" t="s">
        <v>4021</v>
      </c>
      <c r="B1399" t="s">
        <v>15</v>
      </c>
      <c r="C1399" s="73">
        <v>40000</v>
      </c>
      <c r="D1399" s="93">
        <v>3</v>
      </c>
      <c r="E1399" s="66" t="s">
        <v>20</v>
      </c>
      <c r="F1399" s="66"/>
      <c r="G1399" s="89"/>
      <c r="H1399" s="89"/>
      <c r="I1399" s="89"/>
      <c r="J1399" s="89"/>
      <c r="K1399" s="89"/>
      <c r="L1399" s="89"/>
      <c r="M1399" s="89"/>
      <c r="N1399" s="89"/>
      <c r="O1399" s="89"/>
      <c r="P1399" s="89"/>
      <c r="Q1399" s="66"/>
      <c r="R1399" s="66"/>
    </row>
    <row r="1400" spans="1:18" ht="15" customHeight="1" x14ac:dyDescent="0.25">
      <c r="A1400" s="74" t="s">
        <v>4021</v>
      </c>
      <c r="B1400" t="s">
        <v>15</v>
      </c>
      <c r="C1400" s="73">
        <v>46325</v>
      </c>
      <c r="D1400" s="93">
        <v>7</v>
      </c>
      <c r="E1400" s="66" t="s">
        <v>488</v>
      </c>
      <c r="F1400" s="66"/>
      <c r="G1400" s="89"/>
      <c r="H1400" s="89"/>
      <c r="I1400" s="89"/>
      <c r="J1400" s="89"/>
      <c r="K1400" s="89"/>
      <c r="L1400" s="89"/>
      <c r="M1400" s="89"/>
      <c r="N1400" s="89"/>
      <c r="O1400" s="89"/>
      <c r="P1400" s="89"/>
      <c r="Q1400" s="66"/>
      <c r="R1400" s="66"/>
    </row>
    <row r="1401" spans="1:18" ht="15" customHeight="1" x14ac:dyDescent="0.25">
      <c r="A1401" s="74" t="s">
        <v>4021</v>
      </c>
      <c r="B1401" t="s">
        <v>15</v>
      </c>
      <c r="C1401" s="73">
        <v>15000</v>
      </c>
      <c r="D1401" s="93">
        <v>3</v>
      </c>
      <c r="E1401" s="66" t="s">
        <v>20</v>
      </c>
      <c r="F1401" s="66"/>
      <c r="G1401" s="89"/>
      <c r="H1401" s="89"/>
      <c r="I1401" s="89"/>
      <c r="J1401" s="89"/>
      <c r="K1401" s="89"/>
      <c r="L1401" s="89"/>
      <c r="M1401" s="89"/>
      <c r="N1401" s="89"/>
      <c r="O1401" s="89"/>
      <c r="P1401" s="89"/>
      <c r="Q1401" s="66"/>
      <c r="R1401" s="66"/>
    </row>
    <row r="1402" spans="1:18" ht="15" customHeight="1" x14ac:dyDescent="0.25">
      <c r="A1402" s="74" t="s">
        <v>4021</v>
      </c>
      <c r="B1402" t="s">
        <v>15</v>
      </c>
      <c r="C1402" s="73">
        <v>31200</v>
      </c>
      <c r="D1402" s="93">
        <v>3</v>
      </c>
      <c r="E1402" s="66" t="s">
        <v>20</v>
      </c>
      <c r="F1402" s="66"/>
      <c r="G1402" s="89"/>
      <c r="H1402" s="89"/>
      <c r="I1402" s="89"/>
      <c r="J1402" s="89"/>
      <c r="K1402" s="89"/>
      <c r="L1402" s="89"/>
      <c r="M1402" s="89"/>
      <c r="N1402" s="89"/>
      <c r="O1402" s="89"/>
      <c r="P1402" s="89"/>
      <c r="Q1402" s="66"/>
      <c r="R1402" s="66"/>
    </row>
    <row r="1403" spans="1:18" ht="15" customHeight="1" x14ac:dyDescent="0.25">
      <c r="A1403" s="74" t="s">
        <v>4021</v>
      </c>
      <c r="B1403" t="s">
        <v>15</v>
      </c>
      <c r="C1403" s="73">
        <v>41000</v>
      </c>
      <c r="D1403" s="93">
        <v>6</v>
      </c>
      <c r="E1403" s="66" t="s">
        <v>356</v>
      </c>
      <c r="F1403" s="66"/>
      <c r="G1403" s="89"/>
      <c r="H1403" s="89"/>
      <c r="I1403" s="89"/>
      <c r="J1403" s="89"/>
      <c r="K1403" s="89"/>
      <c r="L1403" s="89"/>
      <c r="M1403" s="89"/>
      <c r="N1403" s="89"/>
      <c r="O1403" s="89"/>
      <c r="P1403" s="89"/>
      <c r="Q1403" s="66"/>
      <c r="R1403" s="66"/>
    </row>
    <row r="1404" spans="1:18" ht="15" customHeight="1" x14ac:dyDescent="0.25">
      <c r="A1404" s="74" t="s">
        <v>4021</v>
      </c>
      <c r="B1404" t="s">
        <v>15</v>
      </c>
      <c r="C1404" s="73">
        <v>50000</v>
      </c>
      <c r="D1404" s="93">
        <v>5</v>
      </c>
      <c r="E1404" s="66" t="s">
        <v>310</v>
      </c>
      <c r="F1404" s="66"/>
      <c r="G1404" s="89"/>
      <c r="H1404" s="89"/>
      <c r="I1404" s="89"/>
      <c r="J1404" s="89"/>
      <c r="K1404" s="89"/>
      <c r="L1404" s="89"/>
      <c r="M1404" s="89"/>
      <c r="N1404" s="89"/>
      <c r="O1404" s="89"/>
      <c r="P1404" s="89"/>
      <c r="Q1404" s="66"/>
      <c r="R1404" s="66"/>
    </row>
    <row r="1405" spans="1:18" ht="15" customHeight="1" x14ac:dyDescent="0.25">
      <c r="A1405" s="74" t="s">
        <v>4021</v>
      </c>
      <c r="B1405" t="s">
        <v>15</v>
      </c>
      <c r="C1405" s="73">
        <v>85000</v>
      </c>
      <c r="D1405" s="93">
        <v>1</v>
      </c>
      <c r="E1405" s="66" t="s">
        <v>3999</v>
      </c>
      <c r="F1405" s="66"/>
      <c r="G1405" s="89"/>
      <c r="H1405" s="89"/>
      <c r="I1405" s="89"/>
      <c r="J1405" s="89"/>
      <c r="K1405" s="89"/>
      <c r="L1405" s="89"/>
      <c r="M1405" s="89"/>
      <c r="N1405" s="89"/>
      <c r="O1405" s="89"/>
      <c r="P1405" s="89"/>
      <c r="Q1405" s="66"/>
      <c r="R1405" s="66"/>
    </row>
    <row r="1406" spans="1:18" ht="15" customHeight="1" x14ac:dyDescent="0.25">
      <c r="A1406" s="74" t="s">
        <v>4021</v>
      </c>
      <c r="B1406" t="s">
        <v>15</v>
      </c>
      <c r="C1406" s="73">
        <v>44000</v>
      </c>
      <c r="D1406" s="93">
        <v>3</v>
      </c>
      <c r="E1406" s="66" t="s">
        <v>20</v>
      </c>
      <c r="F1406" s="66"/>
      <c r="G1406" s="89"/>
      <c r="H1406" s="89"/>
      <c r="I1406" s="89"/>
      <c r="J1406" s="89"/>
      <c r="K1406" s="89"/>
      <c r="L1406" s="89"/>
      <c r="M1406" s="89"/>
      <c r="N1406" s="89"/>
      <c r="O1406" s="89"/>
      <c r="P1406" s="89"/>
      <c r="Q1406" s="66"/>
      <c r="R1406" s="66"/>
    </row>
    <row r="1407" spans="1:18" ht="15" customHeight="1" x14ac:dyDescent="0.25">
      <c r="A1407" s="74" t="s">
        <v>4021</v>
      </c>
      <c r="B1407" t="s">
        <v>15</v>
      </c>
      <c r="C1407" s="73">
        <v>52000</v>
      </c>
      <c r="D1407" s="93">
        <v>3</v>
      </c>
      <c r="E1407" s="66" t="s">
        <v>20</v>
      </c>
      <c r="F1407" s="66"/>
      <c r="G1407" s="89"/>
      <c r="H1407" s="89"/>
      <c r="I1407" s="89"/>
      <c r="J1407" s="89"/>
      <c r="K1407" s="89"/>
      <c r="L1407" s="89"/>
      <c r="M1407" s="89"/>
      <c r="N1407" s="89"/>
      <c r="O1407" s="89"/>
      <c r="P1407" s="89"/>
      <c r="Q1407" s="66"/>
      <c r="R1407" s="66"/>
    </row>
    <row r="1408" spans="1:18" ht="15" customHeight="1" x14ac:dyDescent="0.25">
      <c r="A1408" s="74" t="s">
        <v>4021</v>
      </c>
      <c r="B1408" t="s">
        <v>15</v>
      </c>
      <c r="C1408" s="73">
        <v>50000</v>
      </c>
      <c r="D1408" s="93">
        <v>3</v>
      </c>
      <c r="E1408" s="66" t="s">
        <v>20</v>
      </c>
      <c r="F1408" s="66"/>
      <c r="G1408" s="89"/>
      <c r="H1408" s="89"/>
      <c r="I1408" s="89"/>
      <c r="J1408" s="89"/>
      <c r="K1408" s="89"/>
      <c r="L1408" s="89"/>
      <c r="M1408" s="89"/>
      <c r="N1408" s="89"/>
      <c r="O1408" s="89"/>
      <c r="P1408" s="89"/>
      <c r="Q1408" s="66"/>
      <c r="R1408" s="66"/>
    </row>
    <row r="1409" spans="1:18" ht="15" customHeight="1" x14ac:dyDescent="0.25">
      <c r="A1409" s="74" t="s">
        <v>4021</v>
      </c>
      <c r="B1409" t="s">
        <v>15</v>
      </c>
      <c r="C1409" s="73">
        <v>50000</v>
      </c>
      <c r="D1409" s="93">
        <v>3</v>
      </c>
      <c r="E1409" s="66" t="s">
        <v>20</v>
      </c>
      <c r="F1409" s="66"/>
      <c r="G1409" s="89"/>
      <c r="H1409" s="89"/>
      <c r="I1409" s="89"/>
      <c r="J1409" s="89"/>
      <c r="K1409" s="89"/>
      <c r="L1409" s="89"/>
      <c r="M1409" s="89"/>
      <c r="N1409" s="89"/>
      <c r="O1409" s="89"/>
      <c r="P1409" s="89"/>
      <c r="Q1409" s="66"/>
      <c r="R1409" s="66"/>
    </row>
    <row r="1410" spans="1:18" ht="15" customHeight="1" x14ac:dyDescent="0.25">
      <c r="A1410" s="74" t="s">
        <v>4021</v>
      </c>
      <c r="B1410" t="s">
        <v>15</v>
      </c>
      <c r="C1410" s="73">
        <v>55000</v>
      </c>
      <c r="D1410" s="93">
        <v>3</v>
      </c>
      <c r="E1410" s="66" t="s">
        <v>20</v>
      </c>
      <c r="F1410" s="66"/>
      <c r="G1410" s="89"/>
      <c r="H1410" s="89"/>
      <c r="I1410" s="89"/>
      <c r="J1410" s="89"/>
      <c r="K1410" s="89"/>
      <c r="L1410" s="89"/>
      <c r="M1410" s="89"/>
      <c r="N1410" s="89"/>
      <c r="O1410" s="89"/>
      <c r="P1410" s="89"/>
      <c r="Q1410" s="66"/>
      <c r="R1410" s="66"/>
    </row>
    <row r="1411" spans="1:18" ht="15" customHeight="1" x14ac:dyDescent="0.25">
      <c r="A1411" s="74" t="s">
        <v>4021</v>
      </c>
      <c r="B1411" t="s">
        <v>15</v>
      </c>
      <c r="C1411" s="73">
        <v>38000</v>
      </c>
      <c r="D1411" s="93">
        <v>3</v>
      </c>
      <c r="E1411" s="66" t="s">
        <v>20</v>
      </c>
      <c r="F1411" s="66"/>
      <c r="G1411" s="89"/>
      <c r="H1411" s="89"/>
      <c r="I1411" s="89"/>
      <c r="J1411" s="89"/>
      <c r="K1411" s="89"/>
      <c r="L1411" s="89"/>
      <c r="M1411" s="89"/>
      <c r="N1411" s="89"/>
      <c r="O1411" s="89"/>
      <c r="P1411" s="89"/>
      <c r="Q1411" s="66"/>
      <c r="R1411" s="66"/>
    </row>
    <row r="1412" spans="1:18" ht="15" customHeight="1" x14ac:dyDescent="0.25">
      <c r="A1412" s="74" t="s">
        <v>4021</v>
      </c>
      <c r="B1412" t="s">
        <v>15</v>
      </c>
      <c r="C1412" s="73">
        <v>35500</v>
      </c>
      <c r="D1412" s="93">
        <v>3</v>
      </c>
      <c r="E1412" s="66" t="s">
        <v>20</v>
      </c>
      <c r="F1412" s="66"/>
      <c r="G1412" s="89"/>
      <c r="H1412" s="89"/>
      <c r="I1412" s="89"/>
      <c r="J1412" s="89"/>
      <c r="K1412" s="89"/>
      <c r="L1412" s="89"/>
      <c r="M1412" s="89"/>
      <c r="N1412" s="89"/>
      <c r="O1412" s="89"/>
      <c r="P1412" s="89"/>
      <c r="Q1412" s="66"/>
      <c r="R1412" s="66"/>
    </row>
    <row r="1413" spans="1:18" ht="15" customHeight="1" x14ac:dyDescent="0.25">
      <c r="A1413" s="74" t="s">
        <v>4021</v>
      </c>
      <c r="B1413" t="s">
        <v>15</v>
      </c>
      <c r="C1413" s="73">
        <v>62000</v>
      </c>
      <c r="D1413" s="93">
        <v>3</v>
      </c>
      <c r="E1413" s="66" t="s">
        <v>20</v>
      </c>
      <c r="F1413" s="66"/>
      <c r="G1413" s="89"/>
      <c r="H1413" s="89"/>
      <c r="I1413" s="89"/>
      <c r="J1413" s="89"/>
      <c r="K1413" s="89"/>
      <c r="L1413" s="89"/>
      <c r="M1413" s="89"/>
      <c r="N1413" s="89"/>
      <c r="O1413" s="89"/>
      <c r="P1413" s="89"/>
      <c r="Q1413" s="66"/>
      <c r="R1413" s="66"/>
    </row>
    <row r="1414" spans="1:18" ht="15" customHeight="1" x14ac:dyDescent="0.25">
      <c r="A1414" s="74" t="s">
        <v>4021</v>
      </c>
      <c r="B1414" t="s">
        <v>15</v>
      </c>
      <c r="C1414" s="73">
        <v>60000</v>
      </c>
      <c r="D1414" s="93">
        <v>3</v>
      </c>
      <c r="E1414" s="66" t="s">
        <v>20</v>
      </c>
      <c r="F1414" s="66"/>
      <c r="G1414" s="89"/>
      <c r="H1414" s="89"/>
      <c r="I1414" s="89"/>
      <c r="J1414" s="89"/>
      <c r="K1414" s="89"/>
      <c r="L1414" s="89"/>
      <c r="M1414" s="89"/>
      <c r="N1414" s="89"/>
      <c r="O1414" s="89"/>
      <c r="P1414" s="89"/>
      <c r="Q1414" s="66"/>
      <c r="R1414" s="66"/>
    </row>
    <row r="1415" spans="1:18" ht="15" customHeight="1" x14ac:dyDescent="0.25">
      <c r="A1415" s="74" t="s">
        <v>4021</v>
      </c>
      <c r="B1415" t="s">
        <v>15</v>
      </c>
      <c r="C1415" s="73">
        <v>32884</v>
      </c>
      <c r="D1415" s="93">
        <v>3</v>
      </c>
      <c r="E1415" s="66" t="s">
        <v>20</v>
      </c>
      <c r="F1415" s="66"/>
      <c r="G1415" s="89"/>
      <c r="H1415" s="89"/>
      <c r="I1415" s="89"/>
      <c r="J1415" s="89"/>
      <c r="K1415" s="89"/>
      <c r="L1415" s="89"/>
      <c r="M1415" s="89"/>
      <c r="N1415" s="89"/>
      <c r="O1415" s="89"/>
      <c r="P1415" s="89"/>
      <c r="Q1415" s="66"/>
      <c r="R1415" s="66"/>
    </row>
    <row r="1416" spans="1:18" ht="15" customHeight="1" x14ac:dyDescent="0.25">
      <c r="A1416" s="74" t="s">
        <v>4021</v>
      </c>
      <c r="B1416" t="s">
        <v>15</v>
      </c>
      <c r="C1416" s="73">
        <v>42000</v>
      </c>
      <c r="D1416" s="93">
        <v>3</v>
      </c>
      <c r="E1416" s="66" t="s">
        <v>20</v>
      </c>
      <c r="F1416" s="66"/>
      <c r="G1416" s="89"/>
      <c r="H1416" s="89"/>
      <c r="I1416" s="89"/>
      <c r="J1416" s="89"/>
      <c r="K1416" s="89"/>
      <c r="L1416" s="89"/>
      <c r="M1416" s="89"/>
      <c r="N1416" s="89"/>
      <c r="O1416" s="89"/>
      <c r="P1416" s="89"/>
      <c r="Q1416" s="66"/>
      <c r="R1416" s="66"/>
    </row>
    <row r="1417" spans="1:18" ht="15" customHeight="1" x14ac:dyDescent="0.25">
      <c r="A1417" s="74" t="s">
        <v>4021</v>
      </c>
      <c r="B1417" t="s">
        <v>15</v>
      </c>
      <c r="C1417" s="73">
        <v>68000</v>
      </c>
      <c r="D1417" s="93">
        <v>3</v>
      </c>
      <c r="E1417" s="66" t="s">
        <v>20</v>
      </c>
      <c r="F1417" s="66"/>
      <c r="G1417" s="89"/>
      <c r="H1417" s="89"/>
      <c r="I1417" s="89"/>
      <c r="J1417" s="89"/>
      <c r="K1417" s="89"/>
      <c r="L1417" s="89"/>
      <c r="M1417" s="89"/>
      <c r="N1417" s="89"/>
      <c r="O1417" s="89"/>
      <c r="P1417" s="89"/>
      <c r="Q1417" s="66"/>
      <c r="R1417" s="66"/>
    </row>
    <row r="1418" spans="1:18" ht="15" customHeight="1" x14ac:dyDescent="0.25">
      <c r="A1418" s="74" t="s">
        <v>4021</v>
      </c>
      <c r="B1418" t="s">
        <v>15</v>
      </c>
      <c r="C1418" s="73">
        <v>85000</v>
      </c>
      <c r="D1418" s="93">
        <v>5</v>
      </c>
      <c r="E1418" s="66" t="s">
        <v>310</v>
      </c>
      <c r="F1418" s="66"/>
      <c r="G1418" s="89"/>
      <c r="H1418" s="89"/>
      <c r="I1418" s="89"/>
      <c r="J1418" s="89"/>
      <c r="K1418" s="89"/>
      <c r="L1418" s="89"/>
      <c r="M1418" s="89"/>
      <c r="N1418" s="89"/>
      <c r="O1418" s="89"/>
      <c r="P1418" s="89"/>
      <c r="Q1418" s="66"/>
      <c r="R1418" s="66"/>
    </row>
    <row r="1419" spans="1:18" ht="15" customHeight="1" x14ac:dyDescent="0.25">
      <c r="A1419" s="74" t="s">
        <v>4021</v>
      </c>
      <c r="B1419" t="s">
        <v>15</v>
      </c>
      <c r="C1419" s="73">
        <v>140000</v>
      </c>
      <c r="D1419" s="93">
        <v>2</v>
      </c>
      <c r="E1419" s="66" t="s">
        <v>52</v>
      </c>
      <c r="F1419" s="66"/>
      <c r="G1419" s="89"/>
      <c r="H1419" s="89"/>
      <c r="I1419" s="89"/>
      <c r="J1419" s="89"/>
      <c r="K1419" s="89"/>
      <c r="L1419" s="89"/>
      <c r="M1419" s="89"/>
      <c r="N1419" s="89"/>
      <c r="O1419" s="89"/>
      <c r="P1419" s="89"/>
      <c r="Q1419" s="66"/>
      <c r="R1419" s="66"/>
    </row>
    <row r="1420" spans="1:18" ht="15" customHeight="1" x14ac:dyDescent="0.25">
      <c r="A1420" s="74" t="s">
        <v>4021</v>
      </c>
      <c r="B1420" t="s">
        <v>15</v>
      </c>
      <c r="C1420" s="73">
        <v>55000</v>
      </c>
      <c r="D1420" s="93">
        <v>3</v>
      </c>
      <c r="E1420" s="66" t="s">
        <v>20</v>
      </c>
      <c r="F1420" s="66"/>
      <c r="G1420" s="89"/>
      <c r="H1420" s="89"/>
      <c r="I1420" s="89"/>
      <c r="J1420" s="89"/>
      <c r="K1420" s="89"/>
      <c r="L1420" s="89"/>
      <c r="M1420" s="89"/>
      <c r="N1420" s="89"/>
      <c r="O1420" s="89"/>
      <c r="P1420" s="89"/>
      <c r="Q1420" s="66"/>
      <c r="R1420" s="66"/>
    </row>
    <row r="1421" spans="1:18" ht="15" customHeight="1" x14ac:dyDescent="0.25">
      <c r="A1421" s="74" t="s">
        <v>4021</v>
      </c>
      <c r="B1421" t="s">
        <v>15</v>
      </c>
      <c r="C1421" s="73">
        <v>54000</v>
      </c>
      <c r="D1421" s="93">
        <v>4</v>
      </c>
      <c r="E1421" s="66" t="s">
        <v>4001</v>
      </c>
      <c r="F1421" s="66"/>
      <c r="G1421" s="89"/>
      <c r="H1421" s="89"/>
      <c r="I1421" s="89"/>
      <c r="J1421" s="89"/>
      <c r="K1421" s="89"/>
      <c r="L1421" s="89"/>
      <c r="M1421" s="89"/>
      <c r="N1421" s="89"/>
      <c r="O1421" s="89"/>
      <c r="P1421" s="89"/>
      <c r="Q1421" s="66"/>
      <c r="R1421" s="66"/>
    </row>
    <row r="1422" spans="1:18" ht="15" customHeight="1" x14ac:dyDescent="0.25">
      <c r="A1422" s="74" t="s">
        <v>4021</v>
      </c>
      <c r="B1422" t="s">
        <v>15</v>
      </c>
      <c r="C1422" s="73">
        <v>100000</v>
      </c>
      <c r="D1422" s="93">
        <v>6</v>
      </c>
      <c r="E1422" s="66" t="s">
        <v>356</v>
      </c>
      <c r="F1422" s="66"/>
      <c r="G1422" s="89"/>
      <c r="H1422" s="89"/>
      <c r="I1422" s="89"/>
      <c r="J1422" s="89"/>
      <c r="K1422" s="89"/>
      <c r="L1422" s="89"/>
      <c r="M1422" s="89"/>
      <c r="N1422" s="89"/>
      <c r="O1422" s="89"/>
      <c r="P1422" s="89"/>
      <c r="Q1422" s="66"/>
      <c r="R1422" s="66"/>
    </row>
    <row r="1423" spans="1:18" ht="15" customHeight="1" x14ac:dyDescent="0.25">
      <c r="A1423" s="74" t="s">
        <v>4021</v>
      </c>
      <c r="B1423" t="s">
        <v>15</v>
      </c>
      <c r="C1423" s="73">
        <v>70000</v>
      </c>
      <c r="D1423" s="93">
        <v>3</v>
      </c>
      <c r="E1423" s="66" t="s">
        <v>20</v>
      </c>
      <c r="F1423" s="66"/>
      <c r="G1423" s="89"/>
      <c r="H1423" s="89"/>
      <c r="I1423" s="89"/>
      <c r="J1423" s="89"/>
      <c r="K1423" s="89"/>
      <c r="L1423" s="89"/>
      <c r="M1423" s="89"/>
      <c r="N1423" s="89"/>
      <c r="O1423" s="89"/>
      <c r="P1423" s="89"/>
      <c r="Q1423" s="66"/>
      <c r="R1423" s="66"/>
    </row>
    <row r="1424" spans="1:18" ht="15" customHeight="1" x14ac:dyDescent="0.25">
      <c r="A1424" s="74" t="s">
        <v>4021</v>
      </c>
      <c r="B1424" t="s">
        <v>15</v>
      </c>
      <c r="C1424" s="73">
        <v>155000</v>
      </c>
      <c r="D1424" s="93">
        <v>2</v>
      </c>
      <c r="E1424" s="66" t="s">
        <v>52</v>
      </c>
      <c r="F1424" s="66"/>
      <c r="G1424" s="89"/>
      <c r="H1424" s="89"/>
      <c r="I1424" s="89"/>
      <c r="J1424" s="89"/>
      <c r="K1424" s="89"/>
      <c r="L1424" s="89"/>
      <c r="M1424" s="89"/>
      <c r="N1424" s="89"/>
      <c r="O1424" s="89"/>
      <c r="P1424" s="89"/>
      <c r="Q1424" s="66"/>
      <c r="R1424" s="66"/>
    </row>
    <row r="1425" spans="1:18" ht="15" customHeight="1" x14ac:dyDescent="0.25">
      <c r="A1425" s="74" t="s">
        <v>4021</v>
      </c>
      <c r="B1425" t="s">
        <v>15</v>
      </c>
      <c r="C1425" s="73">
        <v>225000</v>
      </c>
      <c r="D1425" s="93">
        <v>4</v>
      </c>
      <c r="E1425" s="66" t="s">
        <v>4001</v>
      </c>
      <c r="F1425" s="66"/>
      <c r="G1425" s="89"/>
      <c r="H1425" s="89"/>
      <c r="I1425" s="89"/>
      <c r="J1425" s="89"/>
      <c r="K1425" s="89"/>
      <c r="L1425" s="89"/>
      <c r="M1425" s="89"/>
      <c r="N1425" s="89"/>
      <c r="O1425" s="89"/>
      <c r="P1425" s="89"/>
      <c r="Q1425" s="66"/>
      <c r="R1425" s="66"/>
    </row>
    <row r="1426" spans="1:18" ht="15" customHeight="1" x14ac:dyDescent="0.25">
      <c r="A1426" s="74" t="s">
        <v>4021</v>
      </c>
      <c r="B1426" t="s">
        <v>15</v>
      </c>
      <c r="C1426" s="73">
        <v>92000</v>
      </c>
      <c r="D1426" s="93">
        <v>1</v>
      </c>
      <c r="E1426" s="66" t="s">
        <v>3999</v>
      </c>
      <c r="F1426" s="66"/>
      <c r="G1426" s="89"/>
      <c r="H1426" s="89"/>
      <c r="I1426" s="89"/>
      <c r="J1426" s="89"/>
      <c r="K1426" s="89"/>
      <c r="L1426" s="89"/>
      <c r="M1426" s="89"/>
      <c r="N1426" s="89"/>
      <c r="O1426" s="89"/>
      <c r="P1426" s="89"/>
      <c r="Q1426" s="66"/>
      <c r="R1426" s="66"/>
    </row>
    <row r="1427" spans="1:18" ht="15" customHeight="1" x14ac:dyDescent="0.25">
      <c r="A1427" s="74" t="s">
        <v>4021</v>
      </c>
      <c r="B1427" t="s">
        <v>15</v>
      </c>
      <c r="C1427" s="73">
        <v>85000</v>
      </c>
      <c r="D1427" s="93">
        <v>2</v>
      </c>
      <c r="E1427" s="66" t="s">
        <v>52</v>
      </c>
      <c r="F1427" s="66"/>
      <c r="G1427" s="89"/>
      <c r="H1427" s="89"/>
      <c r="I1427" s="89"/>
      <c r="J1427" s="89"/>
      <c r="K1427" s="89"/>
      <c r="L1427" s="89"/>
      <c r="M1427" s="89"/>
      <c r="N1427" s="89"/>
      <c r="O1427" s="89"/>
      <c r="P1427" s="89"/>
      <c r="Q1427" s="66"/>
      <c r="R1427" s="66"/>
    </row>
    <row r="1428" spans="1:18" ht="15" customHeight="1" x14ac:dyDescent="0.25">
      <c r="A1428" s="74" t="s">
        <v>4021</v>
      </c>
      <c r="B1428" t="s">
        <v>15</v>
      </c>
      <c r="C1428" s="73">
        <v>49000</v>
      </c>
      <c r="D1428" s="93">
        <v>3</v>
      </c>
      <c r="E1428" s="66" t="s">
        <v>20</v>
      </c>
      <c r="F1428" s="66"/>
      <c r="G1428" s="89"/>
      <c r="H1428" s="89"/>
      <c r="I1428" s="89"/>
      <c r="J1428" s="89"/>
      <c r="K1428" s="89"/>
      <c r="L1428" s="89"/>
      <c r="M1428" s="89"/>
      <c r="N1428" s="89"/>
      <c r="O1428" s="89"/>
      <c r="P1428" s="89"/>
      <c r="Q1428" s="66"/>
      <c r="R1428" s="66"/>
    </row>
    <row r="1429" spans="1:18" ht="15" customHeight="1" x14ac:dyDescent="0.25">
      <c r="A1429" s="74" t="s">
        <v>4021</v>
      </c>
      <c r="B1429" t="s">
        <v>15</v>
      </c>
      <c r="C1429" s="73">
        <v>59000</v>
      </c>
      <c r="D1429" s="93">
        <v>2</v>
      </c>
      <c r="E1429" s="66" t="s">
        <v>52</v>
      </c>
      <c r="F1429" s="66"/>
      <c r="G1429" s="89"/>
      <c r="H1429" s="89"/>
      <c r="I1429" s="89"/>
      <c r="J1429" s="89"/>
      <c r="K1429" s="89"/>
      <c r="L1429" s="89"/>
      <c r="M1429" s="89"/>
      <c r="N1429" s="89"/>
      <c r="O1429" s="89"/>
      <c r="P1429" s="89"/>
      <c r="Q1429" s="66"/>
      <c r="R1429" s="66"/>
    </row>
    <row r="1430" spans="1:18" ht="15" customHeight="1" x14ac:dyDescent="0.25">
      <c r="A1430" s="74" t="s">
        <v>4021</v>
      </c>
      <c r="B1430" t="s">
        <v>15</v>
      </c>
      <c r="C1430" s="73">
        <v>55000</v>
      </c>
      <c r="D1430" s="93">
        <v>3</v>
      </c>
      <c r="E1430" s="66" t="s">
        <v>20</v>
      </c>
      <c r="F1430" s="66"/>
      <c r="G1430" s="89"/>
      <c r="H1430" s="89"/>
      <c r="I1430" s="89"/>
      <c r="J1430" s="89"/>
      <c r="K1430" s="89"/>
      <c r="L1430" s="89"/>
      <c r="M1430" s="89"/>
      <c r="N1430" s="89"/>
      <c r="O1430" s="89"/>
      <c r="P1430" s="89"/>
      <c r="Q1430" s="66"/>
      <c r="R1430" s="66"/>
    </row>
    <row r="1431" spans="1:18" ht="15" customHeight="1" x14ac:dyDescent="0.25">
      <c r="A1431" s="74" t="s">
        <v>4021</v>
      </c>
      <c r="B1431" t="s">
        <v>15</v>
      </c>
      <c r="C1431" s="73">
        <v>75000</v>
      </c>
      <c r="D1431" s="93">
        <v>5</v>
      </c>
      <c r="E1431" s="66" t="s">
        <v>310</v>
      </c>
      <c r="F1431" s="66"/>
      <c r="G1431" s="89"/>
      <c r="H1431" s="89"/>
      <c r="I1431" s="89"/>
      <c r="J1431" s="89"/>
      <c r="K1431" s="89"/>
      <c r="L1431" s="89"/>
      <c r="M1431" s="89"/>
      <c r="N1431" s="89"/>
      <c r="O1431" s="89"/>
      <c r="P1431" s="89"/>
      <c r="Q1431" s="66"/>
      <c r="R1431" s="66"/>
    </row>
    <row r="1432" spans="1:18" ht="15" customHeight="1" x14ac:dyDescent="0.25">
      <c r="A1432" s="74" t="s">
        <v>4021</v>
      </c>
      <c r="B1432" t="s">
        <v>15</v>
      </c>
      <c r="C1432" s="73">
        <v>80000</v>
      </c>
      <c r="D1432" s="93">
        <v>8</v>
      </c>
      <c r="E1432" s="66" t="s">
        <v>67</v>
      </c>
      <c r="F1432" s="66"/>
      <c r="G1432" s="89"/>
      <c r="H1432" s="89"/>
      <c r="I1432" s="89"/>
      <c r="J1432" s="89"/>
      <c r="K1432" s="89"/>
      <c r="L1432" s="89"/>
      <c r="M1432" s="89"/>
      <c r="N1432" s="89"/>
      <c r="O1432" s="89"/>
      <c r="P1432" s="89"/>
      <c r="Q1432" s="66"/>
      <c r="R1432" s="66"/>
    </row>
    <row r="1433" spans="1:18" ht="15" customHeight="1" x14ac:dyDescent="0.25">
      <c r="A1433" s="74" t="s">
        <v>4021</v>
      </c>
      <c r="B1433" t="s">
        <v>15</v>
      </c>
      <c r="C1433" s="73">
        <v>12000</v>
      </c>
      <c r="D1433" s="93">
        <v>3</v>
      </c>
      <c r="E1433" s="66" t="s">
        <v>20</v>
      </c>
      <c r="F1433" s="66"/>
      <c r="G1433" s="89"/>
      <c r="H1433" s="89"/>
      <c r="I1433" s="89"/>
      <c r="J1433" s="89"/>
      <c r="K1433" s="89"/>
      <c r="L1433" s="89"/>
      <c r="M1433" s="89"/>
      <c r="N1433" s="89"/>
      <c r="O1433" s="89"/>
      <c r="P1433" s="89"/>
      <c r="Q1433" s="66"/>
      <c r="R1433" s="66"/>
    </row>
    <row r="1434" spans="1:18" ht="15" customHeight="1" x14ac:dyDescent="0.25">
      <c r="A1434" s="74" t="s">
        <v>4021</v>
      </c>
      <c r="B1434" t="s">
        <v>15</v>
      </c>
      <c r="C1434" s="73">
        <v>48500</v>
      </c>
      <c r="D1434" s="93">
        <v>3</v>
      </c>
      <c r="E1434" s="66" t="s">
        <v>20</v>
      </c>
      <c r="F1434" s="66"/>
      <c r="G1434" s="89"/>
      <c r="H1434" s="89"/>
      <c r="I1434" s="89"/>
      <c r="J1434" s="89"/>
      <c r="K1434" s="89"/>
      <c r="L1434" s="89"/>
      <c r="M1434" s="89"/>
      <c r="N1434" s="89"/>
      <c r="O1434" s="89"/>
      <c r="P1434" s="89"/>
      <c r="Q1434" s="66"/>
      <c r="R1434" s="66"/>
    </row>
    <row r="1435" spans="1:18" ht="15" customHeight="1" x14ac:dyDescent="0.25">
      <c r="A1435" s="74" t="s">
        <v>4021</v>
      </c>
      <c r="B1435" t="s">
        <v>15</v>
      </c>
      <c r="C1435" s="73">
        <v>62000</v>
      </c>
      <c r="D1435" s="93">
        <v>9</v>
      </c>
      <c r="E1435" s="66" t="s">
        <v>279</v>
      </c>
      <c r="F1435" s="66"/>
      <c r="G1435" s="89"/>
      <c r="H1435" s="89"/>
      <c r="I1435" s="89"/>
      <c r="J1435" s="89"/>
      <c r="K1435" s="89"/>
      <c r="L1435" s="89"/>
      <c r="M1435" s="89"/>
      <c r="N1435" s="89"/>
      <c r="O1435" s="89"/>
      <c r="P1435" s="89"/>
      <c r="Q1435" s="66"/>
      <c r="R1435" s="66"/>
    </row>
    <row r="1436" spans="1:18" ht="15" customHeight="1" x14ac:dyDescent="0.25">
      <c r="A1436" s="74" t="s">
        <v>4021</v>
      </c>
      <c r="B1436" t="s">
        <v>15</v>
      </c>
      <c r="C1436" s="73">
        <v>90000</v>
      </c>
      <c r="D1436" s="93">
        <v>3</v>
      </c>
      <c r="E1436" s="66" t="s">
        <v>20</v>
      </c>
      <c r="F1436" s="66"/>
      <c r="G1436" s="89"/>
      <c r="H1436" s="89"/>
      <c r="I1436" s="89"/>
      <c r="J1436" s="89"/>
      <c r="K1436" s="89"/>
      <c r="L1436" s="89"/>
      <c r="M1436" s="89"/>
      <c r="N1436" s="89"/>
      <c r="O1436" s="89"/>
      <c r="P1436" s="89"/>
      <c r="Q1436" s="66"/>
      <c r="R1436" s="66"/>
    </row>
    <row r="1437" spans="1:18" ht="15" customHeight="1" x14ac:dyDescent="0.25">
      <c r="A1437" s="74" t="s">
        <v>4021</v>
      </c>
      <c r="B1437" t="s">
        <v>15</v>
      </c>
      <c r="C1437" s="73">
        <v>85000</v>
      </c>
      <c r="D1437" s="93">
        <v>3</v>
      </c>
      <c r="E1437" s="66" t="s">
        <v>20</v>
      </c>
      <c r="F1437" s="66"/>
      <c r="G1437" s="89"/>
      <c r="H1437" s="89"/>
      <c r="I1437" s="89"/>
      <c r="J1437" s="89"/>
      <c r="K1437" s="89"/>
      <c r="L1437" s="89"/>
      <c r="M1437" s="89"/>
      <c r="N1437" s="89"/>
      <c r="O1437" s="89"/>
      <c r="P1437" s="89"/>
      <c r="Q1437" s="66"/>
      <c r="R1437" s="66"/>
    </row>
    <row r="1438" spans="1:18" ht="15" customHeight="1" x14ac:dyDescent="0.25">
      <c r="A1438" s="74" t="s">
        <v>4021</v>
      </c>
      <c r="B1438" t="s">
        <v>15</v>
      </c>
      <c r="C1438" s="73">
        <v>65000</v>
      </c>
      <c r="D1438" s="93">
        <v>3</v>
      </c>
      <c r="E1438" s="66" t="s">
        <v>20</v>
      </c>
      <c r="F1438" s="66"/>
      <c r="G1438" s="89"/>
      <c r="H1438" s="89"/>
      <c r="I1438" s="89"/>
      <c r="J1438" s="89"/>
      <c r="K1438" s="89"/>
      <c r="L1438" s="89"/>
      <c r="M1438" s="89"/>
      <c r="N1438" s="89"/>
      <c r="O1438" s="89"/>
      <c r="P1438" s="89"/>
      <c r="Q1438" s="66"/>
      <c r="R1438" s="66"/>
    </row>
    <row r="1439" spans="1:18" ht="15" customHeight="1" x14ac:dyDescent="0.25">
      <c r="A1439" s="74" t="s">
        <v>4021</v>
      </c>
      <c r="B1439" t="s">
        <v>15</v>
      </c>
      <c r="C1439" s="73">
        <v>75000</v>
      </c>
      <c r="D1439" s="93">
        <v>4</v>
      </c>
      <c r="E1439" s="66" t="s">
        <v>4001</v>
      </c>
      <c r="F1439" s="66"/>
      <c r="G1439" s="89"/>
      <c r="H1439" s="89"/>
      <c r="I1439" s="89"/>
      <c r="J1439" s="89"/>
      <c r="K1439" s="89"/>
      <c r="L1439" s="89"/>
      <c r="M1439" s="89"/>
      <c r="N1439" s="89"/>
      <c r="O1439" s="89"/>
      <c r="P1439" s="89"/>
      <c r="Q1439" s="66"/>
      <c r="R1439" s="66"/>
    </row>
    <row r="1440" spans="1:18" ht="15" customHeight="1" x14ac:dyDescent="0.25">
      <c r="A1440" s="74" t="s">
        <v>4021</v>
      </c>
      <c r="B1440" t="s">
        <v>15</v>
      </c>
      <c r="C1440" s="73">
        <v>92000</v>
      </c>
      <c r="D1440" s="93">
        <v>3</v>
      </c>
      <c r="E1440" s="66" t="s">
        <v>20</v>
      </c>
      <c r="F1440" s="66"/>
      <c r="G1440" s="89"/>
      <c r="H1440" s="89"/>
      <c r="I1440" s="89"/>
      <c r="J1440" s="89"/>
      <c r="K1440" s="89"/>
      <c r="L1440" s="89"/>
      <c r="M1440" s="89"/>
      <c r="N1440" s="89"/>
      <c r="O1440" s="89"/>
      <c r="P1440" s="89"/>
      <c r="Q1440" s="66"/>
      <c r="R1440" s="66"/>
    </row>
    <row r="1441" spans="1:18" ht="15" customHeight="1" x14ac:dyDescent="0.25">
      <c r="A1441" s="74" t="s">
        <v>4021</v>
      </c>
      <c r="B1441" t="s">
        <v>15</v>
      </c>
      <c r="C1441" s="73">
        <v>45000</v>
      </c>
      <c r="D1441" s="93">
        <v>3</v>
      </c>
      <c r="E1441" s="66" t="s">
        <v>20</v>
      </c>
      <c r="F1441" s="66"/>
      <c r="G1441" s="89"/>
      <c r="H1441" s="89"/>
      <c r="I1441" s="89"/>
      <c r="J1441" s="89"/>
      <c r="K1441" s="89"/>
      <c r="L1441" s="89"/>
      <c r="M1441" s="89"/>
      <c r="N1441" s="89"/>
      <c r="O1441" s="89"/>
      <c r="P1441" s="89"/>
      <c r="Q1441" s="66"/>
      <c r="R1441" s="66"/>
    </row>
    <row r="1442" spans="1:18" ht="15" customHeight="1" x14ac:dyDescent="0.25">
      <c r="A1442" s="74" t="s">
        <v>4021</v>
      </c>
      <c r="B1442" t="s">
        <v>15</v>
      </c>
      <c r="C1442" s="73">
        <v>60000</v>
      </c>
      <c r="D1442" s="93">
        <v>3</v>
      </c>
      <c r="E1442" s="66" t="s">
        <v>20</v>
      </c>
      <c r="F1442" s="66"/>
      <c r="G1442" s="89"/>
      <c r="H1442" s="89"/>
      <c r="I1442" s="89"/>
      <c r="J1442" s="89"/>
      <c r="K1442" s="89"/>
      <c r="L1442" s="89"/>
      <c r="M1442" s="89"/>
      <c r="N1442" s="89"/>
      <c r="O1442" s="89"/>
      <c r="P1442" s="89"/>
      <c r="Q1442" s="66"/>
      <c r="R1442" s="66"/>
    </row>
    <row r="1443" spans="1:18" ht="15" customHeight="1" x14ac:dyDescent="0.25">
      <c r="A1443" s="74" t="s">
        <v>4021</v>
      </c>
      <c r="B1443" t="s">
        <v>15</v>
      </c>
      <c r="C1443" s="73">
        <v>65000</v>
      </c>
      <c r="D1443" s="93">
        <v>3</v>
      </c>
      <c r="E1443" s="66" t="s">
        <v>20</v>
      </c>
      <c r="F1443" s="66"/>
      <c r="G1443" s="89"/>
      <c r="H1443" s="89"/>
      <c r="I1443" s="89"/>
      <c r="J1443" s="89"/>
      <c r="K1443" s="89"/>
      <c r="L1443" s="89"/>
      <c r="M1443" s="89"/>
      <c r="N1443" s="89"/>
      <c r="O1443" s="89"/>
      <c r="P1443" s="89"/>
      <c r="Q1443" s="66"/>
      <c r="R1443" s="66"/>
    </row>
    <row r="1444" spans="1:18" ht="15" customHeight="1" x14ac:dyDescent="0.25">
      <c r="A1444" s="74" t="s">
        <v>4021</v>
      </c>
      <c r="B1444" t="s">
        <v>15</v>
      </c>
      <c r="C1444" s="73">
        <v>73000</v>
      </c>
      <c r="D1444" s="93">
        <v>2</v>
      </c>
      <c r="E1444" s="66" t="s">
        <v>52</v>
      </c>
      <c r="F1444" s="66"/>
      <c r="G1444" s="89"/>
      <c r="H1444" s="89"/>
      <c r="I1444" s="89"/>
      <c r="J1444" s="89"/>
      <c r="K1444" s="89"/>
      <c r="L1444" s="89"/>
      <c r="M1444" s="89"/>
      <c r="N1444" s="89"/>
      <c r="O1444" s="89"/>
      <c r="P1444" s="89"/>
      <c r="Q1444" s="66"/>
      <c r="R1444" s="66"/>
    </row>
    <row r="1445" spans="1:18" ht="15" customHeight="1" x14ac:dyDescent="0.25">
      <c r="A1445" s="74" t="s">
        <v>4021</v>
      </c>
      <c r="B1445" t="s">
        <v>15</v>
      </c>
      <c r="C1445" s="73">
        <v>54000</v>
      </c>
      <c r="D1445" s="93">
        <v>3</v>
      </c>
      <c r="E1445" s="66" t="s">
        <v>20</v>
      </c>
      <c r="F1445" s="66"/>
      <c r="G1445" s="89"/>
      <c r="H1445" s="89"/>
      <c r="I1445" s="89"/>
      <c r="J1445" s="89"/>
      <c r="K1445" s="89"/>
      <c r="L1445" s="89"/>
      <c r="M1445" s="89"/>
      <c r="N1445" s="89"/>
      <c r="O1445" s="89"/>
      <c r="P1445" s="89"/>
      <c r="Q1445" s="66"/>
      <c r="R1445" s="66"/>
    </row>
    <row r="1446" spans="1:18" ht="15" customHeight="1" x14ac:dyDescent="0.25">
      <c r="A1446" s="74" t="s">
        <v>4021</v>
      </c>
      <c r="B1446" t="s">
        <v>15</v>
      </c>
      <c r="C1446" s="73">
        <v>81000</v>
      </c>
      <c r="D1446" s="93">
        <v>3</v>
      </c>
      <c r="E1446" s="66" t="s">
        <v>20</v>
      </c>
      <c r="F1446" s="66"/>
      <c r="G1446" s="89"/>
      <c r="H1446" s="89"/>
      <c r="I1446" s="89"/>
      <c r="J1446" s="89"/>
      <c r="K1446" s="89"/>
      <c r="L1446" s="89"/>
      <c r="M1446" s="89"/>
      <c r="N1446" s="89"/>
      <c r="O1446" s="89"/>
      <c r="P1446" s="89"/>
      <c r="Q1446" s="66"/>
      <c r="R1446" s="66"/>
    </row>
    <row r="1447" spans="1:18" ht="15" customHeight="1" x14ac:dyDescent="0.25">
      <c r="A1447" s="74" t="s">
        <v>4021</v>
      </c>
      <c r="B1447" t="s">
        <v>15</v>
      </c>
      <c r="C1447" s="73">
        <v>10000</v>
      </c>
      <c r="D1447" s="93">
        <v>3</v>
      </c>
      <c r="E1447" s="66" t="s">
        <v>20</v>
      </c>
      <c r="F1447" s="66"/>
      <c r="G1447" s="89"/>
      <c r="H1447" s="89"/>
      <c r="I1447" s="89"/>
      <c r="J1447" s="89"/>
      <c r="K1447" s="89"/>
      <c r="L1447" s="89"/>
      <c r="M1447" s="89"/>
      <c r="N1447" s="89"/>
      <c r="O1447" s="89"/>
      <c r="P1447" s="89"/>
      <c r="Q1447" s="66"/>
      <c r="R1447" s="66"/>
    </row>
    <row r="1448" spans="1:18" ht="15" customHeight="1" x14ac:dyDescent="0.25">
      <c r="A1448" s="74" t="s">
        <v>4021</v>
      </c>
      <c r="B1448" t="s">
        <v>15</v>
      </c>
      <c r="C1448" s="73">
        <v>42000</v>
      </c>
      <c r="D1448" s="93">
        <v>5</v>
      </c>
      <c r="E1448" s="66" t="s">
        <v>310</v>
      </c>
      <c r="F1448" s="66"/>
      <c r="G1448" s="89"/>
      <c r="H1448" s="89"/>
      <c r="I1448" s="89"/>
      <c r="J1448" s="89"/>
      <c r="K1448" s="89"/>
      <c r="L1448" s="89"/>
      <c r="M1448" s="89"/>
      <c r="N1448" s="89"/>
      <c r="O1448" s="89"/>
      <c r="P1448" s="89"/>
      <c r="Q1448" s="66"/>
      <c r="R1448" s="66"/>
    </row>
    <row r="1449" spans="1:18" ht="15" customHeight="1" x14ac:dyDescent="0.25">
      <c r="A1449" s="74" t="s">
        <v>4021</v>
      </c>
      <c r="B1449" t="s">
        <v>15</v>
      </c>
      <c r="C1449" s="73">
        <v>45000</v>
      </c>
      <c r="D1449" s="93">
        <v>3</v>
      </c>
      <c r="E1449" s="66" t="s">
        <v>20</v>
      </c>
      <c r="F1449" s="66"/>
      <c r="G1449" s="89"/>
      <c r="H1449" s="89"/>
      <c r="I1449" s="89"/>
      <c r="J1449" s="89"/>
      <c r="K1449" s="89"/>
      <c r="L1449" s="89"/>
      <c r="M1449" s="89"/>
      <c r="N1449" s="89"/>
      <c r="O1449" s="89"/>
      <c r="P1449" s="89"/>
      <c r="Q1449" s="66"/>
      <c r="R1449" s="66"/>
    </row>
    <row r="1450" spans="1:18" ht="15" customHeight="1" x14ac:dyDescent="0.25">
      <c r="A1450" s="74" t="s">
        <v>4021</v>
      </c>
      <c r="B1450" t="s">
        <v>15</v>
      </c>
      <c r="C1450" s="73">
        <v>36000</v>
      </c>
      <c r="D1450" s="93">
        <v>3</v>
      </c>
      <c r="E1450" s="66" t="s">
        <v>20</v>
      </c>
      <c r="F1450" s="66"/>
      <c r="G1450" s="89"/>
      <c r="H1450" s="89"/>
      <c r="I1450" s="89"/>
      <c r="J1450" s="89"/>
      <c r="K1450" s="89"/>
      <c r="L1450" s="89"/>
      <c r="M1450" s="89"/>
      <c r="N1450" s="89"/>
      <c r="O1450" s="89"/>
      <c r="P1450" s="89"/>
      <c r="Q1450" s="66"/>
      <c r="R1450" s="66"/>
    </row>
    <row r="1451" spans="1:18" ht="15" customHeight="1" x14ac:dyDescent="0.25">
      <c r="A1451" s="74" t="s">
        <v>4021</v>
      </c>
      <c r="B1451" t="s">
        <v>15</v>
      </c>
      <c r="C1451" s="73">
        <v>68000</v>
      </c>
      <c r="D1451" s="93">
        <v>3</v>
      </c>
      <c r="E1451" s="66" t="s">
        <v>20</v>
      </c>
      <c r="F1451" s="66"/>
      <c r="G1451" s="89"/>
      <c r="H1451" s="89"/>
      <c r="I1451" s="89"/>
      <c r="J1451" s="89"/>
      <c r="K1451" s="89"/>
      <c r="L1451" s="89"/>
      <c r="M1451" s="89"/>
      <c r="N1451" s="89"/>
      <c r="O1451" s="89"/>
      <c r="P1451" s="89"/>
      <c r="Q1451" s="66"/>
      <c r="R1451" s="66"/>
    </row>
    <row r="1452" spans="1:18" ht="15" customHeight="1" x14ac:dyDescent="0.25">
      <c r="A1452" s="74" t="s">
        <v>4021</v>
      </c>
      <c r="B1452" t="s">
        <v>15</v>
      </c>
      <c r="C1452" s="73">
        <v>75000</v>
      </c>
      <c r="D1452" s="93">
        <v>3</v>
      </c>
      <c r="E1452" s="66" t="s">
        <v>20</v>
      </c>
      <c r="F1452" s="66"/>
      <c r="G1452" s="89"/>
      <c r="H1452" s="89"/>
      <c r="I1452" s="89"/>
      <c r="J1452" s="89"/>
      <c r="K1452" s="89"/>
      <c r="L1452" s="89"/>
      <c r="M1452" s="89"/>
      <c r="N1452" s="89"/>
      <c r="O1452" s="89"/>
      <c r="P1452" s="89"/>
      <c r="Q1452" s="66"/>
      <c r="R1452" s="66"/>
    </row>
    <row r="1453" spans="1:18" ht="15" customHeight="1" x14ac:dyDescent="0.25">
      <c r="A1453" s="74" t="s">
        <v>4021</v>
      </c>
      <c r="B1453" t="s">
        <v>15</v>
      </c>
      <c r="C1453" s="73">
        <v>88000</v>
      </c>
      <c r="D1453" s="93">
        <v>3</v>
      </c>
      <c r="E1453" s="66" t="s">
        <v>20</v>
      </c>
      <c r="F1453" s="66"/>
      <c r="G1453" s="89"/>
      <c r="H1453" s="89"/>
      <c r="I1453" s="89"/>
      <c r="J1453" s="89"/>
      <c r="K1453" s="89"/>
      <c r="L1453" s="89"/>
      <c r="M1453" s="89"/>
      <c r="N1453" s="89"/>
      <c r="O1453" s="89"/>
      <c r="P1453" s="89"/>
      <c r="Q1453" s="66"/>
      <c r="R1453" s="66"/>
    </row>
    <row r="1454" spans="1:18" ht="15" customHeight="1" x14ac:dyDescent="0.25">
      <c r="A1454" s="74" t="s">
        <v>4021</v>
      </c>
      <c r="B1454" t="s">
        <v>15</v>
      </c>
      <c r="C1454" s="73">
        <v>69000</v>
      </c>
      <c r="D1454" s="93">
        <v>3</v>
      </c>
      <c r="E1454" s="66" t="s">
        <v>20</v>
      </c>
      <c r="F1454" s="66"/>
      <c r="G1454" s="89"/>
      <c r="H1454" s="89"/>
      <c r="I1454" s="89"/>
      <c r="J1454" s="89"/>
      <c r="K1454" s="89"/>
      <c r="L1454" s="89"/>
      <c r="M1454" s="89"/>
      <c r="N1454" s="89"/>
      <c r="O1454" s="89"/>
      <c r="P1454" s="89"/>
      <c r="Q1454" s="66"/>
      <c r="R1454" s="66"/>
    </row>
    <row r="1455" spans="1:18" ht="15" customHeight="1" x14ac:dyDescent="0.25">
      <c r="A1455" s="74" t="s">
        <v>4021</v>
      </c>
      <c r="B1455" t="s">
        <v>15</v>
      </c>
      <c r="C1455" s="73">
        <v>30000</v>
      </c>
      <c r="D1455" s="93">
        <v>2</v>
      </c>
      <c r="E1455" s="66" t="s">
        <v>52</v>
      </c>
      <c r="F1455" s="66"/>
      <c r="G1455" s="89"/>
      <c r="H1455" s="89"/>
      <c r="I1455" s="89"/>
      <c r="J1455" s="89"/>
      <c r="K1455" s="89"/>
      <c r="L1455" s="89"/>
      <c r="M1455" s="89"/>
      <c r="N1455" s="89"/>
      <c r="O1455" s="89"/>
      <c r="P1455" s="89"/>
      <c r="Q1455" s="66"/>
      <c r="R1455" s="66"/>
    </row>
    <row r="1456" spans="1:18" ht="15" customHeight="1" x14ac:dyDescent="0.25">
      <c r="A1456" s="74" t="s">
        <v>4021</v>
      </c>
      <c r="B1456" t="s">
        <v>15</v>
      </c>
      <c r="C1456" s="73">
        <v>80000</v>
      </c>
      <c r="D1456" s="93">
        <v>2</v>
      </c>
      <c r="E1456" s="66" t="s">
        <v>52</v>
      </c>
      <c r="F1456" s="66"/>
      <c r="G1456" s="89"/>
      <c r="H1456" s="89"/>
      <c r="I1456" s="89"/>
      <c r="J1456" s="89"/>
      <c r="K1456" s="89"/>
      <c r="L1456" s="89"/>
      <c r="M1456" s="89"/>
      <c r="N1456" s="89"/>
      <c r="O1456" s="89"/>
      <c r="P1456" s="89"/>
      <c r="Q1456" s="66"/>
      <c r="R1456" s="66"/>
    </row>
    <row r="1457" spans="1:18" ht="15" customHeight="1" x14ac:dyDescent="0.25">
      <c r="A1457" s="74" t="s">
        <v>4021</v>
      </c>
      <c r="B1457" t="s">
        <v>15</v>
      </c>
      <c r="C1457" s="73">
        <v>75000</v>
      </c>
      <c r="D1457" s="93">
        <v>5</v>
      </c>
      <c r="E1457" s="66" t="s">
        <v>310</v>
      </c>
      <c r="F1457" s="66"/>
      <c r="G1457" s="89"/>
      <c r="H1457" s="89"/>
      <c r="I1457" s="89"/>
      <c r="J1457" s="89"/>
      <c r="K1457" s="89"/>
      <c r="L1457" s="89"/>
      <c r="M1457" s="89"/>
      <c r="N1457" s="89"/>
      <c r="O1457" s="89"/>
      <c r="P1457" s="89"/>
      <c r="Q1457" s="66"/>
      <c r="R1457" s="66"/>
    </row>
    <row r="1458" spans="1:18" ht="15" customHeight="1" x14ac:dyDescent="0.25">
      <c r="A1458" s="74" t="s">
        <v>4021</v>
      </c>
      <c r="B1458" t="s">
        <v>15</v>
      </c>
      <c r="C1458" s="73">
        <v>85000</v>
      </c>
      <c r="D1458" s="93">
        <v>5</v>
      </c>
      <c r="E1458" s="66" t="s">
        <v>310</v>
      </c>
      <c r="F1458" s="66"/>
      <c r="G1458" s="89"/>
      <c r="H1458" s="89"/>
      <c r="I1458" s="89"/>
      <c r="J1458" s="89"/>
      <c r="K1458" s="89"/>
      <c r="L1458" s="89"/>
      <c r="M1458" s="89"/>
      <c r="N1458" s="89"/>
      <c r="O1458" s="89"/>
      <c r="P1458" s="89"/>
      <c r="Q1458" s="66"/>
      <c r="R1458" s="66"/>
    </row>
    <row r="1459" spans="1:18" ht="15" customHeight="1" x14ac:dyDescent="0.25">
      <c r="A1459" s="74" t="s">
        <v>4021</v>
      </c>
      <c r="B1459" t="s">
        <v>15</v>
      </c>
      <c r="C1459" s="73">
        <v>60000</v>
      </c>
      <c r="D1459" s="93">
        <v>2</v>
      </c>
      <c r="E1459" s="66" t="s">
        <v>52</v>
      </c>
      <c r="F1459" s="66"/>
      <c r="G1459" s="89"/>
      <c r="H1459" s="89"/>
      <c r="I1459" s="89"/>
      <c r="J1459" s="89"/>
      <c r="K1459" s="89"/>
      <c r="L1459" s="89"/>
      <c r="M1459" s="89"/>
      <c r="N1459" s="89"/>
      <c r="O1459" s="89"/>
      <c r="P1459" s="89"/>
      <c r="Q1459" s="66"/>
      <c r="R1459" s="66"/>
    </row>
    <row r="1460" spans="1:18" ht="15" customHeight="1" x14ac:dyDescent="0.25">
      <c r="A1460" s="74" t="s">
        <v>4021</v>
      </c>
      <c r="B1460" t="s">
        <v>15</v>
      </c>
      <c r="C1460" s="73">
        <v>60000</v>
      </c>
      <c r="D1460" s="93">
        <v>2</v>
      </c>
      <c r="E1460" s="66" t="s">
        <v>52</v>
      </c>
      <c r="F1460" s="66"/>
      <c r="G1460" s="89"/>
      <c r="H1460" s="89"/>
      <c r="I1460" s="89"/>
      <c r="J1460" s="89"/>
      <c r="K1460" s="89"/>
      <c r="L1460" s="89"/>
      <c r="M1460" s="89"/>
      <c r="N1460" s="89"/>
      <c r="O1460" s="89"/>
      <c r="P1460" s="89"/>
      <c r="Q1460" s="66"/>
      <c r="R1460" s="66"/>
    </row>
    <row r="1461" spans="1:18" ht="15" customHeight="1" x14ac:dyDescent="0.25">
      <c r="A1461" s="74" t="s">
        <v>4021</v>
      </c>
      <c r="B1461" t="s">
        <v>15</v>
      </c>
      <c r="C1461" s="73">
        <v>67000</v>
      </c>
      <c r="D1461" s="93">
        <v>2</v>
      </c>
      <c r="E1461" s="66" t="s">
        <v>52</v>
      </c>
      <c r="F1461" s="66"/>
      <c r="G1461" s="89"/>
      <c r="H1461" s="89"/>
      <c r="I1461" s="89"/>
      <c r="J1461" s="89"/>
      <c r="K1461" s="89"/>
      <c r="L1461" s="89"/>
      <c r="M1461" s="89"/>
      <c r="N1461" s="89"/>
      <c r="O1461" s="89"/>
      <c r="P1461" s="89"/>
      <c r="Q1461" s="66"/>
      <c r="R1461" s="66"/>
    </row>
    <row r="1462" spans="1:18" ht="15" customHeight="1" x14ac:dyDescent="0.25">
      <c r="A1462" s="74" t="s">
        <v>4021</v>
      </c>
      <c r="B1462" t="s">
        <v>15</v>
      </c>
      <c r="C1462" s="73">
        <v>30000</v>
      </c>
      <c r="D1462" s="93">
        <v>3</v>
      </c>
      <c r="E1462" s="66" t="s">
        <v>20</v>
      </c>
      <c r="F1462" s="66"/>
      <c r="G1462" s="89"/>
      <c r="H1462" s="89"/>
      <c r="I1462" s="89"/>
      <c r="J1462" s="89"/>
      <c r="K1462" s="89"/>
      <c r="L1462" s="89"/>
      <c r="M1462" s="89"/>
      <c r="N1462" s="89"/>
      <c r="O1462" s="89"/>
      <c r="P1462" s="89"/>
      <c r="Q1462" s="66"/>
      <c r="R1462" s="66"/>
    </row>
    <row r="1463" spans="1:18" ht="15" customHeight="1" x14ac:dyDescent="0.25">
      <c r="A1463" s="74" t="s">
        <v>4021</v>
      </c>
      <c r="B1463" t="s">
        <v>15</v>
      </c>
      <c r="C1463" s="73">
        <v>71500</v>
      </c>
      <c r="D1463" s="93">
        <v>2</v>
      </c>
      <c r="E1463" s="66" t="s">
        <v>52</v>
      </c>
      <c r="F1463" s="66"/>
      <c r="G1463" s="89"/>
      <c r="H1463" s="89"/>
      <c r="I1463" s="89"/>
      <c r="J1463" s="89"/>
      <c r="K1463" s="89"/>
      <c r="L1463" s="89"/>
      <c r="M1463" s="89"/>
      <c r="N1463" s="89"/>
      <c r="O1463" s="89"/>
      <c r="P1463" s="89"/>
      <c r="Q1463" s="66"/>
      <c r="R1463" s="66"/>
    </row>
    <row r="1464" spans="1:18" ht="15" customHeight="1" x14ac:dyDescent="0.25">
      <c r="A1464" s="74" t="s">
        <v>4021</v>
      </c>
      <c r="B1464" t="s">
        <v>15</v>
      </c>
      <c r="C1464" s="73">
        <v>67000</v>
      </c>
      <c r="D1464" s="93">
        <v>2</v>
      </c>
      <c r="E1464" s="66" t="s">
        <v>52</v>
      </c>
      <c r="F1464" s="66"/>
      <c r="G1464" s="89"/>
      <c r="H1464" s="89"/>
      <c r="I1464" s="89"/>
      <c r="J1464" s="89"/>
      <c r="K1464" s="89"/>
      <c r="L1464" s="89"/>
      <c r="M1464" s="89"/>
      <c r="N1464" s="89"/>
      <c r="O1464" s="89"/>
      <c r="P1464" s="89"/>
      <c r="Q1464" s="66"/>
      <c r="R1464" s="66"/>
    </row>
    <row r="1465" spans="1:18" ht="15" customHeight="1" x14ac:dyDescent="0.25">
      <c r="A1465" s="74" t="s">
        <v>4021</v>
      </c>
      <c r="B1465" t="s">
        <v>15</v>
      </c>
      <c r="C1465" s="73">
        <v>40000</v>
      </c>
      <c r="D1465" s="93">
        <v>3</v>
      </c>
      <c r="E1465" s="66" t="s">
        <v>20</v>
      </c>
      <c r="F1465" s="66"/>
      <c r="G1465" s="89"/>
      <c r="H1465" s="89"/>
      <c r="I1465" s="89"/>
      <c r="J1465" s="89"/>
      <c r="K1465" s="89"/>
      <c r="L1465" s="89"/>
      <c r="M1465" s="89"/>
      <c r="N1465" s="89"/>
      <c r="O1465" s="89"/>
      <c r="P1465" s="89"/>
      <c r="Q1465" s="66"/>
      <c r="R1465" s="66"/>
    </row>
    <row r="1466" spans="1:18" ht="15" customHeight="1" x14ac:dyDescent="0.25">
      <c r="A1466" s="74" t="s">
        <v>4021</v>
      </c>
      <c r="B1466" t="s">
        <v>15</v>
      </c>
      <c r="C1466" s="73">
        <v>65000</v>
      </c>
      <c r="D1466" s="93">
        <v>2</v>
      </c>
      <c r="E1466" s="66" t="s">
        <v>52</v>
      </c>
      <c r="F1466" s="66"/>
      <c r="G1466" s="89"/>
      <c r="H1466" s="89"/>
      <c r="I1466" s="89"/>
      <c r="J1466" s="89"/>
      <c r="K1466" s="89"/>
      <c r="L1466" s="89"/>
      <c r="M1466" s="89"/>
      <c r="N1466" s="89"/>
      <c r="O1466" s="89"/>
      <c r="P1466" s="89"/>
      <c r="Q1466" s="66"/>
      <c r="R1466" s="66"/>
    </row>
    <row r="1467" spans="1:18" ht="15" customHeight="1" x14ac:dyDescent="0.25">
      <c r="A1467" s="74" t="s">
        <v>4021</v>
      </c>
      <c r="B1467" t="s">
        <v>15</v>
      </c>
      <c r="C1467" s="73">
        <v>72000</v>
      </c>
      <c r="D1467" s="93">
        <v>6</v>
      </c>
      <c r="E1467" s="66" t="s">
        <v>356</v>
      </c>
      <c r="F1467" s="66"/>
      <c r="G1467" s="89"/>
      <c r="H1467" s="89"/>
      <c r="I1467" s="89"/>
      <c r="J1467" s="89"/>
      <c r="K1467" s="89"/>
      <c r="L1467" s="89"/>
      <c r="M1467" s="89"/>
      <c r="N1467" s="89"/>
      <c r="O1467" s="89"/>
      <c r="P1467" s="89"/>
      <c r="Q1467" s="66"/>
      <c r="R1467" s="66"/>
    </row>
    <row r="1468" spans="1:18" ht="15" customHeight="1" x14ac:dyDescent="0.25">
      <c r="A1468" s="74" t="s">
        <v>4021</v>
      </c>
      <c r="B1468" t="s">
        <v>15</v>
      </c>
      <c r="C1468" s="73">
        <v>52500</v>
      </c>
      <c r="D1468" s="93">
        <v>2</v>
      </c>
      <c r="E1468" s="66" t="s">
        <v>52</v>
      </c>
      <c r="F1468" s="66"/>
      <c r="G1468" s="89"/>
      <c r="H1468" s="89"/>
      <c r="I1468" s="89"/>
      <c r="J1468" s="89"/>
      <c r="K1468" s="89"/>
      <c r="L1468" s="89"/>
      <c r="M1468" s="89"/>
      <c r="N1468" s="89"/>
      <c r="O1468" s="89"/>
      <c r="P1468" s="89"/>
      <c r="Q1468" s="66"/>
      <c r="R1468" s="66"/>
    </row>
    <row r="1469" spans="1:18" ht="15" customHeight="1" x14ac:dyDescent="0.25">
      <c r="A1469" s="74" t="s">
        <v>4021</v>
      </c>
      <c r="B1469" t="s">
        <v>15</v>
      </c>
      <c r="C1469" s="73">
        <v>85000</v>
      </c>
      <c r="D1469" s="93">
        <v>2</v>
      </c>
      <c r="E1469" s="66" t="s">
        <v>52</v>
      </c>
      <c r="F1469" s="66"/>
      <c r="G1469" s="89"/>
      <c r="H1469" s="89"/>
      <c r="I1469" s="89"/>
      <c r="J1469" s="89"/>
      <c r="K1469" s="89"/>
      <c r="L1469" s="89"/>
      <c r="M1469" s="89"/>
      <c r="N1469" s="89"/>
      <c r="O1469" s="89"/>
      <c r="P1469" s="89"/>
      <c r="Q1469" s="66"/>
      <c r="R1469" s="66"/>
    </row>
    <row r="1470" spans="1:18" ht="15" customHeight="1" x14ac:dyDescent="0.25">
      <c r="A1470" s="74" t="s">
        <v>4021</v>
      </c>
      <c r="B1470" t="s">
        <v>15</v>
      </c>
      <c r="C1470" s="73">
        <v>125000</v>
      </c>
      <c r="D1470" s="93">
        <v>2</v>
      </c>
      <c r="E1470" s="66" t="s">
        <v>52</v>
      </c>
      <c r="F1470" s="66"/>
      <c r="G1470" s="89"/>
      <c r="H1470" s="89"/>
      <c r="I1470" s="89"/>
      <c r="J1470" s="89"/>
      <c r="K1470" s="89"/>
      <c r="L1470" s="89"/>
      <c r="M1470" s="89"/>
      <c r="N1470" s="89"/>
      <c r="O1470" s="89"/>
      <c r="P1470" s="89"/>
      <c r="Q1470" s="66"/>
      <c r="R1470" s="66"/>
    </row>
    <row r="1471" spans="1:18" ht="15" customHeight="1" x14ac:dyDescent="0.25">
      <c r="A1471" s="74" t="s">
        <v>4021</v>
      </c>
      <c r="B1471" t="s">
        <v>15</v>
      </c>
      <c r="C1471" s="73">
        <v>74461</v>
      </c>
      <c r="D1471" s="93">
        <v>10</v>
      </c>
      <c r="E1471" s="66" t="s">
        <v>4000</v>
      </c>
      <c r="F1471" s="66"/>
      <c r="G1471" s="89"/>
      <c r="H1471" s="89"/>
      <c r="I1471" s="89"/>
      <c r="J1471" s="89"/>
      <c r="K1471" s="89"/>
      <c r="L1471" s="89"/>
      <c r="M1471" s="89"/>
      <c r="N1471" s="89"/>
      <c r="O1471" s="89"/>
      <c r="P1471" s="89"/>
      <c r="Q1471" s="66"/>
      <c r="R1471" s="66"/>
    </row>
    <row r="1472" spans="1:18" ht="15" customHeight="1" x14ac:dyDescent="0.25">
      <c r="A1472" s="74" t="s">
        <v>4021</v>
      </c>
      <c r="B1472" t="s">
        <v>15</v>
      </c>
      <c r="C1472" s="73">
        <v>40000</v>
      </c>
      <c r="D1472" s="93">
        <v>3</v>
      </c>
      <c r="E1472" s="66" t="s">
        <v>20</v>
      </c>
      <c r="F1472" s="66"/>
      <c r="G1472" s="89"/>
      <c r="H1472" s="89"/>
      <c r="I1472" s="89"/>
      <c r="J1472" s="89"/>
      <c r="K1472" s="89"/>
      <c r="L1472" s="89"/>
      <c r="M1472" s="89"/>
      <c r="N1472" s="89"/>
      <c r="O1472" s="89"/>
      <c r="P1472" s="89"/>
      <c r="Q1472" s="66"/>
      <c r="R1472" s="66"/>
    </row>
    <row r="1473" spans="1:20" ht="15" customHeight="1" x14ac:dyDescent="0.25">
      <c r="A1473" s="74" t="s">
        <v>4021</v>
      </c>
      <c r="B1473" t="s">
        <v>15</v>
      </c>
      <c r="C1473" s="73">
        <v>56600</v>
      </c>
      <c r="D1473" s="93">
        <v>2</v>
      </c>
      <c r="E1473" s="66" t="s">
        <v>52</v>
      </c>
      <c r="F1473" s="66"/>
      <c r="G1473" s="89"/>
      <c r="H1473" s="89"/>
      <c r="I1473" s="89"/>
      <c r="J1473" s="89"/>
      <c r="K1473" s="89"/>
      <c r="L1473" s="89"/>
      <c r="M1473" s="89"/>
      <c r="N1473" s="89"/>
      <c r="O1473" s="89"/>
      <c r="P1473" s="89"/>
      <c r="Q1473" s="66"/>
      <c r="R1473" s="66"/>
    </row>
    <row r="1474" spans="1:20" ht="15" customHeight="1" x14ac:dyDescent="0.25">
      <c r="A1474" s="74" t="s">
        <v>4021</v>
      </c>
      <c r="B1474" t="s">
        <v>15</v>
      </c>
      <c r="C1474" s="73">
        <v>100000</v>
      </c>
      <c r="D1474" s="93">
        <v>3</v>
      </c>
      <c r="E1474" s="66" t="s">
        <v>20</v>
      </c>
      <c r="F1474" s="66"/>
      <c r="G1474" s="89"/>
      <c r="H1474" s="89"/>
      <c r="I1474" s="89"/>
      <c r="J1474" s="89"/>
      <c r="K1474" s="89"/>
      <c r="L1474" s="89"/>
      <c r="M1474" s="89"/>
      <c r="N1474" s="89"/>
      <c r="O1474" s="89"/>
      <c r="P1474" s="89"/>
      <c r="Q1474" s="66"/>
      <c r="R1474" s="66"/>
    </row>
    <row r="1475" spans="1:20" ht="15" customHeight="1" x14ac:dyDescent="0.25">
      <c r="A1475" s="74" t="s">
        <v>4021</v>
      </c>
      <c r="B1475" t="s">
        <v>15</v>
      </c>
      <c r="C1475" s="73">
        <v>65000</v>
      </c>
      <c r="D1475" s="93">
        <v>3</v>
      </c>
      <c r="E1475" s="66" t="s">
        <v>20</v>
      </c>
      <c r="F1475" s="66"/>
      <c r="G1475" s="89"/>
      <c r="H1475" s="89"/>
      <c r="I1475" s="89"/>
      <c r="J1475" s="89"/>
      <c r="K1475" s="89"/>
      <c r="L1475" s="89"/>
      <c r="M1475" s="89"/>
      <c r="N1475" s="89"/>
      <c r="O1475" s="89"/>
      <c r="P1475" s="89"/>
      <c r="Q1475" s="66"/>
      <c r="R1475" s="66"/>
    </row>
    <row r="1476" spans="1:20" ht="15" customHeight="1" x14ac:dyDescent="0.25">
      <c r="A1476" s="74" t="s">
        <v>4021</v>
      </c>
      <c r="B1476" t="s">
        <v>15</v>
      </c>
      <c r="C1476" s="73">
        <v>65000</v>
      </c>
      <c r="D1476" s="93">
        <v>3</v>
      </c>
      <c r="E1476" s="66" t="s">
        <v>20</v>
      </c>
      <c r="F1476" s="66"/>
      <c r="G1476" s="89"/>
      <c r="H1476" s="89"/>
      <c r="I1476" s="89"/>
      <c r="J1476" s="89"/>
      <c r="K1476" s="89"/>
      <c r="L1476" s="89"/>
      <c r="M1476" s="89"/>
      <c r="N1476" s="89"/>
      <c r="O1476" s="89"/>
      <c r="P1476" s="89"/>
      <c r="Q1476" s="66"/>
      <c r="R1476" s="66"/>
    </row>
    <row r="1477" spans="1:20" ht="15" customHeight="1" x14ac:dyDescent="0.25">
      <c r="A1477" s="74" t="s">
        <v>4021</v>
      </c>
      <c r="B1477" t="s">
        <v>15</v>
      </c>
      <c r="C1477" s="73">
        <v>65000</v>
      </c>
      <c r="D1477" s="93">
        <v>7</v>
      </c>
      <c r="E1477" s="66" t="s">
        <v>488</v>
      </c>
      <c r="F1477" s="66"/>
      <c r="G1477" s="89"/>
      <c r="H1477" s="89"/>
      <c r="I1477" s="89"/>
      <c r="J1477" s="89"/>
      <c r="K1477" s="89"/>
      <c r="L1477" s="89"/>
      <c r="M1477" s="89"/>
      <c r="N1477" s="89"/>
      <c r="O1477" s="89"/>
      <c r="P1477" s="89"/>
      <c r="Q1477" s="66"/>
      <c r="R1477" s="66"/>
    </row>
    <row r="1478" spans="1:20" ht="15" customHeight="1" x14ac:dyDescent="0.25">
      <c r="A1478" s="74" t="s">
        <v>4021</v>
      </c>
      <c r="B1478" t="s">
        <v>15</v>
      </c>
      <c r="C1478" s="73">
        <v>63000</v>
      </c>
      <c r="D1478" s="93">
        <v>3</v>
      </c>
      <c r="E1478" s="66" t="s">
        <v>20</v>
      </c>
      <c r="F1478" s="66"/>
      <c r="G1478" s="89"/>
      <c r="H1478" s="89"/>
      <c r="I1478" s="89"/>
      <c r="J1478" s="89"/>
      <c r="K1478" s="89"/>
      <c r="L1478" s="89"/>
      <c r="M1478" s="89"/>
      <c r="N1478" s="89"/>
      <c r="O1478" s="89"/>
      <c r="P1478" s="89"/>
      <c r="Q1478" s="66"/>
      <c r="R1478" s="66"/>
    </row>
    <row r="1479" spans="1:20" ht="15" customHeight="1" x14ac:dyDescent="0.25">
      <c r="A1479" s="74" t="s">
        <v>4021</v>
      </c>
      <c r="B1479" t="s">
        <v>15</v>
      </c>
      <c r="C1479" s="73">
        <v>87000</v>
      </c>
      <c r="D1479" s="93">
        <v>10</v>
      </c>
      <c r="E1479" s="66" t="s">
        <v>4000</v>
      </c>
      <c r="F1479" s="66"/>
      <c r="G1479" s="89"/>
      <c r="H1479" s="89"/>
      <c r="I1479" s="89"/>
      <c r="J1479" s="89"/>
      <c r="K1479" s="89"/>
      <c r="L1479" s="89"/>
      <c r="M1479" s="89"/>
      <c r="N1479" s="89"/>
      <c r="O1479" s="89"/>
      <c r="P1479" s="89"/>
      <c r="Q1479" s="66"/>
      <c r="R1479" s="66"/>
    </row>
    <row r="1480" spans="1:20" ht="15" customHeight="1" x14ac:dyDescent="0.25">
      <c r="A1480" s="74" t="s">
        <v>4021</v>
      </c>
      <c r="B1480" t="s">
        <v>15</v>
      </c>
      <c r="C1480" s="73">
        <v>45000</v>
      </c>
      <c r="D1480" s="93">
        <v>3</v>
      </c>
      <c r="E1480" s="66" t="s">
        <v>20</v>
      </c>
      <c r="F1480" s="66"/>
      <c r="G1480" s="89"/>
      <c r="H1480" s="89"/>
      <c r="I1480" s="89"/>
      <c r="J1480" s="89"/>
      <c r="K1480" s="89"/>
      <c r="L1480" s="89"/>
      <c r="M1480" s="89"/>
      <c r="N1480" s="89"/>
      <c r="O1480" s="89"/>
      <c r="P1480" s="89"/>
      <c r="Q1480" s="66"/>
      <c r="R1480" s="66"/>
    </row>
    <row r="1481" spans="1:20" ht="15" customHeight="1" x14ac:dyDescent="0.25">
      <c r="A1481" s="74" t="s">
        <v>4021</v>
      </c>
      <c r="B1481" t="s">
        <v>15</v>
      </c>
      <c r="C1481" s="73">
        <v>85000</v>
      </c>
      <c r="D1481" s="93">
        <v>3</v>
      </c>
      <c r="E1481" s="66" t="s">
        <v>20</v>
      </c>
      <c r="F1481" s="66"/>
      <c r="G1481" s="89"/>
      <c r="H1481" s="89"/>
      <c r="I1481" s="89"/>
      <c r="J1481" s="89"/>
      <c r="K1481" s="89"/>
      <c r="L1481" s="89"/>
      <c r="M1481" s="89"/>
      <c r="N1481" s="89"/>
      <c r="O1481" s="89"/>
      <c r="P1481" s="89"/>
      <c r="Q1481" s="66"/>
      <c r="R1481" s="66"/>
    </row>
    <row r="1482" spans="1:20" ht="15" customHeight="1" x14ac:dyDescent="0.25">
      <c r="A1482" s="74" t="s">
        <v>4021</v>
      </c>
      <c r="B1482" t="s">
        <v>15</v>
      </c>
      <c r="C1482" s="73">
        <v>80000</v>
      </c>
      <c r="D1482" s="93">
        <v>2</v>
      </c>
      <c r="E1482" s="66" t="s">
        <v>52</v>
      </c>
      <c r="F1482" s="66"/>
      <c r="G1482" s="89"/>
      <c r="H1482" s="89"/>
      <c r="I1482" s="89"/>
      <c r="J1482" s="89"/>
      <c r="K1482" s="89"/>
      <c r="L1482" s="89"/>
      <c r="M1482" s="89"/>
      <c r="N1482" s="89"/>
      <c r="O1482" s="89"/>
      <c r="P1482" s="89"/>
      <c r="Q1482" s="66"/>
      <c r="R1482" s="66"/>
      <c r="S1482" s="75"/>
      <c r="T1482" s="49"/>
    </row>
    <row r="1483" spans="1:20" ht="15" customHeight="1" x14ac:dyDescent="0.25">
      <c r="A1483" s="74" t="s">
        <v>4021</v>
      </c>
      <c r="B1483" t="s">
        <v>15</v>
      </c>
      <c r="C1483" s="73">
        <v>70000</v>
      </c>
      <c r="D1483" s="93">
        <v>3</v>
      </c>
      <c r="E1483" s="66" t="s">
        <v>20</v>
      </c>
      <c r="F1483" s="66"/>
      <c r="G1483" s="89"/>
      <c r="H1483" s="89"/>
      <c r="I1483" s="89"/>
      <c r="J1483" s="89"/>
      <c r="K1483" s="89"/>
      <c r="L1483" s="89"/>
      <c r="M1483" s="89"/>
      <c r="N1483" s="89"/>
      <c r="O1483" s="89"/>
      <c r="P1483" s="89"/>
      <c r="Q1483" s="66"/>
      <c r="R1483" s="66"/>
    </row>
    <row r="1484" spans="1:20" ht="15" customHeight="1" x14ac:dyDescent="0.25">
      <c r="A1484" s="74" t="s">
        <v>4021</v>
      </c>
      <c r="B1484" t="s">
        <v>15</v>
      </c>
      <c r="C1484" s="73">
        <v>214000</v>
      </c>
      <c r="D1484" s="93">
        <v>7</v>
      </c>
      <c r="E1484" s="66" t="s">
        <v>488</v>
      </c>
      <c r="F1484" s="66"/>
      <c r="G1484" s="89"/>
      <c r="H1484" s="89"/>
      <c r="I1484" s="89"/>
      <c r="J1484" s="89"/>
      <c r="K1484" s="89"/>
      <c r="L1484" s="89"/>
      <c r="M1484" s="89"/>
      <c r="N1484" s="89"/>
      <c r="O1484" s="89"/>
      <c r="P1484" s="89"/>
      <c r="Q1484" s="66"/>
      <c r="R1484" s="66"/>
    </row>
    <row r="1485" spans="1:20" ht="15" customHeight="1" x14ac:dyDescent="0.25">
      <c r="A1485" s="74" t="s">
        <v>4021</v>
      </c>
      <c r="B1485" t="s">
        <v>15</v>
      </c>
      <c r="C1485" s="73">
        <v>78000</v>
      </c>
      <c r="D1485" s="93">
        <v>9</v>
      </c>
      <c r="E1485" s="66" t="s">
        <v>279</v>
      </c>
      <c r="F1485" s="66"/>
      <c r="G1485" s="89"/>
      <c r="H1485" s="89"/>
      <c r="I1485" s="89"/>
      <c r="J1485" s="89"/>
      <c r="K1485" s="89"/>
      <c r="L1485" s="89"/>
      <c r="M1485" s="89"/>
      <c r="N1485" s="89"/>
      <c r="O1485" s="89"/>
      <c r="P1485" s="89"/>
      <c r="Q1485" s="66"/>
      <c r="R1485" s="66"/>
    </row>
    <row r="1486" spans="1:20" ht="15" customHeight="1" x14ac:dyDescent="0.25">
      <c r="A1486" s="74" t="s">
        <v>4021</v>
      </c>
      <c r="B1486" t="s">
        <v>15</v>
      </c>
      <c r="C1486" s="73">
        <v>42307</v>
      </c>
      <c r="D1486" s="93">
        <v>3</v>
      </c>
      <c r="E1486" s="66" t="s">
        <v>20</v>
      </c>
      <c r="F1486" s="66"/>
      <c r="G1486" s="89"/>
      <c r="H1486" s="89"/>
      <c r="I1486" s="89"/>
      <c r="J1486" s="89"/>
      <c r="K1486" s="89"/>
      <c r="L1486" s="89"/>
      <c r="M1486" s="89"/>
      <c r="N1486" s="89"/>
      <c r="O1486" s="89"/>
      <c r="P1486" s="89"/>
      <c r="Q1486" s="66"/>
      <c r="R1486" s="66"/>
    </row>
    <row r="1487" spans="1:20" ht="15" customHeight="1" x14ac:dyDescent="0.25">
      <c r="A1487" s="74" t="s">
        <v>4021</v>
      </c>
      <c r="B1487" t="s">
        <v>15</v>
      </c>
      <c r="C1487" s="73">
        <v>33250</v>
      </c>
      <c r="D1487" s="93">
        <v>2</v>
      </c>
      <c r="E1487" s="66" t="s">
        <v>52</v>
      </c>
      <c r="F1487" s="66"/>
      <c r="G1487" s="89"/>
      <c r="H1487" s="89"/>
      <c r="I1487" s="89"/>
      <c r="J1487" s="89"/>
      <c r="K1487" s="89"/>
      <c r="L1487" s="89"/>
      <c r="M1487" s="89"/>
      <c r="N1487" s="89"/>
      <c r="O1487" s="89"/>
      <c r="P1487" s="89"/>
      <c r="Q1487" s="66"/>
      <c r="R1487" s="66"/>
    </row>
    <row r="1488" spans="1:20" ht="15" customHeight="1" x14ac:dyDescent="0.25">
      <c r="A1488" s="74" t="s">
        <v>4021</v>
      </c>
      <c r="B1488" t="s">
        <v>15</v>
      </c>
      <c r="C1488" s="73">
        <v>120000</v>
      </c>
      <c r="D1488" s="93">
        <v>5</v>
      </c>
      <c r="E1488" s="66" t="s">
        <v>310</v>
      </c>
      <c r="F1488" s="66"/>
      <c r="G1488" s="89"/>
      <c r="H1488" s="89"/>
      <c r="I1488" s="89"/>
      <c r="J1488" s="89"/>
      <c r="K1488" s="89"/>
      <c r="L1488" s="89"/>
      <c r="M1488" s="89"/>
      <c r="N1488" s="89"/>
      <c r="O1488" s="89"/>
      <c r="P1488" s="89"/>
      <c r="Q1488" s="66"/>
      <c r="R1488" s="66"/>
    </row>
    <row r="1489" spans="1:20" ht="15" customHeight="1" x14ac:dyDescent="0.25">
      <c r="A1489" s="74" t="s">
        <v>4021</v>
      </c>
      <c r="B1489" t="s">
        <v>15</v>
      </c>
      <c r="C1489" s="73">
        <v>60000</v>
      </c>
      <c r="D1489" s="93">
        <v>3</v>
      </c>
      <c r="E1489" s="66" t="s">
        <v>20</v>
      </c>
      <c r="F1489" s="66"/>
      <c r="G1489" s="89"/>
      <c r="H1489" s="89"/>
      <c r="I1489" s="89"/>
      <c r="J1489" s="89"/>
      <c r="K1489" s="89"/>
      <c r="L1489" s="89"/>
      <c r="M1489" s="89"/>
      <c r="N1489" s="89"/>
      <c r="O1489" s="89"/>
      <c r="P1489" s="89"/>
      <c r="Q1489" s="66"/>
      <c r="R1489" s="66"/>
    </row>
    <row r="1490" spans="1:20" ht="15" customHeight="1" x14ac:dyDescent="0.25">
      <c r="A1490" s="74" t="s">
        <v>4021</v>
      </c>
      <c r="B1490" t="s">
        <v>15</v>
      </c>
      <c r="C1490" s="73">
        <v>57000</v>
      </c>
      <c r="D1490" s="93">
        <v>5</v>
      </c>
      <c r="E1490" s="66" t="s">
        <v>310</v>
      </c>
      <c r="F1490" s="66"/>
      <c r="G1490" s="89"/>
      <c r="H1490" s="89"/>
      <c r="I1490" s="89"/>
      <c r="J1490" s="89"/>
      <c r="K1490" s="89"/>
      <c r="L1490" s="89"/>
      <c r="M1490" s="89"/>
      <c r="N1490" s="89"/>
      <c r="O1490" s="89"/>
      <c r="P1490" s="89"/>
      <c r="Q1490" s="66"/>
      <c r="R1490" s="66"/>
    </row>
    <row r="1491" spans="1:20" ht="15" customHeight="1" x14ac:dyDescent="0.25">
      <c r="A1491" s="74" t="s">
        <v>4021</v>
      </c>
      <c r="B1491" t="s">
        <v>15</v>
      </c>
      <c r="C1491" s="73">
        <v>40000</v>
      </c>
      <c r="D1491" s="93">
        <v>3</v>
      </c>
      <c r="E1491" s="66" t="s">
        <v>20</v>
      </c>
      <c r="F1491" s="66"/>
      <c r="G1491" s="89"/>
      <c r="H1491" s="89"/>
      <c r="I1491" s="89"/>
      <c r="J1491" s="89"/>
      <c r="K1491" s="89"/>
      <c r="L1491" s="89"/>
      <c r="M1491" s="89"/>
      <c r="N1491" s="89"/>
      <c r="O1491" s="89"/>
      <c r="P1491" s="89"/>
      <c r="Q1491" s="66"/>
      <c r="R1491" s="66"/>
    </row>
    <row r="1492" spans="1:20" ht="15" customHeight="1" x14ac:dyDescent="0.25">
      <c r="A1492" s="74" t="s">
        <v>4021</v>
      </c>
      <c r="B1492" t="s">
        <v>15</v>
      </c>
      <c r="C1492" s="73">
        <v>80000</v>
      </c>
      <c r="D1492" s="93">
        <v>7</v>
      </c>
      <c r="E1492" s="66" t="s">
        <v>488</v>
      </c>
      <c r="F1492" s="66"/>
      <c r="G1492" s="89"/>
      <c r="H1492" s="89"/>
      <c r="I1492" s="89"/>
      <c r="J1492" s="89"/>
      <c r="K1492" s="89"/>
      <c r="L1492" s="89"/>
      <c r="M1492" s="89"/>
      <c r="N1492" s="89"/>
      <c r="O1492" s="89"/>
      <c r="P1492" s="89"/>
      <c r="Q1492" s="66"/>
      <c r="R1492" s="66"/>
    </row>
    <row r="1493" spans="1:20" ht="15" customHeight="1" x14ac:dyDescent="0.25">
      <c r="A1493" s="74" t="s">
        <v>4021</v>
      </c>
      <c r="B1493" t="s">
        <v>15</v>
      </c>
      <c r="C1493" s="73">
        <v>118000</v>
      </c>
      <c r="D1493" s="93">
        <v>4</v>
      </c>
      <c r="E1493" s="66" t="s">
        <v>4001</v>
      </c>
      <c r="F1493" s="66"/>
      <c r="G1493" s="89"/>
      <c r="H1493" s="89"/>
      <c r="I1493" s="89"/>
      <c r="J1493" s="89"/>
      <c r="K1493" s="89"/>
      <c r="L1493" s="89"/>
      <c r="M1493" s="89"/>
      <c r="N1493" s="89"/>
      <c r="O1493" s="89"/>
      <c r="P1493" s="89"/>
      <c r="Q1493" s="66"/>
      <c r="R1493" s="66"/>
    </row>
    <row r="1494" spans="1:20" ht="15" customHeight="1" x14ac:dyDescent="0.25">
      <c r="A1494" s="74" t="s">
        <v>4021</v>
      </c>
      <c r="B1494" t="s">
        <v>15</v>
      </c>
      <c r="C1494" s="73">
        <v>50000</v>
      </c>
      <c r="D1494" s="93">
        <v>3</v>
      </c>
      <c r="E1494" s="66" t="s">
        <v>20</v>
      </c>
      <c r="F1494" s="66"/>
      <c r="G1494" s="89"/>
      <c r="H1494" s="89"/>
      <c r="I1494" s="89"/>
      <c r="J1494" s="89"/>
      <c r="K1494" s="89"/>
      <c r="L1494" s="89"/>
      <c r="M1494" s="89"/>
      <c r="N1494" s="89"/>
      <c r="O1494" s="89"/>
      <c r="P1494" s="89"/>
      <c r="Q1494" s="66"/>
      <c r="R1494" s="66"/>
    </row>
    <row r="1495" spans="1:20" ht="15" customHeight="1" x14ac:dyDescent="0.25">
      <c r="A1495" s="74" t="s">
        <v>4021</v>
      </c>
      <c r="B1495" t="s">
        <v>15</v>
      </c>
      <c r="C1495" s="73">
        <v>60000</v>
      </c>
      <c r="D1495" s="93">
        <v>3</v>
      </c>
      <c r="E1495" s="66" t="s">
        <v>20</v>
      </c>
      <c r="F1495" s="66"/>
      <c r="G1495" s="89"/>
      <c r="H1495" s="89"/>
      <c r="I1495" s="89"/>
      <c r="J1495" s="89"/>
      <c r="K1495" s="89"/>
      <c r="L1495" s="89"/>
      <c r="M1495" s="89"/>
      <c r="N1495" s="89"/>
      <c r="O1495" s="89"/>
      <c r="P1495" s="89"/>
      <c r="Q1495" s="66"/>
      <c r="R1495" s="66"/>
    </row>
    <row r="1496" spans="1:20" ht="15" customHeight="1" x14ac:dyDescent="0.25">
      <c r="A1496" s="74" t="s">
        <v>4021</v>
      </c>
      <c r="B1496" t="s">
        <v>15</v>
      </c>
      <c r="C1496" s="73">
        <v>40000</v>
      </c>
      <c r="D1496" s="93">
        <v>8</v>
      </c>
      <c r="E1496" s="66" t="s">
        <v>67</v>
      </c>
      <c r="F1496" s="66"/>
      <c r="G1496" s="89"/>
      <c r="H1496" s="89"/>
      <c r="I1496" s="89"/>
      <c r="J1496" s="89"/>
      <c r="K1496" s="89"/>
      <c r="L1496" s="89"/>
      <c r="M1496" s="89"/>
      <c r="N1496" s="89"/>
      <c r="O1496" s="89"/>
      <c r="P1496" s="89"/>
      <c r="Q1496" s="66"/>
      <c r="R1496" s="66"/>
    </row>
    <row r="1497" spans="1:20" ht="15" customHeight="1" x14ac:dyDescent="0.25">
      <c r="A1497" s="74" t="s">
        <v>4021</v>
      </c>
      <c r="B1497" t="s">
        <v>15</v>
      </c>
      <c r="C1497" s="73">
        <v>85000</v>
      </c>
      <c r="D1497" s="93">
        <v>4</v>
      </c>
      <c r="E1497" s="66" t="s">
        <v>4001</v>
      </c>
      <c r="F1497" s="66"/>
      <c r="G1497" s="89"/>
      <c r="H1497" s="89"/>
      <c r="I1497" s="89"/>
      <c r="J1497" s="89"/>
      <c r="K1497" s="89"/>
      <c r="L1497" s="89"/>
      <c r="M1497" s="89"/>
      <c r="N1497" s="89"/>
      <c r="O1497" s="89"/>
      <c r="P1497" s="89"/>
      <c r="Q1497" s="66"/>
      <c r="R1497" s="66"/>
    </row>
    <row r="1498" spans="1:20" ht="15" customHeight="1" x14ac:dyDescent="0.25">
      <c r="A1498" s="74" t="s">
        <v>4021</v>
      </c>
      <c r="B1498" t="s">
        <v>15</v>
      </c>
      <c r="C1498" s="73">
        <v>29000</v>
      </c>
      <c r="D1498" s="93">
        <v>9</v>
      </c>
      <c r="E1498" s="66" t="s">
        <v>279</v>
      </c>
      <c r="F1498" s="66"/>
      <c r="G1498" s="89"/>
      <c r="H1498" s="89"/>
      <c r="I1498" s="89"/>
      <c r="J1498" s="89"/>
      <c r="K1498" s="89"/>
      <c r="L1498" s="89"/>
      <c r="M1498" s="89"/>
      <c r="N1498" s="89"/>
      <c r="O1498" s="89"/>
      <c r="P1498" s="89"/>
      <c r="Q1498" s="66"/>
      <c r="R1498" s="66"/>
    </row>
    <row r="1499" spans="1:20" ht="15" customHeight="1" x14ac:dyDescent="0.25">
      <c r="A1499" s="74" t="s">
        <v>4021</v>
      </c>
      <c r="B1499" t="s">
        <v>15</v>
      </c>
      <c r="C1499" s="73">
        <v>48000</v>
      </c>
      <c r="D1499" s="93">
        <v>5</v>
      </c>
      <c r="E1499" s="66" t="s">
        <v>310</v>
      </c>
      <c r="F1499" s="66"/>
      <c r="G1499" s="89"/>
      <c r="H1499" s="89"/>
      <c r="I1499" s="89"/>
      <c r="J1499" s="89"/>
      <c r="K1499" s="89"/>
      <c r="L1499" s="89"/>
      <c r="M1499" s="89"/>
      <c r="N1499" s="89"/>
      <c r="O1499" s="89"/>
      <c r="P1499" s="89"/>
      <c r="Q1499" s="66"/>
      <c r="R1499" s="66"/>
    </row>
    <row r="1500" spans="1:20" ht="15" customHeight="1" x14ac:dyDescent="0.25">
      <c r="A1500" s="74" t="s">
        <v>4021</v>
      </c>
      <c r="B1500" t="s">
        <v>15</v>
      </c>
      <c r="C1500" s="73">
        <v>48000</v>
      </c>
      <c r="D1500" s="93">
        <v>5</v>
      </c>
      <c r="E1500" s="66" t="s">
        <v>310</v>
      </c>
      <c r="F1500" s="66"/>
      <c r="G1500" s="89"/>
      <c r="H1500" s="89"/>
      <c r="I1500" s="89"/>
      <c r="J1500" s="89"/>
      <c r="K1500" s="89"/>
      <c r="L1500" s="89"/>
      <c r="M1500" s="89"/>
      <c r="N1500" s="89"/>
      <c r="O1500" s="89"/>
      <c r="P1500" s="89"/>
      <c r="Q1500" s="66"/>
      <c r="R1500" s="66"/>
    </row>
    <row r="1501" spans="1:20" ht="15" customHeight="1" x14ac:dyDescent="0.25">
      <c r="A1501" s="74" t="s">
        <v>4021</v>
      </c>
      <c r="B1501" t="s">
        <v>15</v>
      </c>
      <c r="C1501" s="73">
        <v>112000</v>
      </c>
      <c r="D1501" s="93">
        <v>2</v>
      </c>
      <c r="E1501" s="66" t="s">
        <v>52</v>
      </c>
      <c r="F1501" s="66"/>
      <c r="G1501" s="89"/>
      <c r="H1501" s="89"/>
      <c r="I1501" s="89"/>
      <c r="J1501" s="89"/>
      <c r="K1501" s="89"/>
      <c r="L1501" s="89"/>
      <c r="M1501" s="89"/>
      <c r="N1501" s="89"/>
      <c r="O1501" s="89"/>
      <c r="P1501" s="89"/>
      <c r="Q1501" s="66"/>
      <c r="R1501" s="66"/>
    </row>
    <row r="1502" spans="1:20" ht="15" customHeight="1" x14ac:dyDescent="0.25">
      <c r="A1502" s="74" t="s">
        <v>4021</v>
      </c>
      <c r="B1502" t="s">
        <v>15</v>
      </c>
      <c r="C1502" s="73">
        <v>72000</v>
      </c>
      <c r="D1502" s="93">
        <v>2</v>
      </c>
      <c r="E1502" s="66" t="s">
        <v>52</v>
      </c>
      <c r="F1502" s="66"/>
      <c r="G1502" s="89"/>
      <c r="H1502" s="89"/>
      <c r="I1502" s="89"/>
      <c r="J1502" s="89"/>
      <c r="K1502" s="89"/>
      <c r="L1502" s="89"/>
      <c r="M1502" s="89"/>
      <c r="N1502" s="89"/>
      <c r="O1502" s="89"/>
      <c r="P1502" s="89"/>
      <c r="Q1502" s="66"/>
      <c r="R1502" s="66"/>
    </row>
    <row r="1503" spans="1:20" ht="15" customHeight="1" x14ac:dyDescent="0.25">
      <c r="A1503" s="74" t="s">
        <v>4021</v>
      </c>
      <c r="B1503" t="s">
        <v>15</v>
      </c>
      <c r="C1503" s="73">
        <v>60000</v>
      </c>
      <c r="D1503" s="93">
        <v>3</v>
      </c>
      <c r="E1503" s="66" t="s">
        <v>20</v>
      </c>
      <c r="F1503" s="66"/>
      <c r="G1503" s="89"/>
      <c r="H1503" s="89"/>
      <c r="I1503" s="89"/>
      <c r="J1503" s="89"/>
      <c r="K1503" s="89"/>
      <c r="L1503" s="89"/>
      <c r="M1503" s="89"/>
      <c r="N1503" s="89"/>
      <c r="O1503" s="89"/>
      <c r="P1503" s="89"/>
      <c r="Q1503" s="66"/>
      <c r="R1503" s="66"/>
    </row>
    <row r="1504" spans="1:20" ht="15" customHeight="1" x14ac:dyDescent="0.25">
      <c r="A1504" s="74" t="s">
        <v>4021</v>
      </c>
      <c r="B1504" t="s">
        <v>15</v>
      </c>
      <c r="C1504" s="73">
        <v>67000</v>
      </c>
      <c r="D1504" s="93">
        <v>3</v>
      </c>
      <c r="E1504" s="66" t="s">
        <v>20</v>
      </c>
      <c r="F1504" s="66"/>
      <c r="G1504" s="89"/>
      <c r="H1504" s="89"/>
      <c r="I1504" s="89"/>
      <c r="J1504" s="89"/>
      <c r="K1504" s="89"/>
      <c r="L1504" s="89"/>
      <c r="M1504" s="89"/>
      <c r="N1504" s="89"/>
      <c r="O1504" s="89"/>
      <c r="P1504" s="89"/>
      <c r="Q1504" s="66"/>
      <c r="R1504" s="66"/>
      <c r="S1504" s="74"/>
      <c r="T1504" s="83"/>
    </row>
    <row r="1505" spans="1:18" ht="15" customHeight="1" x14ac:dyDescent="0.25">
      <c r="A1505" s="74" t="s">
        <v>4021</v>
      </c>
      <c r="B1505" t="s">
        <v>15</v>
      </c>
      <c r="C1505" s="73">
        <v>54000</v>
      </c>
      <c r="D1505" s="93">
        <v>3</v>
      </c>
      <c r="E1505" s="66" t="s">
        <v>20</v>
      </c>
      <c r="F1505" s="66"/>
      <c r="G1505" s="89"/>
      <c r="H1505" s="89"/>
      <c r="I1505" s="89"/>
      <c r="J1505" s="89"/>
      <c r="K1505" s="89"/>
      <c r="L1505" s="89"/>
      <c r="M1505" s="89"/>
      <c r="N1505" s="89"/>
      <c r="O1505" s="89"/>
      <c r="P1505" s="89"/>
      <c r="Q1505" s="66"/>
      <c r="R1505" s="66"/>
    </row>
    <row r="1506" spans="1:18" ht="15" customHeight="1" x14ac:dyDescent="0.25">
      <c r="A1506" s="74" t="s">
        <v>4021</v>
      </c>
      <c r="B1506" t="s">
        <v>15</v>
      </c>
      <c r="C1506" s="73">
        <v>63000</v>
      </c>
      <c r="D1506" s="93">
        <v>3</v>
      </c>
      <c r="E1506" s="66" t="s">
        <v>20</v>
      </c>
      <c r="F1506" s="66"/>
      <c r="G1506" s="89"/>
      <c r="H1506" s="89"/>
      <c r="I1506" s="89"/>
      <c r="J1506" s="89"/>
      <c r="K1506" s="89"/>
      <c r="L1506" s="89"/>
      <c r="M1506" s="89"/>
      <c r="N1506" s="89"/>
      <c r="O1506" s="89"/>
      <c r="P1506" s="89"/>
      <c r="Q1506" s="66"/>
      <c r="R1506" s="66"/>
    </row>
    <row r="1507" spans="1:18" ht="15" customHeight="1" x14ac:dyDescent="0.25">
      <c r="A1507" s="74" t="s">
        <v>4021</v>
      </c>
      <c r="B1507" t="s">
        <v>15</v>
      </c>
      <c r="C1507" s="73">
        <v>63000</v>
      </c>
      <c r="D1507" s="93">
        <v>3</v>
      </c>
      <c r="E1507" s="66" t="s">
        <v>20</v>
      </c>
      <c r="F1507" s="66"/>
      <c r="G1507" s="89"/>
      <c r="H1507" s="89"/>
      <c r="I1507" s="89"/>
      <c r="J1507" s="89"/>
      <c r="K1507" s="89"/>
      <c r="L1507" s="89"/>
      <c r="M1507" s="89"/>
      <c r="N1507" s="89"/>
      <c r="O1507" s="89"/>
      <c r="P1507" s="89"/>
      <c r="Q1507" s="66"/>
      <c r="R1507" s="66"/>
    </row>
    <row r="1508" spans="1:18" ht="15" customHeight="1" x14ac:dyDescent="0.25">
      <c r="A1508" s="74" t="s">
        <v>4021</v>
      </c>
      <c r="B1508" t="s">
        <v>15</v>
      </c>
      <c r="C1508" s="73">
        <v>46000</v>
      </c>
      <c r="D1508" s="93">
        <v>3</v>
      </c>
      <c r="E1508" s="66" t="s">
        <v>20</v>
      </c>
      <c r="F1508" s="66"/>
      <c r="G1508" s="89"/>
      <c r="H1508" s="89"/>
      <c r="I1508" s="89"/>
      <c r="J1508" s="89"/>
      <c r="K1508" s="89"/>
      <c r="L1508" s="89"/>
      <c r="M1508" s="89"/>
      <c r="N1508" s="89"/>
      <c r="O1508" s="89"/>
      <c r="P1508" s="89"/>
      <c r="Q1508" s="66"/>
      <c r="R1508" s="66"/>
    </row>
    <row r="1509" spans="1:18" ht="15" customHeight="1" x14ac:dyDescent="0.25">
      <c r="A1509" s="74" t="s">
        <v>4021</v>
      </c>
      <c r="B1509" t="s">
        <v>15</v>
      </c>
      <c r="C1509" s="73">
        <v>45000</v>
      </c>
      <c r="D1509" s="93">
        <v>5</v>
      </c>
      <c r="E1509" s="66" t="s">
        <v>310</v>
      </c>
      <c r="F1509" s="66"/>
      <c r="G1509" s="89"/>
      <c r="H1509" s="89"/>
      <c r="I1509" s="89"/>
      <c r="J1509" s="89"/>
      <c r="K1509" s="89"/>
      <c r="L1509" s="89"/>
      <c r="M1509" s="89"/>
      <c r="N1509" s="89"/>
      <c r="O1509" s="89"/>
      <c r="P1509" s="89"/>
      <c r="Q1509" s="66"/>
      <c r="R1509" s="66"/>
    </row>
    <row r="1510" spans="1:18" ht="15" customHeight="1" x14ac:dyDescent="0.25">
      <c r="A1510" s="74" t="s">
        <v>4021</v>
      </c>
      <c r="B1510" t="s">
        <v>15</v>
      </c>
      <c r="C1510" s="73">
        <v>43000</v>
      </c>
      <c r="D1510" s="93">
        <v>3</v>
      </c>
      <c r="E1510" s="66" t="s">
        <v>20</v>
      </c>
      <c r="F1510" s="66"/>
      <c r="G1510" s="89"/>
      <c r="H1510" s="89"/>
      <c r="I1510" s="89"/>
      <c r="J1510" s="89"/>
      <c r="K1510" s="89"/>
      <c r="L1510" s="89"/>
      <c r="M1510" s="89"/>
      <c r="N1510" s="89"/>
      <c r="O1510" s="89"/>
      <c r="P1510" s="89"/>
      <c r="Q1510" s="66"/>
      <c r="R1510" s="66"/>
    </row>
    <row r="1511" spans="1:18" ht="15" customHeight="1" x14ac:dyDescent="0.25">
      <c r="A1511" s="74" t="s">
        <v>4021</v>
      </c>
      <c r="B1511" t="s">
        <v>15</v>
      </c>
      <c r="C1511" s="73">
        <v>48000</v>
      </c>
      <c r="D1511" s="93">
        <v>3</v>
      </c>
      <c r="E1511" s="66" t="s">
        <v>20</v>
      </c>
      <c r="F1511" s="66"/>
      <c r="G1511" s="89"/>
      <c r="H1511" s="89"/>
      <c r="I1511" s="89"/>
      <c r="J1511" s="89"/>
      <c r="K1511" s="89"/>
      <c r="L1511" s="89"/>
      <c r="M1511" s="89"/>
      <c r="N1511" s="89"/>
      <c r="O1511" s="89"/>
      <c r="P1511" s="89"/>
      <c r="Q1511" s="66"/>
      <c r="R1511" s="66"/>
    </row>
    <row r="1512" spans="1:18" ht="15" customHeight="1" x14ac:dyDescent="0.25">
      <c r="A1512" s="74" t="s">
        <v>4021</v>
      </c>
      <c r="B1512" t="s">
        <v>15</v>
      </c>
      <c r="C1512" s="73">
        <v>62000</v>
      </c>
      <c r="D1512" s="93">
        <v>3</v>
      </c>
      <c r="E1512" s="66" t="s">
        <v>20</v>
      </c>
      <c r="F1512" s="66"/>
      <c r="G1512" s="89"/>
      <c r="H1512" s="89"/>
      <c r="I1512" s="89"/>
      <c r="J1512" s="89"/>
      <c r="K1512" s="89"/>
      <c r="L1512" s="89"/>
      <c r="M1512" s="89"/>
      <c r="N1512" s="89"/>
      <c r="O1512" s="89"/>
      <c r="P1512" s="89"/>
      <c r="Q1512" s="66"/>
      <c r="R1512" s="66"/>
    </row>
    <row r="1513" spans="1:18" ht="15" customHeight="1" x14ac:dyDescent="0.25">
      <c r="A1513" s="74" t="s">
        <v>4021</v>
      </c>
      <c r="B1513" t="s">
        <v>15</v>
      </c>
      <c r="C1513" s="73">
        <v>48000</v>
      </c>
      <c r="D1513" s="93">
        <v>3</v>
      </c>
      <c r="E1513" s="66" t="s">
        <v>20</v>
      </c>
      <c r="F1513" s="66"/>
      <c r="G1513" s="89"/>
      <c r="H1513" s="89"/>
      <c r="I1513" s="89"/>
      <c r="J1513" s="89"/>
      <c r="K1513" s="89"/>
      <c r="L1513" s="89"/>
      <c r="M1513" s="89"/>
      <c r="N1513" s="89"/>
      <c r="O1513" s="89"/>
      <c r="P1513" s="89"/>
      <c r="Q1513" s="66"/>
      <c r="R1513" s="66"/>
    </row>
    <row r="1514" spans="1:18" ht="15" customHeight="1" x14ac:dyDescent="0.25">
      <c r="A1514" s="74" t="s">
        <v>4021</v>
      </c>
      <c r="B1514" t="s">
        <v>15</v>
      </c>
      <c r="C1514" s="73">
        <v>75000</v>
      </c>
      <c r="D1514" s="93">
        <v>3</v>
      </c>
      <c r="E1514" s="66" t="s">
        <v>20</v>
      </c>
      <c r="F1514" s="66"/>
      <c r="G1514" s="89"/>
      <c r="H1514" s="89"/>
      <c r="I1514" s="89"/>
      <c r="J1514" s="89"/>
      <c r="K1514" s="89"/>
      <c r="L1514" s="89"/>
      <c r="M1514" s="89"/>
      <c r="N1514" s="89"/>
      <c r="O1514" s="89"/>
      <c r="P1514" s="89"/>
      <c r="Q1514" s="66"/>
      <c r="R1514" s="66"/>
    </row>
    <row r="1515" spans="1:18" ht="15" customHeight="1" x14ac:dyDescent="0.25">
      <c r="A1515" s="74" t="s">
        <v>4021</v>
      </c>
      <c r="B1515" t="s">
        <v>15</v>
      </c>
      <c r="C1515" s="73">
        <v>110000</v>
      </c>
      <c r="D1515" s="93">
        <v>4</v>
      </c>
      <c r="E1515" s="66" t="s">
        <v>4001</v>
      </c>
      <c r="F1515" s="66"/>
      <c r="G1515" s="89"/>
      <c r="H1515" s="89"/>
      <c r="I1515" s="89"/>
      <c r="J1515" s="89"/>
      <c r="K1515" s="89"/>
      <c r="L1515" s="89"/>
      <c r="M1515" s="89"/>
      <c r="N1515" s="89"/>
      <c r="O1515" s="89"/>
      <c r="P1515" s="89"/>
      <c r="Q1515" s="66"/>
      <c r="R1515" s="66"/>
    </row>
    <row r="1516" spans="1:18" ht="15" customHeight="1" x14ac:dyDescent="0.25">
      <c r="A1516" s="74" t="s">
        <v>4021</v>
      </c>
      <c r="B1516" t="s">
        <v>15</v>
      </c>
      <c r="C1516" s="73">
        <v>50000</v>
      </c>
      <c r="D1516" s="93">
        <v>3</v>
      </c>
      <c r="E1516" s="66" t="s">
        <v>20</v>
      </c>
      <c r="F1516" s="66"/>
      <c r="G1516" s="89"/>
      <c r="H1516" s="89"/>
      <c r="I1516" s="89"/>
      <c r="J1516" s="89"/>
      <c r="K1516" s="89"/>
      <c r="L1516" s="89"/>
      <c r="M1516" s="89"/>
      <c r="N1516" s="89"/>
      <c r="O1516" s="89"/>
      <c r="P1516" s="89"/>
      <c r="Q1516" s="66"/>
      <c r="R1516" s="66"/>
    </row>
    <row r="1517" spans="1:18" ht="15" customHeight="1" x14ac:dyDescent="0.25">
      <c r="A1517" s="74" t="s">
        <v>4021</v>
      </c>
      <c r="B1517" t="s">
        <v>15</v>
      </c>
      <c r="C1517" s="73">
        <v>46000</v>
      </c>
      <c r="D1517" s="93">
        <v>3</v>
      </c>
      <c r="E1517" s="66" t="s">
        <v>20</v>
      </c>
      <c r="F1517" s="66"/>
      <c r="G1517" s="89"/>
      <c r="H1517" s="89"/>
      <c r="I1517" s="89"/>
      <c r="J1517" s="89"/>
      <c r="K1517" s="89"/>
      <c r="L1517" s="89"/>
      <c r="M1517" s="89"/>
      <c r="N1517" s="89"/>
      <c r="O1517" s="89"/>
      <c r="P1517" s="89"/>
      <c r="Q1517" s="66"/>
      <c r="R1517" s="66"/>
    </row>
    <row r="1518" spans="1:18" ht="15" customHeight="1" x14ac:dyDescent="0.25">
      <c r="A1518" s="74" t="s">
        <v>4021</v>
      </c>
      <c r="B1518" t="s">
        <v>15</v>
      </c>
      <c r="C1518" s="73">
        <v>115000</v>
      </c>
      <c r="D1518" s="93">
        <v>3</v>
      </c>
      <c r="E1518" s="66" t="s">
        <v>20</v>
      </c>
      <c r="F1518" s="66"/>
      <c r="G1518" s="89"/>
      <c r="H1518" s="89"/>
      <c r="I1518" s="89"/>
      <c r="J1518" s="89"/>
      <c r="K1518" s="89"/>
      <c r="L1518" s="89"/>
      <c r="M1518" s="89"/>
      <c r="N1518" s="89"/>
      <c r="O1518" s="89"/>
      <c r="P1518" s="89"/>
      <c r="Q1518" s="66"/>
      <c r="R1518" s="66"/>
    </row>
    <row r="1519" spans="1:18" ht="15" customHeight="1" x14ac:dyDescent="0.25">
      <c r="A1519" s="74" t="s">
        <v>4021</v>
      </c>
      <c r="B1519" t="s">
        <v>15</v>
      </c>
      <c r="C1519" s="73">
        <v>40000</v>
      </c>
      <c r="D1519" s="93">
        <v>3</v>
      </c>
      <c r="E1519" s="66" t="s">
        <v>20</v>
      </c>
      <c r="F1519" s="66"/>
      <c r="G1519" s="89"/>
      <c r="H1519" s="89"/>
      <c r="I1519" s="89"/>
      <c r="J1519" s="89"/>
      <c r="K1519" s="89"/>
      <c r="L1519" s="89"/>
      <c r="M1519" s="89"/>
      <c r="N1519" s="89"/>
      <c r="O1519" s="89"/>
      <c r="P1519" s="89"/>
      <c r="Q1519" s="66"/>
      <c r="R1519" s="66"/>
    </row>
    <row r="1520" spans="1:18" ht="15" customHeight="1" x14ac:dyDescent="0.25">
      <c r="A1520" s="74" t="s">
        <v>4021</v>
      </c>
      <c r="B1520" t="s">
        <v>15</v>
      </c>
      <c r="C1520" s="73">
        <v>46359</v>
      </c>
      <c r="D1520" s="93">
        <v>3</v>
      </c>
      <c r="E1520" s="66" t="s">
        <v>20</v>
      </c>
      <c r="F1520" s="66"/>
      <c r="G1520" s="89"/>
      <c r="H1520" s="89"/>
      <c r="I1520" s="89"/>
      <c r="J1520" s="89"/>
      <c r="K1520" s="89"/>
      <c r="L1520" s="89"/>
      <c r="M1520" s="89"/>
      <c r="N1520" s="89"/>
      <c r="O1520" s="89"/>
      <c r="P1520" s="89"/>
      <c r="Q1520" s="66"/>
      <c r="R1520" s="66"/>
    </row>
    <row r="1521" spans="1:18" ht="15" customHeight="1" x14ac:dyDescent="0.25">
      <c r="A1521" s="74" t="s">
        <v>4021</v>
      </c>
      <c r="B1521" t="s">
        <v>15</v>
      </c>
      <c r="C1521" s="73">
        <v>70000</v>
      </c>
      <c r="D1521" s="93">
        <v>3</v>
      </c>
      <c r="E1521" s="66" t="s">
        <v>20</v>
      </c>
      <c r="F1521" s="66"/>
      <c r="G1521" s="89"/>
      <c r="H1521" s="89"/>
      <c r="I1521" s="89"/>
      <c r="J1521" s="89"/>
      <c r="K1521" s="89"/>
      <c r="L1521" s="89"/>
      <c r="M1521" s="89"/>
      <c r="N1521" s="89"/>
      <c r="O1521" s="89"/>
      <c r="P1521" s="89"/>
      <c r="Q1521" s="66"/>
      <c r="R1521" s="66"/>
    </row>
    <row r="1522" spans="1:18" ht="15" customHeight="1" x14ac:dyDescent="0.25">
      <c r="A1522" s="74" t="s">
        <v>4021</v>
      </c>
      <c r="B1522" t="s">
        <v>88</v>
      </c>
      <c r="C1522" s="73">
        <v>68835.306612122877</v>
      </c>
      <c r="D1522" s="93">
        <v>9</v>
      </c>
      <c r="E1522" s="66" t="s">
        <v>279</v>
      </c>
      <c r="F1522" s="66"/>
      <c r="Q1522" s="66"/>
      <c r="R1522" s="66"/>
    </row>
    <row r="1523" spans="1:18" ht="15" customHeight="1" x14ac:dyDescent="0.25">
      <c r="A1523" s="74" t="s">
        <v>4021</v>
      </c>
      <c r="B1523" t="s">
        <v>88</v>
      </c>
      <c r="C1523" s="73">
        <v>55068.245289698301</v>
      </c>
      <c r="D1523" s="93">
        <v>3</v>
      </c>
      <c r="E1523" s="66" t="s">
        <v>20</v>
      </c>
      <c r="F1523" s="66"/>
      <c r="J1523" s="89"/>
      <c r="K1523" s="89"/>
      <c r="L1523" s="89"/>
      <c r="M1523" s="89"/>
      <c r="N1523" s="89"/>
      <c r="O1523" s="89"/>
      <c r="P1523" s="89"/>
      <c r="Q1523" s="66"/>
      <c r="R1523" s="66"/>
    </row>
    <row r="1524" spans="1:18" ht="15" customHeight="1" x14ac:dyDescent="0.25">
      <c r="A1524" s="74" t="s">
        <v>4021</v>
      </c>
      <c r="B1524" t="s">
        <v>88</v>
      </c>
      <c r="C1524" s="73">
        <v>58460.842544152933</v>
      </c>
      <c r="D1524" s="93">
        <v>8</v>
      </c>
      <c r="E1524" s="66" t="s">
        <v>67</v>
      </c>
      <c r="F1524" s="66"/>
      <c r="G1524" s="89"/>
      <c r="H1524" s="89"/>
      <c r="I1524" s="89"/>
      <c r="J1524" s="89"/>
      <c r="K1524" s="89"/>
      <c r="L1524" s="89"/>
      <c r="M1524" s="89"/>
      <c r="O1524" s="89"/>
      <c r="P1524" s="89"/>
      <c r="Q1524" s="66"/>
      <c r="R1524" s="66"/>
    </row>
    <row r="1525" spans="1:18" ht="15" customHeight="1" x14ac:dyDescent="0.25">
      <c r="A1525" s="74" t="s">
        <v>4021</v>
      </c>
      <c r="B1525" t="s">
        <v>88</v>
      </c>
      <c r="C1525" s="73">
        <v>60000</v>
      </c>
      <c r="D1525" s="93">
        <v>3</v>
      </c>
      <c r="E1525" s="66" t="s">
        <v>20</v>
      </c>
      <c r="F1525" s="66"/>
      <c r="G1525" s="89"/>
      <c r="H1525" s="89"/>
      <c r="I1525" s="89"/>
      <c r="J1525" s="89"/>
      <c r="K1525" s="89"/>
      <c r="L1525" s="89"/>
      <c r="M1525" s="89"/>
      <c r="N1525" s="89"/>
      <c r="O1525" s="89"/>
      <c r="P1525" s="89"/>
      <c r="Q1525" s="66"/>
      <c r="R1525" s="66"/>
    </row>
    <row r="1526" spans="1:18" ht="15" customHeight="1" x14ac:dyDescent="0.25">
      <c r="A1526" s="74" t="s">
        <v>4021</v>
      </c>
      <c r="B1526" t="s">
        <v>88</v>
      </c>
      <c r="C1526" s="73">
        <v>41301.183967273726</v>
      </c>
      <c r="D1526" s="93">
        <v>3</v>
      </c>
      <c r="E1526" s="66" t="s">
        <v>20</v>
      </c>
      <c r="F1526" s="66"/>
      <c r="G1526" s="89"/>
      <c r="H1526" s="89"/>
      <c r="I1526" s="89"/>
      <c r="J1526" s="89"/>
      <c r="K1526" s="89"/>
      <c r="L1526" s="89"/>
      <c r="M1526" s="89"/>
      <c r="N1526" s="89"/>
      <c r="O1526" s="89"/>
      <c r="P1526" s="89"/>
      <c r="Q1526" s="66"/>
      <c r="R1526" s="66"/>
    </row>
    <row r="1527" spans="1:18" ht="15" customHeight="1" x14ac:dyDescent="0.25">
      <c r="A1527" s="74" t="s">
        <v>4021</v>
      </c>
      <c r="B1527" t="s">
        <v>88</v>
      </c>
      <c r="C1527" s="73">
        <v>59001.691381819612</v>
      </c>
      <c r="D1527" s="93">
        <v>3</v>
      </c>
      <c r="E1527" s="66" t="s">
        <v>20</v>
      </c>
      <c r="F1527" s="66"/>
      <c r="G1527" s="89"/>
      <c r="H1527" s="89"/>
      <c r="I1527" s="89"/>
      <c r="J1527" s="89"/>
      <c r="K1527" s="89"/>
      <c r="L1527" s="89"/>
      <c r="M1527" s="89"/>
      <c r="N1527" s="89"/>
      <c r="O1527" s="89"/>
      <c r="P1527" s="89"/>
      <c r="Q1527" s="66"/>
      <c r="R1527" s="66"/>
    </row>
    <row r="1528" spans="1:18" ht="15" customHeight="1" x14ac:dyDescent="0.25">
      <c r="A1528" s="74" t="s">
        <v>4021</v>
      </c>
      <c r="B1528" t="s">
        <v>88</v>
      </c>
      <c r="C1528" s="73">
        <v>68835.306612122877</v>
      </c>
      <c r="D1528" s="93">
        <v>2</v>
      </c>
      <c r="E1528" s="66" t="s">
        <v>52</v>
      </c>
      <c r="F1528" s="66"/>
      <c r="I1528" s="89"/>
      <c r="J1528" s="89"/>
      <c r="K1528" s="89"/>
      <c r="L1528" s="89"/>
      <c r="M1528" s="89"/>
      <c r="N1528" s="89"/>
      <c r="O1528" s="89"/>
      <c r="P1528" s="89"/>
      <c r="Q1528" s="66"/>
      <c r="R1528" s="66"/>
    </row>
    <row r="1529" spans="1:18" ht="15" customHeight="1" x14ac:dyDescent="0.25">
      <c r="A1529" s="74" t="s">
        <v>4021</v>
      </c>
      <c r="B1529" t="s">
        <v>88</v>
      </c>
      <c r="C1529" s="73">
        <v>49168.076151516347</v>
      </c>
      <c r="D1529" s="93">
        <v>2</v>
      </c>
      <c r="E1529" s="66" t="s">
        <v>52</v>
      </c>
      <c r="F1529" s="66"/>
      <c r="G1529" s="89"/>
      <c r="H1529" s="89"/>
      <c r="I1529" s="89"/>
      <c r="J1529" s="89"/>
      <c r="K1529" s="89"/>
      <c r="L1529" s="89"/>
      <c r="M1529" s="89"/>
      <c r="N1529" s="89"/>
      <c r="O1529" s="89"/>
      <c r="P1529" s="89"/>
      <c r="Q1529" s="66"/>
      <c r="R1529" s="66"/>
    </row>
    <row r="1530" spans="1:18" ht="15" customHeight="1" x14ac:dyDescent="0.25">
      <c r="A1530" s="74" t="s">
        <v>4021</v>
      </c>
      <c r="B1530" t="s">
        <v>88</v>
      </c>
      <c r="C1530" s="73">
        <v>60968.414427880263</v>
      </c>
      <c r="D1530" s="93">
        <v>3</v>
      </c>
      <c r="E1530" s="66" t="s">
        <v>20</v>
      </c>
      <c r="F1530" s="66"/>
      <c r="G1530" s="89"/>
      <c r="H1530" s="89"/>
      <c r="I1530" s="89"/>
      <c r="J1530" s="89"/>
      <c r="K1530" s="89"/>
      <c r="L1530" s="89"/>
      <c r="M1530" s="89"/>
      <c r="N1530" s="89"/>
      <c r="O1530" s="89"/>
      <c r="P1530" s="89"/>
      <c r="Q1530" s="66"/>
      <c r="R1530" s="66"/>
    </row>
    <row r="1531" spans="1:18" ht="15" customHeight="1" x14ac:dyDescent="0.25">
      <c r="A1531" s="74" t="s">
        <v>4021</v>
      </c>
      <c r="B1531" t="s">
        <v>88</v>
      </c>
      <c r="C1531" s="73">
        <v>58000</v>
      </c>
      <c r="D1531" s="93">
        <v>2</v>
      </c>
      <c r="E1531" s="66" t="s">
        <v>52</v>
      </c>
      <c r="F1531" s="66"/>
      <c r="G1531" s="89"/>
      <c r="H1531" s="89"/>
      <c r="I1531" s="89"/>
      <c r="J1531" s="89"/>
      <c r="K1531" s="89"/>
      <c r="L1531" s="89"/>
      <c r="M1531" s="89"/>
      <c r="N1531" s="89"/>
      <c r="O1531" s="89"/>
      <c r="P1531" s="89"/>
      <c r="Q1531" s="66"/>
      <c r="R1531" s="66"/>
    </row>
    <row r="1532" spans="1:18" ht="15" customHeight="1" x14ac:dyDescent="0.25">
      <c r="A1532" s="74" t="s">
        <v>4021</v>
      </c>
      <c r="B1532" t="s">
        <v>88</v>
      </c>
      <c r="C1532" s="73">
        <v>105219.68296424497</v>
      </c>
      <c r="D1532" s="93">
        <v>2</v>
      </c>
      <c r="E1532" s="66" t="s">
        <v>52</v>
      </c>
      <c r="F1532" s="66"/>
      <c r="G1532" s="89"/>
      <c r="H1532" s="89"/>
      <c r="I1532" s="89"/>
      <c r="J1532" s="89"/>
      <c r="K1532" s="89"/>
      <c r="L1532" s="89"/>
      <c r="M1532" s="89"/>
      <c r="N1532" s="89"/>
      <c r="O1532" s="89"/>
      <c r="P1532" s="89"/>
      <c r="Q1532" s="66"/>
      <c r="R1532" s="66"/>
    </row>
    <row r="1533" spans="1:18" ht="15" customHeight="1" x14ac:dyDescent="0.25">
      <c r="A1533" s="74" t="s">
        <v>4021</v>
      </c>
      <c r="B1533" t="s">
        <v>88</v>
      </c>
      <c r="C1533" s="73">
        <v>88502.537072729421</v>
      </c>
      <c r="D1533" s="93">
        <v>3</v>
      </c>
      <c r="E1533" s="66" t="s">
        <v>20</v>
      </c>
      <c r="F1533" s="66"/>
      <c r="G1533" s="89"/>
      <c r="H1533" s="89"/>
      <c r="I1533" s="89"/>
      <c r="J1533" s="89"/>
      <c r="K1533" s="89"/>
      <c r="L1533" s="89"/>
      <c r="M1533" s="89"/>
      <c r="N1533" s="89"/>
      <c r="O1533" s="89"/>
      <c r="P1533" s="89"/>
      <c r="Q1533" s="66"/>
      <c r="R1533" s="66"/>
    </row>
    <row r="1534" spans="1:18" ht="15" customHeight="1" x14ac:dyDescent="0.25">
      <c r="A1534" s="74" t="s">
        <v>4021</v>
      </c>
      <c r="B1534" t="s">
        <v>88</v>
      </c>
      <c r="C1534" s="73">
        <v>41406</v>
      </c>
      <c r="D1534" s="93">
        <v>3</v>
      </c>
      <c r="E1534" s="66" t="s">
        <v>20</v>
      </c>
      <c r="F1534" s="66"/>
      <c r="G1534" s="89"/>
      <c r="H1534" s="89"/>
      <c r="I1534" s="89"/>
      <c r="J1534" s="89"/>
      <c r="K1534" s="89"/>
      <c r="L1534" s="89"/>
      <c r="M1534" s="89"/>
      <c r="N1534" s="89"/>
      <c r="O1534" s="89"/>
      <c r="P1534" s="89"/>
      <c r="Q1534" s="66"/>
      <c r="R1534" s="66"/>
    </row>
    <row r="1535" spans="1:18" ht="15" customHeight="1" x14ac:dyDescent="0.25">
      <c r="A1535" s="74" t="s">
        <v>4021</v>
      </c>
      <c r="B1535" t="s">
        <v>88</v>
      </c>
      <c r="C1535" s="73">
        <v>90469.260118790073</v>
      </c>
      <c r="D1535" s="93">
        <v>6</v>
      </c>
      <c r="E1535" s="66" t="s">
        <v>356</v>
      </c>
      <c r="F1535" s="66"/>
      <c r="G1535" s="89"/>
      <c r="H1535" s="89"/>
      <c r="I1535" s="89"/>
      <c r="J1535" s="89"/>
      <c r="K1535" s="89"/>
      <c r="M1535" s="89"/>
      <c r="N1535" s="89"/>
      <c r="O1535" s="89"/>
      <c r="P1535" s="89"/>
      <c r="Q1535" s="66"/>
      <c r="R1535" s="66"/>
    </row>
    <row r="1536" spans="1:18" ht="15" customHeight="1" x14ac:dyDescent="0.25">
      <c r="A1536" s="74" t="s">
        <v>4021</v>
      </c>
      <c r="B1536" t="s">
        <v>88</v>
      </c>
      <c r="C1536" s="73">
        <v>59001.691381819612</v>
      </c>
      <c r="D1536" s="93">
        <v>3</v>
      </c>
      <c r="E1536" s="66" t="s">
        <v>20</v>
      </c>
      <c r="F1536" s="66"/>
      <c r="G1536" s="89"/>
      <c r="H1536" s="89"/>
      <c r="I1536" s="89"/>
      <c r="J1536" s="89"/>
      <c r="K1536" s="89"/>
      <c r="L1536" s="89"/>
      <c r="M1536" s="89"/>
      <c r="N1536" s="89"/>
      <c r="O1536" s="89"/>
      <c r="P1536" s="89"/>
      <c r="Q1536" s="66"/>
      <c r="R1536" s="66"/>
    </row>
    <row r="1537" spans="1:18" ht="15" customHeight="1" x14ac:dyDescent="0.25">
      <c r="A1537" s="74" t="s">
        <v>4021</v>
      </c>
      <c r="B1537" t="s">
        <v>88</v>
      </c>
      <c r="C1537" s="73">
        <v>44251.268536364711</v>
      </c>
      <c r="D1537" s="93">
        <v>8</v>
      </c>
      <c r="E1537" s="66" t="s">
        <v>67</v>
      </c>
      <c r="F1537" s="66"/>
      <c r="G1537" s="89"/>
      <c r="H1537" s="89"/>
      <c r="I1537" s="89"/>
      <c r="J1537" s="89"/>
      <c r="K1537" s="89"/>
      <c r="L1537" s="89"/>
      <c r="M1537" s="89"/>
      <c r="N1537" s="89"/>
      <c r="O1537" s="89"/>
      <c r="P1537" s="89"/>
      <c r="Q1537" s="66"/>
      <c r="R1537" s="66"/>
    </row>
    <row r="1538" spans="1:18" ht="15" customHeight="1" x14ac:dyDescent="0.25">
      <c r="A1538" s="74" t="s">
        <v>4021</v>
      </c>
      <c r="B1538" t="s">
        <v>88</v>
      </c>
      <c r="C1538" s="73">
        <v>98336.152303032693</v>
      </c>
      <c r="D1538" s="93">
        <v>2</v>
      </c>
      <c r="E1538" s="66" t="s">
        <v>52</v>
      </c>
      <c r="F1538" s="66"/>
      <c r="G1538" s="89"/>
      <c r="H1538" s="89"/>
      <c r="I1538" s="89"/>
      <c r="J1538" s="89"/>
      <c r="K1538" s="89"/>
      <c r="L1538" s="89"/>
      <c r="M1538" s="89"/>
      <c r="N1538" s="89"/>
      <c r="O1538" s="89"/>
      <c r="P1538" s="89"/>
      <c r="Q1538" s="66"/>
      <c r="R1538" s="66"/>
    </row>
    <row r="1539" spans="1:18" ht="15" customHeight="1" x14ac:dyDescent="0.25">
      <c r="A1539" s="74" t="s">
        <v>4021</v>
      </c>
      <c r="B1539" t="s">
        <v>88</v>
      </c>
      <c r="C1539" s="73">
        <v>63918.498996971248</v>
      </c>
      <c r="D1539" s="93">
        <v>2</v>
      </c>
      <c r="E1539" s="66" t="s">
        <v>52</v>
      </c>
      <c r="F1539" s="66"/>
      <c r="G1539" s="89"/>
      <c r="H1539" s="89"/>
      <c r="I1539" s="89"/>
      <c r="J1539" s="89"/>
      <c r="K1539" s="89"/>
      <c r="L1539" s="89"/>
      <c r="M1539" s="89"/>
      <c r="N1539" s="89"/>
      <c r="O1539" s="89"/>
      <c r="P1539" s="89"/>
      <c r="Q1539" s="66"/>
      <c r="R1539" s="66"/>
    </row>
    <row r="1540" spans="1:18" ht="15" customHeight="1" x14ac:dyDescent="0.25">
      <c r="A1540" s="74" t="s">
        <v>4021</v>
      </c>
      <c r="B1540" t="s">
        <v>88</v>
      </c>
      <c r="C1540" s="73">
        <v>41301.183967273726</v>
      </c>
      <c r="D1540" s="93">
        <v>3</v>
      </c>
      <c r="E1540" s="66" t="s">
        <v>20</v>
      </c>
      <c r="F1540" s="66"/>
      <c r="G1540" s="89"/>
      <c r="H1540" s="89"/>
      <c r="I1540" s="89"/>
      <c r="J1540" s="89"/>
      <c r="K1540" s="89"/>
      <c r="L1540" s="89"/>
      <c r="M1540" s="89"/>
      <c r="N1540" s="89"/>
      <c r="O1540" s="89"/>
      <c r="P1540" s="89"/>
      <c r="Q1540" s="66"/>
      <c r="R1540" s="66"/>
    </row>
    <row r="1541" spans="1:18" ht="15" customHeight="1" x14ac:dyDescent="0.25">
      <c r="A1541" s="74" t="s">
        <v>4021</v>
      </c>
      <c r="B1541" t="s">
        <v>88</v>
      </c>
      <c r="C1541" s="73">
        <v>59001.691381819612</v>
      </c>
      <c r="D1541" s="93">
        <v>3</v>
      </c>
      <c r="E1541" s="66" t="s">
        <v>20</v>
      </c>
      <c r="F1541" s="66"/>
      <c r="G1541" s="89"/>
      <c r="H1541" s="89"/>
      <c r="I1541" s="89"/>
      <c r="J1541" s="89"/>
      <c r="K1541" s="89"/>
      <c r="L1541" s="89"/>
      <c r="M1541" s="89"/>
      <c r="N1541" s="89"/>
      <c r="O1541" s="89"/>
      <c r="P1541" s="89"/>
      <c r="Q1541" s="66"/>
      <c r="R1541" s="66"/>
    </row>
    <row r="1542" spans="1:18" ht="15" customHeight="1" x14ac:dyDescent="0.25">
      <c r="A1542" s="74" t="s">
        <v>4021</v>
      </c>
      <c r="B1542" t="s">
        <v>88</v>
      </c>
      <c r="C1542" s="73">
        <v>63918.498996971248</v>
      </c>
      <c r="D1542" s="93">
        <v>2</v>
      </c>
      <c r="E1542" s="66" t="s">
        <v>52</v>
      </c>
      <c r="F1542" s="66"/>
      <c r="G1542" s="89"/>
      <c r="H1542" s="89"/>
      <c r="I1542" s="89"/>
      <c r="J1542" s="89"/>
      <c r="K1542" s="89"/>
      <c r="L1542" s="89"/>
      <c r="M1542" s="89"/>
      <c r="N1542" s="89"/>
      <c r="O1542" s="89"/>
      <c r="P1542" s="89"/>
      <c r="Q1542" s="66"/>
      <c r="R1542" s="66"/>
    </row>
    <row r="1543" spans="1:18" ht="15" customHeight="1" x14ac:dyDescent="0.25">
      <c r="A1543" s="74" t="s">
        <v>4021</v>
      </c>
      <c r="B1543" t="s">
        <v>88</v>
      </c>
      <c r="C1543" s="73">
        <v>55068.245289698301</v>
      </c>
      <c r="D1543" s="93">
        <v>3</v>
      </c>
      <c r="E1543" s="66" t="s">
        <v>20</v>
      </c>
      <c r="F1543" s="66"/>
      <c r="G1543" s="89"/>
      <c r="H1543" s="89"/>
      <c r="I1543" s="89"/>
      <c r="J1543" s="89"/>
      <c r="K1543" s="89"/>
      <c r="L1543" s="89"/>
      <c r="M1543" s="89"/>
      <c r="N1543" s="89"/>
      <c r="O1543" s="89"/>
      <c r="P1543" s="89"/>
      <c r="Q1543" s="66"/>
      <c r="R1543" s="66"/>
    </row>
    <row r="1544" spans="1:18" ht="15" customHeight="1" x14ac:dyDescent="0.25">
      <c r="A1544" s="74" t="s">
        <v>4021</v>
      </c>
      <c r="B1544" t="s">
        <v>88</v>
      </c>
      <c r="C1544" s="73">
        <v>157337.8436848523</v>
      </c>
      <c r="D1544" s="93">
        <v>6</v>
      </c>
      <c r="E1544" s="66" t="s">
        <v>356</v>
      </c>
      <c r="F1544" s="66"/>
      <c r="G1544" s="89"/>
      <c r="H1544" s="89"/>
      <c r="I1544" s="89"/>
      <c r="J1544" s="89"/>
      <c r="K1544" s="89"/>
      <c r="L1544" s="89"/>
      <c r="M1544" s="89"/>
      <c r="N1544" s="89"/>
      <c r="O1544" s="89"/>
      <c r="P1544" s="89"/>
      <c r="Q1544" s="66"/>
      <c r="R1544" s="66"/>
    </row>
    <row r="1545" spans="1:18" ht="15" customHeight="1" x14ac:dyDescent="0.25">
      <c r="A1545" s="74" t="s">
        <v>4021</v>
      </c>
      <c r="B1545" t="s">
        <v>88</v>
      </c>
      <c r="C1545" s="73">
        <v>73752.11422727452</v>
      </c>
      <c r="D1545" s="93">
        <v>3</v>
      </c>
      <c r="E1545" s="66" t="s">
        <v>20</v>
      </c>
      <c r="F1545" s="66"/>
      <c r="G1545" s="89"/>
      <c r="H1545" s="89"/>
      <c r="I1545" s="89"/>
      <c r="J1545" s="89"/>
      <c r="K1545" s="89"/>
      <c r="L1545" s="89"/>
      <c r="M1545" s="89"/>
      <c r="N1545" s="89"/>
      <c r="O1545" s="89"/>
      <c r="P1545" s="89"/>
      <c r="Q1545" s="66"/>
      <c r="R1545" s="66"/>
    </row>
    <row r="1546" spans="1:18" ht="15" customHeight="1" x14ac:dyDescent="0.25">
      <c r="A1546" s="74" t="s">
        <v>4021</v>
      </c>
      <c r="B1546" t="s">
        <v>88</v>
      </c>
      <c r="C1546" s="73">
        <v>78668.921842426149</v>
      </c>
      <c r="D1546" s="93">
        <v>3</v>
      </c>
      <c r="E1546" s="66" t="s">
        <v>20</v>
      </c>
      <c r="F1546" s="66"/>
      <c r="G1546" s="89"/>
      <c r="H1546" s="89"/>
      <c r="I1546" s="89"/>
      <c r="J1546" s="89"/>
      <c r="K1546" s="89"/>
      <c r="L1546" s="89"/>
      <c r="M1546" s="89"/>
      <c r="N1546" s="89"/>
      <c r="O1546" s="89"/>
      <c r="P1546" s="89"/>
      <c r="Q1546" s="66"/>
      <c r="R1546" s="66"/>
    </row>
    <row r="1547" spans="1:18" ht="15" customHeight="1" x14ac:dyDescent="0.25">
      <c r="A1547" s="74" t="s">
        <v>4021</v>
      </c>
      <c r="B1547" t="s">
        <v>88</v>
      </c>
      <c r="C1547" s="73">
        <v>70802.029658183528</v>
      </c>
      <c r="D1547" s="93">
        <v>7</v>
      </c>
      <c r="E1547" s="66" t="s">
        <v>488</v>
      </c>
      <c r="F1547" s="66"/>
      <c r="G1547" s="89"/>
      <c r="H1547" s="89"/>
      <c r="I1547" s="89"/>
      <c r="J1547" s="89"/>
      <c r="K1547" s="89"/>
      <c r="L1547" s="89"/>
      <c r="N1547" s="89"/>
      <c r="O1547" s="89"/>
      <c r="P1547" s="89"/>
      <c r="Q1547" s="66"/>
      <c r="R1547" s="66"/>
    </row>
    <row r="1548" spans="1:18" ht="15" customHeight="1" x14ac:dyDescent="0.25">
      <c r="A1548" s="74" t="s">
        <v>4021</v>
      </c>
      <c r="B1548" t="s">
        <v>88</v>
      </c>
      <c r="C1548" s="73">
        <v>108169.76753333595</v>
      </c>
      <c r="D1548" s="93">
        <v>7</v>
      </c>
      <c r="E1548" s="66" t="s">
        <v>488</v>
      </c>
      <c r="F1548" s="66"/>
      <c r="G1548" s="89"/>
      <c r="H1548" s="89"/>
      <c r="I1548" s="89"/>
      <c r="J1548" s="89"/>
      <c r="K1548" s="89"/>
      <c r="L1548" s="89"/>
      <c r="M1548" s="89"/>
      <c r="N1548" s="89"/>
      <c r="O1548" s="89"/>
      <c r="P1548" s="89"/>
      <c r="Q1548" s="66"/>
      <c r="R1548" s="66"/>
    </row>
    <row r="1549" spans="1:18" ht="15" customHeight="1" x14ac:dyDescent="0.25">
      <c r="A1549" s="74" t="s">
        <v>4021</v>
      </c>
      <c r="B1549" t="s">
        <v>88</v>
      </c>
      <c r="C1549" s="73">
        <v>51134.799197576998</v>
      </c>
      <c r="D1549" s="93">
        <v>2</v>
      </c>
      <c r="E1549" s="66" t="s">
        <v>52</v>
      </c>
      <c r="F1549" s="66"/>
      <c r="G1549" s="89"/>
      <c r="H1549" s="89"/>
      <c r="I1549" s="89"/>
      <c r="J1549" s="89"/>
      <c r="K1549" s="89"/>
      <c r="L1549" s="89"/>
      <c r="M1549" s="89"/>
      <c r="N1549" s="89"/>
      <c r="O1549" s="89"/>
      <c r="P1549" s="89"/>
      <c r="Q1549" s="66"/>
      <c r="R1549" s="66"/>
    </row>
    <row r="1550" spans="1:18" ht="15" customHeight="1" x14ac:dyDescent="0.25">
      <c r="A1550" s="74" t="s">
        <v>4021</v>
      </c>
      <c r="B1550" t="s">
        <v>88</v>
      </c>
      <c r="C1550" s="73">
        <v>68835.306612122877</v>
      </c>
      <c r="D1550" s="93">
        <v>2</v>
      </c>
      <c r="E1550" s="66" t="s">
        <v>52</v>
      </c>
      <c r="F1550" s="66"/>
      <c r="G1550" s="89"/>
      <c r="H1550" s="89"/>
      <c r="I1550" s="89"/>
      <c r="J1550" s="89"/>
      <c r="K1550" s="89"/>
      <c r="L1550" s="89"/>
      <c r="M1550" s="89"/>
      <c r="N1550" s="89"/>
      <c r="O1550" s="89"/>
      <c r="P1550" s="89"/>
      <c r="Q1550" s="66"/>
      <c r="R1550" s="66"/>
    </row>
    <row r="1551" spans="1:18" ht="15" customHeight="1" x14ac:dyDescent="0.25">
      <c r="A1551" s="74" t="s">
        <v>4021</v>
      </c>
      <c r="B1551" t="s">
        <v>88</v>
      </c>
      <c r="C1551" s="73">
        <v>85552.452503638444</v>
      </c>
      <c r="D1551" s="93">
        <v>2</v>
      </c>
      <c r="E1551" s="66" t="s">
        <v>52</v>
      </c>
      <c r="F1551" s="66"/>
      <c r="G1551" s="89"/>
      <c r="H1551" s="89"/>
      <c r="I1551" s="89"/>
      <c r="J1551" s="89"/>
      <c r="K1551" s="89"/>
      <c r="L1551" s="89"/>
      <c r="M1551" s="89"/>
      <c r="N1551" s="89"/>
      <c r="O1551" s="89"/>
      <c r="P1551" s="89"/>
      <c r="Q1551" s="66"/>
      <c r="R1551" s="66"/>
    </row>
    <row r="1552" spans="1:18" ht="15" customHeight="1" x14ac:dyDescent="0.25">
      <c r="A1552" s="74" t="s">
        <v>4021</v>
      </c>
      <c r="B1552" t="s">
        <v>88</v>
      </c>
      <c r="C1552" s="73">
        <v>1229201.9037879086</v>
      </c>
      <c r="D1552" s="93">
        <v>5</v>
      </c>
      <c r="E1552" s="66" t="s">
        <v>310</v>
      </c>
      <c r="F1552" s="66"/>
      <c r="G1552" s="89"/>
      <c r="H1552" s="89"/>
      <c r="I1552" s="89"/>
      <c r="J1552" s="89"/>
      <c r="L1552" s="89"/>
      <c r="M1552" s="89"/>
      <c r="N1552" s="89"/>
      <c r="O1552" s="89"/>
      <c r="P1552" s="89"/>
      <c r="Q1552" s="66"/>
      <c r="R1552" s="66"/>
    </row>
    <row r="1553" spans="1:20" ht="15" customHeight="1" x14ac:dyDescent="0.25">
      <c r="A1553" s="74" t="s">
        <v>4021</v>
      </c>
      <c r="B1553" t="s">
        <v>88</v>
      </c>
      <c r="C1553" s="73">
        <v>45234.630059395036</v>
      </c>
      <c r="D1553" s="93">
        <v>3</v>
      </c>
      <c r="E1553" s="66" t="s">
        <v>20</v>
      </c>
      <c r="F1553" s="66"/>
      <c r="G1553" s="89"/>
      <c r="H1553" s="89"/>
      <c r="I1553" s="89"/>
      <c r="J1553" s="89"/>
      <c r="K1553" s="89"/>
      <c r="L1553" s="89"/>
      <c r="M1553" s="89"/>
      <c r="N1553" s="89"/>
      <c r="O1553" s="89"/>
      <c r="P1553" s="89"/>
      <c r="Q1553" s="66"/>
      <c r="R1553" s="66"/>
    </row>
    <row r="1554" spans="1:20" ht="15" customHeight="1" x14ac:dyDescent="0.25">
      <c r="A1554" s="74" t="s">
        <v>4021</v>
      </c>
      <c r="B1554" t="s">
        <v>88</v>
      </c>
      <c r="C1554" s="73">
        <v>67360.264327577388</v>
      </c>
      <c r="D1554" s="93">
        <v>3</v>
      </c>
      <c r="E1554" s="66" t="s">
        <v>20</v>
      </c>
      <c r="F1554" s="66"/>
      <c r="G1554" s="89"/>
      <c r="H1554" s="89"/>
      <c r="I1554" s="89"/>
      <c r="J1554" s="89"/>
      <c r="K1554" s="89"/>
      <c r="L1554" s="89"/>
      <c r="M1554" s="89"/>
      <c r="N1554" s="89"/>
      <c r="O1554" s="89"/>
      <c r="P1554" s="89"/>
      <c r="Q1554" s="66"/>
      <c r="R1554" s="66"/>
    </row>
    <row r="1555" spans="1:20" ht="15" customHeight="1" x14ac:dyDescent="0.25">
      <c r="A1555" s="74" t="s">
        <v>4021</v>
      </c>
      <c r="B1555" t="s">
        <v>88</v>
      </c>
      <c r="C1555" s="73">
        <v>86093.301341305123</v>
      </c>
      <c r="D1555" s="93">
        <v>2</v>
      </c>
      <c r="E1555" s="66" t="s">
        <v>52</v>
      </c>
      <c r="F1555" s="66"/>
      <c r="G1555" s="89"/>
      <c r="H1555" s="89"/>
      <c r="I1555" s="89"/>
      <c r="J1555" s="89"/>
      <c r="K1555" s="89"/>
      <c r="L1555" s="89"/>
      <c r="M1555" s="89"/>
      <c r="N1555" s="89"/>
      <c r="O1555" s="89"/>
      <c r="P1555" s="89"/>
      <c r="Q1555" s="66"/>
      <c r="R1555" s="66"/>
    </row>
    <row r="1556" spans="1:20" ht="15" customHeight="1" x14ac:dyDescent="0.25">
      <c r="A1556" s="74" t="s">
        <v>4021</v>
      </c>
      <c r="B1556" t="s">
        <v>88</v>
      </c>
      <c r="C1556" s="73">
        <v>245840.3807575817</v>
      </c>
      <c r="D1556" s="93">
        <v>3</v>
      </c>
      <c r="E1556" s="66" t="s">
        <v>20</v>
      </c>
      <c r="F1556" s="66"/>
      <c r="G1556" s="89"/>
      <c r="H1556" s="89"/>
      <c r="I1556" s="89"/>
      <c r="J1556" s="89"/>
      <c r="K1556" s="89"/>
      <c r="L1556" s="89"/>
      <c r="M1556" s="89"/>
      <c r="N1556" s="89"/>
      <c r="O1556" s="89"/>
      <c r="P1556" s="89"/>
      <c r="Q1556" s="66"/>
      <c r="R1556" s="66"/>
    </row>
    <row r="1557" spans="1:20" ht="15" customHeight="1" x14ac:dyDescent="0.25">
      <c r="A1557" s="74" t="s">
        <v>4021</v>
      </c>
      <c r="B1557" t="s">
        <v>88</v>
      </c>
      <c r="C1557" s="73">
        <v>54084.883766667976</v>
      </c>
      <c r="D1557" s="93">
        <v>2</v>
      </c>
      <c r="E1557" s="66" t="s">
        <v>52</v>
      </c>
      <c r="F1557" s="66"/>
      <c r="G1557" s="89"/>
      <c r="H1557" s="89"/>
      <c r="I1557" s="89"/>
      <c r="J1557" s="89"/>
      <c r="K1557" s="89"/>
      <c r="L1557" s="89"/>
      <c r="M1557" s="89"/>
      <c r="N1557" s="89"/>
      <c r="O1557" s="89"/>
      <c r="P1557" s="89"/>
      <c r="Q1557" s="66"/>
      <c r="R1557" s="66"/>
    </row>
    <row r="1558" spans="1:20" ht="15" customHeight="1" x14ac:dyDescent="0.25">
      <c r="A1558" s="74" t="s">
        <v>4021</v>
      </c>
      <c r="B1558" t="s">
        <v>88</v>
      </c>
      <c r="C1558" s="73">
        <v>64901.860520001574</v>
      </c>
      <c r="D1558" s="93">
        <v>3</v>
      </c>
      <c r="E1558" s="66" t="s">
        <v>20</v>
      </c>
      <c r="F1558" s="66"/>
      <c r="G1558" s="89"/>
      <c r="H1558" s="89"/>
      <c r="I1558" s="89"/>
      <c r="J1558" s="89"/>
      <c r="K1558" s="89"/>
      <c r="L1558" s="89"/>
      <c r="M1558" s="89"/>
      <c r="N1558" s="89"/>
      <c r="O1558" s="89"/>
      <c r="P1558" s="89"/>
      <c r="Q1558" s="66"/>
      <c r="R1558" s="66"/>
    </row>
    <row r="1559" spans="1:20" ht="15" customHeight="1" x14ac:dyDescent="0.25">
      <c r="A1559" s="74" t="s">
        <v>4021</v>
      </c>
      <c r="B1559" t="s">
        <v>88</v>
      </c>
      <c r="C1559" s="73">
        <v>98336.152303032693</v>
      </c>
      <c r="D1559" s="93">
        <v>4</v>
      </c>
      <c r="E1559" s="66" t="s">
        <v>4001</v>
      </c>
      <c r="F1559" s="66"/>
      <c r="G1559" s="89"/>
      <c r="H1559" s="89"/>
      <c r="I1559" s="89"/>
      <c r="K1559" s="89"/>
      <c r="L1559" s="89"/>
      <c r="M1559" s="89"/>
      <c r="N1559" s="89"/>
      <c r="O1559" s="89"/>
      <c r="P1559" s="89"/>
      <c r="Q1559" s="66"/>
      <c r="R1559" s="66"/>
    </row>
    <row r="1560" spans="1:20" ht="15" customHeight="1" x14ac:dyDescent="0.25">
      <c r="A1560" s="74" t="s">
        <v>4021</v>
      </c>
      <c r="B1560" t="s">
        <v>88</v>
      </c>
      <c r="C1560" s="73">
        <v>98336.152303032693</v>
      </c>
      <c r="D1560" s="93">
        <v>2</v>
      </c>
      <c r="E1560" s="66" t="s">
        <v>52</v>
      </c>
      <c r="F1560" s="66"/>
      <c r="G1560" s="89"/>
      <c r="H1560" s="89"/>
      <c r="I1560" s="89"/>
      <c r="J1560" s="89"/>
      <c r="K1560" s="89"/>
      <c r="L1560" s="89"/>
      <c r="M1560" s="89"/>
      <c r="N1560" s="89"/>
      <c r="O1560" s="89"/>
      <c r="P1560" s="89"/>
      <c r="Q1560" s="66"/>
      <c r="R1560" s="66"/>
    </row>
    <row r="1561" spans="1:20" ht="15" customHeight="1" x14ac:dyDescent="0.25">
      <c r="A1561" s="74" t="s">
        <v>4021</v>
      </c>
      <c r="B1561" t="s">
        <v>88</v>
      </c>
      <c r="C1561" s="73">
        <v>34417.653306061438</v>
      </c>
      <c r="D1561" s="93">
        <v>3</v>
      </c>
      <c r="E1561" s="66" t="s">
        <v>20</v>
      </c>
      <c r="F1561" s="66"/>
      <c r="G1561" s="89"/>
      <c r="H1561" s="89"/>
      <c r="I1561" s="89"/>
      <c r="J1561" s="89"/>
      <c r="K1561" s="89"/>
      <c r="L1561" s="89"/>
      <c r="M1561" s="89"/>
      <c r="N1561" s="89"/>
      <c r="O1561" s="89"/>
      <c r="P1561" s="89"/>
      <c r="Q1561" s="66"/>
      <c r="R1561" s="66"/>
    </row>
    <row r="1562" spans="1:20" ht="15" customHeight="1" x14ac:dyDescent="0.25">
      <c r="A1562" s="74" t="s">
        <v>4021</v>
      </c>
      <c r="B1562" t="s">
        <v>88</v>
      </c>
      <c r="C1562" s="73">
        <v>63918.498996971248</v>
      </c>
      <c r="D1562" s="93">
        <v>3</v>
      </c>
      <c r="E1562" s="66" t="s">
        <v>20</v>
      </c>
      <c r="F1562" s="66"/>
      <c r="G1562" s="89"/>
      <c r="H1562" s="89"/>
      <c r="I1562" s="89"/>
      <c r="J1562" s="89"/>
      <c r="K1562" s="89"/>
      <c r="L1562" s="89"/>
      <c r="M1562" s="89"/>
      <c r="N1562" s="89"/>
      <c r="O1562" s="89"/>
      <c r="P1562" s="89"/>
      <c r="Q1562" s="66"/>
      <c r="R1562" s="66"/>
      <c r="S1562" s="74"/>
      <c r="T1562" s="83"/>
    </row>
    <row r="1563" spans="1:20" ht="15" customHeight="1" x14ac:dyDescent="0.25">
      <c r="A1563" s="74" t="s">
        <v>4021</v>
      </c>
      <c r="B1563" t="s">
        <v>88</v>
      </c>
      <c r="C1563" s="73">
        <v>50000</v>
      </c>
      <c r="D1563" s="93">
        <v>2</v>
      </c>
      <c r="E1563" s="66" t="s">
        <v>52</v>
      </c>
      <c r="F1563" s="66"/>
      <c r="G1563" s="89"/>
      <c r="H1563" s="89"/>
      <c r="I1563" s="89"/>
      <c r="J1563" s="89"/>
      <c r="K1563" s="89"/>
      <c r="L1563" s="89"/>
      <c r="M1563" s="89"/>
      <c r="N1563" s="89"/>
      <c r="O1563" s="89"/>
      <c r="P1563" s="89"/>
      <c r="Q1563" s="66"/>
      <c r="R1563" s="66"/>
    </row>
    <row r="1564" spans="1:20" ht="15" customHeight="1" x14ac:dyDescent="0.25">
      <c r="A1564" s="74" t="s">
        <v>4021</v>
      </c>
      <c r="B1564" t="s">
        <v>88</v>
      </c>
      <c r="C1564" s="73">
        <v>52118.160720607324</v>
      </c>
      <c r="D1564" s="93">
        <v>3</v>
      </c>
      <c r="E1564" s="66" t="s">
        <v>20</v>
      </c>
      <c r="F1564" s="66"/>
      <c r="G1564" s="89"/>
      <c r="H1564" s="89"/>
      <c r="I1564" s="89"/>
      <c r="J1564" s="89"/>
      <c r="K1564" s="89"/>
      <c r="L1564" s="89"/>
      <c r="M1564" s="89"/>
      <c r="N1564" s="89"/>
      <c r="O1564" s="89"/>
      <c r="P1564" s="89"/>
      <c r="Q1564" s="66"/>
      <c r="R1564" s="66"/>
      <c r="S1564" s="74"/>
      <c r="T1564" s="83"/>
    </row>
    <row r="1565" spans="1:20" ht="15" customHeight="1" x14ac:dyDescent="0.25">
      <c r="A1565" s="74" t="s">
        <v>4021</v>
      </c>
      <c r="B1565" t="s">
        <v>88</v>
      </c>
      <c r="C1565" s="73">
        <v>50437.70470615309</v>
      </c>
      <c r="D1565" s="93">
        <v>3</v>
      </c>
      <c r="E1565" s="66" t="s">
        <v>20</v>
      </c>
      <c r="F1565" s="66"/>
      <c r="G1565" s="89"/>
      <c r="H1565" s="89"/>
      <c r="I1565" s="89"/>
      <c r="J1565" s="89"/>
      <c r="K1565" s="89"/>
      <c r="L1565" s="89"/>
      <c r="M1565" s="89"/>
      <c r="N1565" s="89"/>
      <c r="O1565" s="89"/>
      <c r="P1565" s="89"/>
      <c r="Q1565" s="66"/>
      <c r="R1565" s="66"/>
    </row>
    <row r="1566" spans="1:20" ht="15" customHeight="1" x14ac:dyDescent="0.25">
      <c r="A1566" s="74" t="s">
        <v>4021</v>
      </c>
      <c r="B1566" t="s">
        <v>88</v>
      </c>
      <c r="C1566" s="73">
        <v>63918.498996971248</v>
      </c>
      <c r="D1566" s="93">
        <v>2</v>
      </c>
      <c r="E1566" s="66" t="s">
        <v>52</v>
      </c>
      <c r="F1566" s="66"/>
      <c r="G1566" s="89"/>
      <c r="H1566" s="89"/>
      <c r="I1566" s="89"/>
      <c r="J1566" s="89"/>
      <c r="K1566" s="89"/>
      <c r="L1566" s="89"/>
      <c r="M1566" s="89"/>
      <c r="N1566" s="89"/>
      <c r="O1566" s="89"/>
      <c r="P1566" s="89"/>
      <c r="Q1566" s="66"/>
      <c r="R1566" s="66"/>
    </row>
    <row r="1567" spans="1:20" ht="15" customHeight="1" x14ac:dyDescent="0.25">
      <c r="A1567" s="74" t="s">
        <v>4021</v>
      </c>
      <c r="B1567" t="s">
        <v>88</v>
      </c>
      <c r="C1567" s="73">
        <v>83000</v>
      </c>
      <c r="D1567" s="93">
        <v>3</v>
      </c>
      <c r="E1567" s="66" t="s">
        <v>20</v>
      </c>
      <c r="F1567" s="66"/>
      <c r="G1567" s="89"/>
      <c r="H1567" s="89"/>
      <c r="I1567" s="89"/>
      <c r="J1567" s="89"/>
      <c r="K1567" s="89"/>
      <c r="L1567" s="89"/>
      <c r="M1567" s="89"/>
      <c r="N1567" s="89"/>
      <c r="O1567" s="89"/>
      <c r="P1567" s="89"/>
      <c r="Q1567" s="66"/>
      <c r="R1567" s="66"/>
    </row>
    <row r="1568" spans="1:20" ht="15" customHeight="1" x14ac:dyDescent="0.25">
      <c r="A1568" s="74" t="s">
        <v>4021</v>
      </c>
      <c r="B1568" t="s">
        <v>88</v>
      </c>
      <c r="C1568" s="73">
        <v>49168.076151516347</v>
      </c>
      <c r="D1568" s="93">
        <v>3</v>
      </c>
      <c r="E1568" s="66" t="s">
        <v>20</v>
      </c>
      <c r="F1568" s="66"/>
      <c r="G1568" s="89"/>
      <c r="H1568" s="89"/>
      <c r="I1568" s="89"/>
      <c r="J1568" s="89"/>
      <c r="K1568" s="89"/>
      <c r="L1568" s="89"/>
      <c r="M1568" s="89"/>
      <c r="N1568" s="89"/>
      <c r="O1568" s="89"/>
      <c r="P1568" s="89"/>
      <c r="Q1568" s="66"/>
      <c r="R1568" s="66"/>
    </row>
    <row r="1569" spans="1:20" ht="15" customHeight="1" x14ac:dyDescent="0.25">
      <c r="A1569" s="74" t="s">
        <v>4021</v>
      </c>
      <c r="B1569" t="s">
        <v>88</v>
      </c>
      <c r="C1569" s="73">
        <v>72768.752704244194</v>
      </c>
      <c r="D1569" s="93">
        <v>3</v>
      </c>
      <c r="E1569" s="66" t="s">
        <v>20</v>
      </c>
      <c r="F1569" s="66"/>
      <c r="G1569" s="89"/>
      <c r="H1569" s="89"/>
      <c r="I1569" s="89"/>
      <c r="J1569" s="89"/>
      <c r="K1569" s="89"/>
      <c r="L1569" s="89"/>
      <c r="M1569" s="89"/>
      <c r="N1569" s="89"/>
      <c r="O1569" s="89"/>
      <c r="P1569" s="89"/>
      <c r="Q1569" s="66"/>
      <c r="R1569" s="66"/>
    </row>
    <row r="1570" spans="1:20" ht="15" customHeight="1" x14ac:dyDescent="0.25">
      <c r="A1570" s="74" t="s">
        <v>4021</v>
      </c>
      <c r="B1570" t="s">
        <v>88</v>
      </c>
      <c r="C1570" s="73">
        <v>78668.921842426149</v>
      </c>
      <c r="D1570" s="93">
        <v>3</v>
      </c>
      <c r="E1570" s="66" t="s">
        <v>20</v>
      </c>
      <c r="F1570" s="66"/>
      <c r="G1570" s="89"/>
      <c r="H1570" s="89"/>
      <c r="I1570" s="89"/>
      <c r="J1570" s="89"/>
      <c r="K1570" s="89"/>
      <c r="L1570" s="89"/>
      <c r="M1570" s="89"/>
      <c r="N1570" s="89"/>
      <c r="O1570" s="89"/>
      <c r="P1570" s="89"/>
      <c r="Q1570" s="66"/>
      <c r="R1570" s="66"/>
    </row>
    <row r="1571" spans="1:20" ht="15" customHeight="1" x14ac:dyDescent="0.25">
      <c r="A1571" s="74" t="s">
        <v>4021</v>
      </c>
      <c r="B1571" t="s">
        <v>88</v>
      </c>
      <c r="C1571" s="73">
        <v>49168.076151516347</v>
      </c>
      <c r="D1571" s="93">
        <v>3</v>
      </c>
      <c r="E1571" s="66" t="s">
        <v>20</v>
      </c>
      <c r="F1571" s="66"/>
      <c r="G1571" s="89"/>
      <c r="H1571" s="89"/>
      <c r="I1571" s="89"/>
      <c r="J1571" s="89"/>
      <c r="K1571" s="89"/>
      <c r="L1571" s="89"/>
      <c r="M1571" s="89"/>
      <c r="N1571" s="89"/>
      <c r="O1571" s="89"/>
      <c r="P1571" s="89"/>
      <c r="Q1571" s="66"/>
      <c r="R1571" s="66"/>
    </row>
    <row r="1572" spans="1:20" ht="15" customHeight="1" x14ac:dyDescent="0.25">
      <c r="A1572" s="74" t="s">
        <v>4021</v>
      </c>
      <c r="B1572" t="s">
        <v>88</v>
      </c>
      <c r="C1572" s="73">
        <v>55068.245289698301</v>
      </c>
      <c r="D1572" s="93">
        <v>6</v>
      </c>
      <c r="E1572" s="66" t="s">
        <v>356</v>
      </c>
      <c r="F1572" s="66"/>
      <c r="G1572" s="89"/>
      <c r="H1572" s="89"/>
      <c r="I1572" s="89"/>
      <c r="J1572" s="89"/>
      <c r="K1572" s="89"/>
      <c r="L1572" s="89"/>
      <c r="M1572" s="89"/>
      <c r="N1572" s="89"/>
      <c r="O1572" s="89"/>
      <c r="P1572" s="89"/>
      <c r="Q1572" s="66"/>
      <c r="R1572" s="66"/>
    </row>
    <row r="1573" spans="1:20" ht="15" customHeight="1" x14ac:dyDescent="0.25">
      <c r="A1573" s="74" t="s">
        <v>4021</v>
      </c>
      <c r="B1573" t="s">
        <v>88</v>
      </c>
      <c r="C1573" s="73">
        <v>35401.014829091764</v>
      </c>
      <c r="D1573" s="93">
        <v>3</v>
      </c>
      <c r="E1573" s="66" t="s">
        <v>20</v>
      </c>
      <c r="F1573" s="66"/>
      <c r="G1573" s="89"/>
      <c r="H1573" s="89"/>
      <c r="I1573" s="89"/>
      <c r="J1573" s="89"/>
      <c r="K1573" s="89"/>
      <c r="L1573" s="89"/>
      <c r="M1573" s="89"/>
      <c r="N1573" s="89"/>
      <c r="O1573" s="89"/>
      <c r="P1573" s="89"/>
      <c r="Q1573" s="66"/>
      <c r="R1573" s="66"/>
    </row>
    <row r="1574" spans="1:20" ht="15" customHeight="1" x14ac:dyDescent="0.25">
      <c r="A1574" s="74" t="s">
        <v>4021</v>
      </c>
      <c r="B1574" t="s">
        <v>88</v>
      </c>
      <c r="C1574" s="73">
        <v>131770.4440860638</v>
      </c>
      <c r="D1574" s="93">
        <v>5</v>
      </c>
      <c r="E1574" s="66" t="s">
        <v>310</v>
      </c>
      <c r="F1574" s="66"/>
      <c r="G1574" s="89"/>
      <c r="H1574" s="89"/>
      <c r="I1574" s="89"/>
      <c r="J1574" s="89"/>
      <c r="K1574" s="89"/>
      <c r="L1574" s="89"/>
      <c r="M1574" s="89"/>
      <c r="N1574" s="89"/>
      <c r="O1574" s="89"/>
      <c r="P1574" s="89"/>
      <c r="Q1574" s="66"/>
      <c r="R1574" s="66"/>
      <c r="S1574" s="74"/>
      <c r="T1574" s="83"/>
    </row>
    <row r="1575" spans="1:20" ht="15" customHeight="1" x14ac:dyDescent="0.25">
      <c r="A1575" s="74" t="s">
        <v>4021</v>
      </c>
      <c r="B1575" t="s">
        <v>88</v>
      </c>
      <c r="C1575" s="73">
        <v>68835.306612122877</v>
      </c>
      <c r="D1575" s="93">
        <v>3</v>
      </c>
      <c r="E1575" s="66" t="s">
        <v>20</v>
      </c>
      <c r="F1575" s="66"/>
      <c r="G1575" s="89"/>
      <c r="H1575" s="89"/>
      <c r="I1575" s="89"/>
      <c r="J1575" s="89"/>
      <c r="K1575" s="89"/>
      <c r="L1575" s="89"/>
      <c r="M1575" s="89"/>
      <c r="N1575" s="89"/>
      <c r="O1575" s="89"/>
      <c r="P1575" s="89"/>
      <c r="Q1575" s="66"/>
      <c r="R1575" s="66"/>
      <c r="S1575" s="74"/>
      <c r="T1575" s="83"/>
    </row>
    <row r="1576" spans="1:20" ht="15" customHeight="1" x14ac:dyDescent="0.25">
      <c r="A1576" s="74" t="s">
        <v>4021</v>
      </c>
      <c r="B1576" t="s">
        <v>88</v>
      </c>
      <c r="C1576" s="73">
        <v>39334.460921213074</v>
      </c>
      <c r="D1576" s="93">
        <v>3</v>
      </c>
      <c r="E1576" s="66" t="s">
        <v>20</v>
      </c>
      <c r="F1576" s="66"/>
      <c r="G1576" s="89"/>
      <c r="H1576" s="89"/>
      <c r="I1576" s="89"/>
      <c r="J1576" s="89"/>
      <c r="K1576" s="89"/>
      <c r="L1576" s="89"/>
      <c r="M1576" s="89"/>
      <c r="N1576" s="89"/>
      <c r="O1576" s="89"/>
      <c r="P1576" s="89"/>
      <c r="Q1576" s="66"/>
      <c r="R1576" s="66"/>
      <c r="S1576" s="74"/>
      <c r="T1576" s="83"/>
    </row>
    <row r="1577" spans="1:20" ht="15" customHeight="1" x14ac:dyDescent="0.25">
      <c r="A1577" s="74" t="s">
        <v>4021</v>
      </c>
      <c r="B1577" t="s">
        <v>88</v>
      </c>
      <c r="C1577" s="73">
        <v>76702.198796365497</v>
      </c>
      <c r="D1577" s="93">
        <v>3</v>
      </c>
      <c r="E1577" s="66" t="s">
        <v>20</v>
      </c>
      <c r="F1577" s="66"/>
      <c r="G1577" s="89"/>
      <c r="H1577" s="89"/>
      <c r="I1577" s="89"/>
      <c r="J1577" s="89"/>
      <c r="K1577" s="89"/>
      <c r="L1577" s="89"/>
      <c r="M1577" s="89"/>
      <c r="N1577" s="89"/>
      <c r="O1577" s="89"/>
      <c r="P1577" s="89"/>
      <c r="Q1577" s="66"/>
      <c r="R1577" s="66"/>
    </row>
    <row r="1578" spans="1:20" ht="15" customHeight="1" x14ac:dyDescent="0.25">
      <c r="A1578" s="74" t="s">
        <v>4021</v>
      </c>
      <c r="B1578" t="s">
        <v>88</v>
      </c>
      <c r="C1578" s="73">
        <v>20000</v>
      </c>
      <c r="D1578" s="93">
        <v>3</v>
      </c>
      <c r="E1578" s="66" t="s">
        <v>20</v>
      </c>
      <c r="F1578" s="66"/>
      <c r="G1578" s="89"/>
      <c r="H1578" s="89"/>
      <c r="I1578" s="89"/>
      <c r="J1578" s="89"/>
      <c r="K1578" s="89"/>
      <c r="L1578" s="89"/>
      <c r="M1578" s="89"/>
      <c r="N1578" s="89"/>
      <c r="O1578" s="89"/>
      <c r="P1578" s="89"/>
      <c r="Q1578" s="66"/>
      <c r="R1578" s="66"/>
    </row>
    <row r="1579" spans="1:20" ht="15" customHeight="1" x14ac:dyDescent="0.25">
      <c r="A1579" s="74" t="s">
        <v>4021</v>
      </c>
      <c r="B1579" t="s">
        <v>88</v>
      </c>
      <c r="C1579" s="73">
        <v>60000</v>
      </c>
      <c r="D1579" s="93">
        <v>2</v>
      </c>
      <c r="E1579" s="66" t="s">
        <v>52</v>
      </c>
      <c r="F1579" s="66"/>
      <c r="G1579" s="89"/>
      <c r="H1579" s="89"/>
      <c r="I1579" s="89"/>
      <c r="J1579" s="89"/>
      <c r="K1579" s="89"/>
      <c r="L1579" s="89"/>
      <c r="M1579" s="89"/>
      <c r="N1579" s="89"/>
      <c r="O1579" s="89"/>
      <c r="P1579" s="89"/>
      <c r="Q1579" s="66"/>
      <c r="R1579" s="66"/>
    </row>
    <row r="1580" spans="1:20" ht="15" customHeight="1" x14ac:dyDescent="0.25">
      <c r="A1580" s="74" t="s">
        <v>4021</v>
      </c>
      <c r="B1580" t="s">
        <v>136</v>
      </c>
      <c r="C1580" s="73">
        <v>26000</v>
      </c>
      <c r="D1580" s="93">
        <v>3</v>
      </c>
      <c r="E1580" s="66" t="s">
        <v>20</v>
      </c>
      <c r="F1580" s="66"/>
      <c r="Q1580" s="66"/>
      <c r="R1580" s="66"/>
    </row>
    <row r="1581" spans="1:20" ht="15" customHeight="1" x14ac:dyDescent="0.25">
      <c r="A1581" s="74" t="s">
        <v>4021</v>
      </c>
      <c r="B1581" t="s">
        <v>136</v>
      </c>
      <c r="C1581" s="73">
        <v>63519.971949580387</v>
      </c>
      <c r="D1581" s="93">
        <v>2</v>
      </c>
      <c r="E1581" s="66" t="s">
        <v>52</v>
      </c>
      <c r="F1581" s="66"/>
      <c r="G1581" s="89"/>
      <c r="I1581" s="89"/>
      <c r="J1581" s="89"/>
      <c r="K1581" s="89"/>
      <c r="L1581" s="89"/>
      <c r="M1581" s="89"/>
      <c r="N1581" s="89"/>
      <c r="O1581" s="89"/>
      <c r="P1581" s="89"/>
      <c r="Q1581" s="66"/>
      <c r="R1581" s="66"/>
    </row>
    <row r="1582" spans="1:20" ht="15" customHeight="1" x14ac:dyDescent="0.25">
      <c r="A1582" s="74" t="s">
        <v>4021</v>
      </c>
      <c r="B1582" t="s">
        <v>166</v>
      </c>
      <c r="C1582" s="73">
        <v>19200</v>
      </c>
      <c r="D1582" s="93">
        <v>3</v>
      </c>
      <c r="E1582" s="66" t="s">
        <v>20</v>
      </c>
      <c r="F1582" s="66"/>
      <c r="Q1582" s="66"/>
      <c r="R1582" s="66"/>
    </row>
    <row r="1583" spans="1:20" ht="15" customHeight="1" x14ac:dyDescent="0.25">
      <c r="A1583" s="74" t="s">
        <v>4021</v>
      </c>
      <c r="B1583" t="s">
        <v>166</v>
      </c>
      <c r="C1583" s="73">
        <v>50000</v>
      </c>
      <c r="D1583" s="93">
        <v>3</v>
      </c>
      <c r="E1583" s="66" t="s">
        <v>20</v>
      </c>
      <c r="F1583" s="66"/>
      <c r="G1583" s="89"/>
      <c r="H1583" s="89"/>
      <c r="I1583" s="89"/>
      <c r="J1583" s="89"/>
      <c r="K1583" s="89"/>
      <c r="L1583" s="89"/>
      <c r="M1583" s="89"/>
      <c r="N1583" s="89"/>
      <c r="O1583" s="89"/>
      <c r="P1583" s="89"/>
      <c r="Q1583" s="66"/>
      <c r="R1583" s="66"/>
    </row>
    <row r="1584" spans="1:20" ht="15" customHeight="1" x14ac:dyDescent="0.25">
      <c r="A1584" s="74" t="s">
        <v>4021</v>
      </c>
      <c r="B1584" t="s">
        <v>166</v>
      </c>
      <c r="C1584" s="73">
        <v>15500</v>
      </c>
      <c r="D1584" s="93">
        <v>5</v>
      </c>
      <c r="E1584" s="66" t="s">
        <v>310</v>
      </c>
      <c r="F1584" s="66"/>
      <c r="G1584" s="89"/>
      <c r="H1584" s="89"/>
      <c r="I1584" s="89"/>
      <c r="J1584" s="89"/>
      <c r="L1584" s="89"/>
      <c r="M1584" s="89"/>
      <c r="N1584" s="89"/>
      <c r="O1584" s="89"/>
      <c r="P1584" s="89"/>
      <c r="Q1584" s="66"/>
      <c r="R1584" s="66"/>
    </row>
    <row r="1585" spans="1:20" ht="15" customHeight="1" x14ac:dyDescent="0.25">
      <c r="A1585" s="74" t="s">
        <v>4021</v>
      </c>
      <c r="B1585" t="s">
        <v>166</v>
      </c>
      <c r="C1585" s="73">
        <v>10956.982885192734</v>
      </c>
      <c r="D1585" s="93">
        <v>3</v>
      </c>
      <c r="E1585" s="66" t="s">
        <v>20</v>
      </c>
      <c r="F1585" s="66"/>
      <c r="G1585" s="89"/>
      <c r="H1585" s="89"/>
      <c r="I1585" s="89"/>
      <c r="J1585" s="89"/>
      <c r="K1585" s="89"/>
      <c r="L1585" s="89"/>
      <c r="M1585" s="89"/>
      <c r="N1585" s="89"/>
      <c r="O1585" s="89"/>
      <c r="P1585" s="89"/>
      <c r="Q1585" s="66"/>
      <c r="R1585" s="66"/>
    </row>
    <row r="1586" spans="1:20" ht="15" customHeight="1" x14ac:dyDescent="0.25">
      <c r="A1586" s="74" t="s">
        <v>4021</v>
      </c>
      <c r="B1586" t="s">
        <v>166</v>
      </c>
      <c r="C1586" s="73">
        <v>22000</v>
      </c>
      <c r="D1586" s="93">
        <v>2</v>
      </c>
      <c r="E1586" s="66" t="s">
        <v>52</v>
      </c>
      <c r="F1586" s="66"/>
      <c r="G1586" s="89"/>
      <c r="I1586" s="89"/>
      <c r="J1586" s="89"/>
      <c r="K1586" s="89"/>
      <c r="L1586" s="89"/>
      <c r="M1586" s="89"/>
      <c r="N1586" s="89"/>
      <c r="O1586" s="89"/>
      <c r="P1586" s="89"/>
      <c r="Q1586" s="66"/>
      <c r="R1586" s="66"/>
    </row>
    <row r="1587" spans="1:20" ht="15" customHeight="1" x14ac:dyDescent="0.25">
      <c r="A1587" s="74" t="s">
        <v>4021</v>
      </c>
      <c r="B1587" t="s">
        <v>166</v>
      </c>
      <c r="C1587" s="73">
        <v>100000</v>
      </c>
      <c r="D1587" s="93">
        <v>4</v>
      </c>
      <c r="E1587" s="66" t="s">
        <v>4001</v>
      </c>
      <c r="F1587" s="66"/>
      <c r="G1587" s="89"/>
      <c r="H1587" s="89"/>
      <c r="I1587" s="89"/>
      <c r="K1587" s="89"/>
      <c r="L1587" s="89"/>
      <c r="M1587" s="89"/>
      <c r="N1587" s="89"/>
      <c r="O1587" s="89"/>
      <c r="P1587" s="89"/>
      <c r="Q1587" s="66"/>
      <c r="R1587" s="66"/>
    </row>
    <row r="1588" spans="1:20" ht="15" customHeight="1" x14ac:dyDescent="0.25">
      <c r="A1588" s="74" t="s">
        <v>4021</v>
      </c>
      <c r="B1588" t="s">
        <v>166</v>
      </c>
      <c r="C1588" s="73">
        <v>30000</v>
      </c>
      <c r="D1588" s="93">
        <v>2</v>
      </c>
      <c r="E1588" s="66" t="s">
        <v>52</v>
      </c>
      <c r="F1588" s="66"/>
      <c r="G1588" s="89"/>
      <c r="H1588" s="89"/>
      <c r="I1588" s="89"/>
      <c r="J1588" s="89"/>
      <c r="K1588" s="89"/>
      <c r="L1588" s="89"/>
      <c r="M1588" s="89"/>
      <c r="N1588" s="89"/>
      <c r="O1588" s="89"/>
      <c r="P1588" s="89"/>
      <c r="Q1588" s="66"/>
      <c r="R1588" s="66"/>
    </row>
    <row r="1589" spans="1:20" ht="15" customHeight="1" x14ac:dyDescent="0.25">
      <c r="A1589" s="74" t="s">
        <v>4021</v>
      </c>
      <c r="B1589" t="s">
        <v>166</v>
      </c>
      <c r="C1589" s="73">
        <v>11000</v>
      </c>
      <c r="D1589" s="93">
        <v>2</v>
      </c>
      <c r="E1589" s="66" t="s">
        <v>52</v>
      </c>
      <c r="F1589" s="66"/>
      <c r="G1589" s="89"/>
      <c r="H1589" s="89"/>
      <c r="I1589" s="89"/>
      <c r="J1589" s="89"/>
      <c r="K1589" s="89"/>
      <c r="L1589" s="89"/>
      <c r="M1589" s="89"/>
      <c r="N1589" s="89"/>
      <c r="O1589" s="89"/>
      <c r="P1589" s="89"/>
      <c r="Q1589" s="66"/>
      <c r="R1589" s="66"/>
    </row>
    <row r="1590" spans="1:20" ht="15" customHeight="1" x14ac:dyDescent="0.25">
      <c r="A1590" s="74" t="s">
        <v>4021</v>
      </c>
      <c r="B1590" t="s">
        <v>166</v>
      </c>
      <c r="C1590" s="73">
        <v>17728</v>
      </c>
      <c r="D1590" s="93">
        <v>3</v>
      </c>
      <c r="E1590" s="66" t="s">
        <v>20</v>
      </c>
      <c r="F1590" s="66"/>
      <c r="G1590" s="89"/>
      <c r="H1590" s="89"/>
      <c r="I1590" s="89"/>
      <c r="J1590" s="89"/>
      <c r="K1590" s="89"/>
      <c r="L1590" s="89"/>
      <c r="M1590" s="89"/>
      <c r="N1590" s="89"/>
      <c r="O1590" s="89"/>
      <c r="P1590" s="89"/>
      <c r="Q1590" s="66"/>
      <c r="R1590" s="66"/>
    </row>
    <row r="1591" spans="1:20" ht="15" customHeight="1" x14ac:dyDescent="0.25">
      <c r="A1591" s="74" t="s">
        <v>4021</v>
      </c>
      <c r="B1591" t="s">
        <v>166</v>
      </c>
      <c r="C1591" s="73">
        <v>45000</v>
      </c>
      <c r="D1591" s="93">
        <v>4</v>
      </c>
      <c r="E1591" s="66" t="s">
        <v>4001</v>
      </c>
      <c r="F1591" s="66"/>
      <c r="G1591" s="89"/>
      <c r="H1591" s="89"/>
      <c r="I1591" s="89"/>
      <c r="J1591" s="89"/>
      <c r="K1591" s="89"/>
      <c r="L1591" s="89"/>
      <c r="M1591" s="89"/>
      <c r="N1591" s="89"/>
      <c r="O1591" s="89"/>
      <c r="P1591" s="89"/>
      <c r="Q1591" s="66"/>
      <c r="R1591" s="66"/>
    </row>
    <row r="1592" spans="1:20" ht="15" customHeight="1" x14ac:dyDescent="0.25">
      <c r="A1592" s="74" t="s">
        <v>4021</v>
      </c>
      <c r="B1592" t="s">
        <v>292</v>
      </c>
      <c r="C1592" s="73">
        <v>78000</v>
      </c>
      <c r="D1592" s="93">
        <v>5</v>
      </c>
      <c r="E1592" s="66" t="s">
        <v>310</v>
      </c>
      <c r="F1592" s="66"/>
      <c r="Q1592" s="66"/>
      <c r="R1592" s="66"/>
    </row>
    <row r="1593" spans="1:20" ht="15" customHeight="1" x14ac:dyDescent="0.25">
      <c r="A1593" s="74" t="s">
        <v>4021</v>
      </c>
      <c r="B1593" t="s">
        <v>499</v>
      </c>
      <c r="C1593" s="73">
        <v>28109.627547434993</v>
      </c>
      <c r="D1593" s="93">
        <v>3</v>
      </c>
      <c r="E1593" s="66" t="s">
        <v>20</v>
      </c>
      <c r="F1593" s="66"/>
      <c r="Q1593" s="66"/>
      <c r="R1593" s="66"/>
    </row>
    <row r="1594" spans="1:20" ht="15" customHeight="1" x14ac:dyDescent="0.25">
      <c r="A1594" s="74" t="s">
        <v>4022</v>
      </c>
      <c r="B1594" t="s">
        <v>143</v>
      </c>
      <c r="C1594" s="73">
        <v>61000</v>
      </c>
      <c r="D1594" s="93">
        <v>2</v>
      </c>
      <c r="E1594" s="66" t="s">
        <v>52</v>
      </c>
      <c r="F1594" s="66"/>
      <c r="Q1594" s="66"/>
      <c r="R1594" s="66"/>
    </row>
    <row r="1595" spans="1:20" ht="15" customHeight="1" x14ac:dyDescent="0.25">
      <c r="A1595" s="74" t="s">
        <v>4022</v>
      </c>
      <c r="B1595" t="s">
        <v>143</v>
      </c>
      <c r="C1595" s="73">
        <v>31330</v>
      </c>
      <c r="D1595" s="93">
        <v>3</v>
      </c>
      <c r="E1595" s="66" t="s">
        <v>20</v>
      </c>
      <c r="F1595" s="66"/>
      <c r="G1595" s="89"/>
      <c r="H1595" s="89"/>
      <c r="J1595" s="89"/>
      <c r="K1595" s="89"/>
      <c r="L1595" s="89"/>
      <c r="M1595" s="89"/>
      <c r="N1595" s="89"/>
      <c r="O1595" s="89"/>
      <c r="P1595" s="89"/>
      <c r="Q1595" s="66"/>
      <c r="R1595" s="66"/>
    </row>
    <row r="1596" spans="1:20" ht="15" customHeight="1" x14ac:dyDescent="0.25">
      <c r="A1596" s="74" t="s">
        <v>4022</v>
      </c>
      <c r="B1596" t="s">
        <v>143</v>
      </c>
      <c r="C1596" s="73">
        <v>14000</v>
      </c>
      <c r="D1596" s="93">
        <v>3</v>
      </c>
      <c r="E1596" s="66" t="s">
        <v>20</v>
      </c>
      <c r="F1596" s="66"/>
      <c r="G1596" s="89"/>
      <c r="H1596" s="89"/>
      <c r="I1596" s="89"/>
      <c r="J1596" s="89"/>
      <c r="K1596" s="89"/>
      <c r="L1596" s="89"/>
      <c r="M1596" s="89"/>
      <c r="N1596" s="89"/>
      <c r="O1596" s="89"/>
      <c r="P1596" s="89"/>
      <c r="Q1596" s="66"/>
      <c r="R1596" s="66"/>
      <c r="S1596" s="74"/>
      <c r="T1596" s="83"/>
    </row>
    <row r="1597" spans="1:20" ht="15" customHeight="1" x14ac:dyDescent="0.25">
      <c r="A1597" s="74" t="s">
        <v>4022</v>
      </c>
      <c r="B1597" t="s">
        <v>143</v>
      </c>
      <c r="C1597" s="73">
        <v>4545</v>
      </c>
      <c r="D1597" s="93">
        <v>3</v>
      </c>
      <c r="E1597" s="66" t="s">
        <v>20</v>
      </c>
      <c r="F1597" s="66"/>
      <c r="G1597" s="89"/>
      <c r="H1597" s="89"/>
      <c r="I1597" s="89"/>
      <c r="J1597" s="89"/>
      <c r="K1597" s="89"/>
      <c r="L1597" s="89"/>
      <c r="M1597" s="89"/>
      <c r="N1597" s="89"/>
      <c r="O1597" s="89"/>
      <c r="P1597" s="89"/>
      <c r="Q1597" s="66"/>
      <c r="R1597" s="66"/>
    </row>
    <row r="1598" spans="1:20" ht="15" customHeight="1" x14ac:dyDescent="0.25">
      <c r="A1598" s="74" t="s">
        <v>4022</v>
      </c>
      <c r="B1598" t="s">
        <v>143</v>
      </c>
      <c r="C1598" s="73">
        <v>11400</v>
      </c>
      <c r="D1598" s="93">
        <v>6</v>
      </c>
      <c r="E1598" s="66" t="s">
        <v>356</v>
      </c>
      <c r="F1598" s="66"/>
      <c r="G1598" s="89"/>
      <c r="H1598" s="89"/>
      <c r="I1598" s="89"/>
      <c r="J1598" s="89"/>
      <c r="K1598" s="89"/>
      <c r="M1598" s="89"/>
      <c r="N1598" s="89"/>
      <c r="O1598" s="89"/>
      <c r="P1598" s="89"/>
      <c r="Q1598" s="66"/>
      <c r="R1598" s="66"/>
    </row>
    <row r="1599" spans="1:20" ht="15" customHeight="1" x14ac:dyDescent="0.25">
      <c r="A1599" s="74" t="s">
        <v>4022</v>
      </c>
      <c r="B1599" t="s">
        <v>143</v>
      </c>
      <c r="C1599" s="73">
        <v>35000</v>
      </c>
      <c r="D1599" s="93">
        <v>3</v>
      </c>
      <c r="E1599" s="66" t="s">
        <v>20</v>
      </c>
      <c r="F1599" s="66"/>
      <c r="G1599" s="89"/>
      <c r="H1599" s="89"/>
      <c r="I1599" s="89"/>
      <c r="J1599" s="89"/>
      <c r="K1599" s="89"/>
      <c r="L1599" s="89"/>
      <c r="M1599" s="89"/>
      <c r="N1599" s="89"/>
      <c r="O1599" s="89"/>
      <c r="P1599" s="89"/>
      <c r="Q1599" s="66"/>
      <c r="R1599" s="66"/>
    </row>
    <row r="1600" spans="1:20" ht="15" customHeight="1" x14ac:dyDescent="0.25">
      <c r="A1600" s="74" t="s">
        <v>4022</v>
      </c>
      <c r="B1600" t="s">
        <v>143</v>
      </c>
      <c r="C1600" s="73">
        <v>220700</v>
      </c>
      <c r="D1600" s="93">
        <v>6</v>
      </c>
      <c r="E1600" s="66" t="s">
        <v>356</v>
      </c>
      <c r="F1600" s="66"/>
      <c r="G1600" s="89"/>
      <c r="H1600" s="89"/>
      <c r="I1600" s="89"/>
      <c r="J1600" s="89"/>
      <c r="K1600" s="89"/>
      <c r="L1600" s="89"/>
      <c r="M1600" s="89"/>
      <c r="N1600" s="89"/>
      <c r="O1600" s="89"/>
      <c r="P1600" s="89"/>
      <c r="Q1600" s="66"/>
      <c r="R1600" s="66"/>
    </row>
    <row r="1601" spans="1:20" ht="15" customHeight="1" x14ac:dyDescent="0.25">
      <c r="A1601" s="74" t="s">
        <v>4022</v>
      </c>
      <c r="B1601" t="s">
        <v>143</v>
      </c>
      <c r="C1601" s="73">
        <v>12000</v>
      </c>
      <c r="D1601" s="93">
        <v>3</v>
      </c>
      <c r="E1601" s="66" t="s">
        <v>20</v>
      </c>
      <c r="F1601" s="66"/>
      <c r="G1601" s="89"/>
      <c r="H1601" s="89"/>
      <c r="I1601" s="89"/>
      <c r="J1601" s="89"/>
      <c r="K1601" s="89"/>
      <c r="L1601" s="89"/>
      <c r="M1601" s="89"/>
      <c r="N1601" s="89"/>
      <c r="O1601" s="89"/>
      <c r="P1601" s="89"/>
      <c r="Q1601" s="66"/>
      <c r="R1601" s="66"/>
      <c r="S1601" s="74"/>
      <c r="T1601" s="83"/>
    </row>
    <row r="1602" spans="1:20" ht="15" customHeight="1" x14ac:dyDescent="0.25">
      <c r="A1602" s="74" t="s">
        <v>4022</v>
      </c>
      <c r="B1602" t="s">
        <v>143</v>
      </c>
      <c r="C1602" s="73">
        <v>18000</v>
      </c>
      <c r="D1602" s="93">
        <v>9</v>
      </c>
      <c r="E1602" s="66" t="s">
        <v>279</v>
      </c>
      <c r="F1602" s="66"/>
      <c r="G1602" s="89"/>
      <c r="H1602" s="89"/>
      <c r="I1602" s="89"/>
      <c r="J1602" s="89"/>
      <c r="K1602" s="89"/>
      <c r="L1602" s="89"/>
      <c r="M1602" s="89"/>
      <c r="N1602" s="89"/>
      <c r="P1602" s="89"/>
      <c r="Q1602" s="66"/>
      <c r="R1602" s="66"/>
      <c r="S1602" s="74"/>
      <c r="T1602" s="83"/>
    </row>
    <row r="1603" spans="1:20" ht="15" customHeight="1" x14ac:dyDescent="0.25">
      <c r="A1603" s="74" t="s">
        <v>4022</v>
      </c>
      <c r="B1603" t="s">
        <v>143</v>
      </c>
      <c r="C1603" s="73">
        <v>15600</v>
      </c>
      <c r="D1603" s="93">
        <v>7</v>
      </c>
      <c r="E1603" s="66" t="s">
        <v>488</v>
      </c>
      <c r="F1603" s="66"/>
      <c r="G1603" s="89"/>
      <c r="H1603" s="89"/>
      <c r="I1603" s="89"/>
      <c r="J1603" s="89"/>
      <c r="K1603" s="89"/>
      <c r="L1603" s="89"/>
      <c r="N1603" s="89"/>
      <c r="O1603" s="89"/>
      <c r="P1603" s="89"/>
      <c r="Q1603" s="66"/>
      <c r="R1603" s="66"/>
      <c r="S1603" s="74"/>
      <c r="T1603" s="83"/>
    </row>
    <row r="1604" spans="1:20" ht="15" customHeight="1" x14ac:dyDescent="0.25">
      <c r="A1604" s="74" t="s">
        <v>4022</v>
      </c>
      <c r="B1604" t="s">
        <v>143</v>
      </c>
      <c r="C1604" s="73">
        <v>148284.35006969364</v>
      </c>
      <c r="D1604" s="93">
        <v>3</v>
      </c>
      <c r="E1604" s="66" t="s">
        <v>20</v>
      </c>
      <c r="F1604" s="66"/>
      <c r="G1604" s="89"/>
      <c r="H1604" s="89"/>
      <c r="I1604" s="89"/>
      <c r="J1604" s="89"/>
      <c r="K1604" s="89"/>
      <c r="L1604" s="89"/>
      <c r="M1604" s="89"/>
      <c r="N1604" s="89"/>
      <c r="O1604" s="89"/>
      <c r="P1604" s="89"/>
      <c r="Q1604" s="66"/>
      <c r="R1604" s="66"/>
      <c r="S1604" s="74"/>
      <c r="T1604" s="83"/>
    </row>
    <row r="1605" spans="1:20" ht="15" customHeight="1" x14ac:dyDescent="0.25">
      <c r="A1605" s="74" t="s">
        <v>4022</v>
      </c>
      <c r="B1605" t="s">
        <v>143</v>
      </c>
      <c r="C1605" s="73">
        <v>9490.1984044603923</v>
      </c>
      <c r="D1605" s="93">
        <v>3</v>
      </c>
      <c r="E1605" s="66" t="s">
        <v>20</v>
      </c>
      <c r="F1605" s="66"/>
      <c r="G1605" s="89"/>
      <c r="H1605" s="89"/>
      <c r="I1605" s="89"/>
      <c r="J1605" s="89"/>
      <c r="K1605" s="89"/>
      <c r="L1605" s="89"/>
      <c r="M1605" s="89"/>
      <c r="N1605" s="89"/>
      <c r="O1605" s="89"/>
      <c r="P1605" s="89"/>
      <c r="Q1605" s="66"/>
      <c r="R1605" s="66"/>
      <c r="S1605" s="74"/>
      <c r="T1605" s="83"/>
    </row>
    <row r="1606" spans="1:20" ht="15" customHeight="1" x14ac:dyDescent="0.25">
      <c r="A1606" s="74" t="s">
        <v>4022</v>
      </c>
      <c r="B1606" t="s">
        <v>143</v>
      </c>
      <c r="C1606" s="73">
        <v>26691.183012544854</v>
      </c>
      <c r="D1606" s="93">
        <v>2</v>
      </c>
      <c r="E1606" s="66" t="s">
        <v>52</v>
      </c>
      <c r="F1606" s="66"/>
      <c r="G1606" s="89"/>
      <c r="H1606" s="89"/>
      <c r="I1606" s="89"/>
      <c r="J1606" s="89"/>
      <c r="K1606" s="89"/>
      <c r="L1606" s="89"/>
      <c r="M1606" s="89"/>
      <c r="N1606" s="89"/>
      <c r="O1606" s="89"/>
      <c r="P1606" s="89"/>
      <c r="Q1606" s="66"/>
      <c r="R1606" s="66"/>
    </row>
    <row r="1607" spans="1:20" ht="15" customHeight="1" x14ac:dyDescent="0.25">
      <c r="A1607" s="74" t="s">
        <v>4022</v>
      </c>
      <c r="B1607" t="s">
        <v>143</v>
      </c>
      <c r="C1607" s="73">
        <v>50700</v>
      </c>
      <c r="D1607" s="93">
        <v>3</v>
      </c>
      <c r="E1607" s="66" t="s">
        <v>20</v>
      </c>
      <c r="F1607" s="66"/>
      <c r="G1607" s="89"/>
      <c r="H1607" s="89"/>
      <c r="I1607" s="89"/>
      <c r="J1607" s="89"/>
      <c r="K1607" s="89"/>
      <c r="L1607" s="89"/>
      <c r="M1607" s="89"/>
      <c r="N1607" s="89"/>
      <c r="O1607" s="89"/>
      <c r="P1607" s="89"/>
      <c r="Q1607" s="66"/>
      <c r="R1607" s="66"/>
    </row>
    <row r="1608" spans="1:20" ht="15" customHeight="1" x14ac:dyDescent="0.25">
      <c r="A1608" s="74" t="s">
        <v>4022</v>
      </c>
      <c r="B1608" t="s">
        <v>143</v>
      </c>
      <c r="C1608" s="73">
        <v>10000</v>
      </c>
      <c r="D1608" s="93">
        <v>3</v>
      </c>
      <c r="E1608" s="66" t="s">
        <v>20</v>
      </c>
      <c r="F1608" s="66"/>
      <c r="G1608" s="89"/>
      <c r="H1608" s="89"/>
      <c r="I1608" s="89"/>
      <c r="J1608" s="89"/>
      <c r="K1608" s="89"/>
      <c r="L1608" s="89"/>
      <c r="M1608" s="89"/>
      <c r="N1608" s="89"/>
      <c r="O1608" s="89"/>
      <c r="P1608" s="89"/>
      <c r="Q1608" s="66"/>
      <c r="R1608" s="66"/>
    </row>
    <row r="1609" spans="1:20" ht="15" customHeight="1" x14ac:dyDescent="0.25">
      <c r="A1609" s="74" t="s">
        <v>4022</v>
      </c>
      <c r="B1609" t="s">
        <v>143</v>
      </c>
      <c r="C1609" s="73">
        <v>13000</v>
      </c>
      <c r="D1609" s="93">
        <v>3</v>
      </c>
      <c r="E1609" s="66" t="s">
        <v>20</v>
      </c>
      <c r="F1609" s="66"/>
      <c r="G1609" s="89"/>
      <c r="H1609" s="89"/>
      <c r="I1609" s="89"/>
      <c r="J1609" s="89"/>
      <c r="K1609" s="89"/>
      <c r="L1609" s="89"/>
      <c r="M1609" s="89"/>
      <c r="N1609" s="89"/>
      <c r="O1609" s="89"/>
      <c r="P1609" s="89"/>
      <c r="Q1609" s="66"/>
      <c r="R1609" s="66"/>
    </row>
    <row r="1610" spans="1:20" ht="15" customHeight="1" x14ac:dyDescent="0.25">
      <c r="A1610" s="74" t="s">
        <v>4022</v>
      </c>
      <c r="B1610" t="s">
        <v>143</v>
      </c>
      <c r="C1610" s="73">
        <v>30500</v>
      </c>
      <c r="D1610" s="93">
        <v>3</v>
      </c>
      <c r="E1610" s="66" t="s">
        <v>20</v>
      </c>
      <c r="F1610" s="66"/>
      <c r="G1610" s="89"/>
      <c r="H1610" s="89"/>
      <c r="I1610" s="89"/>
      <c r="J1610" s="89"/>
      <c r="K1610" s="89"/>
      <c r="L1610" s="89"/>
      <c r="M1610" s="89"/>
      <c r="N1610" s="89"/>
      <c r="O1610" s="89"/>
      <c r="P1610" s="89"/>
      <c r="Q1610" s="66"/>
      <c r="R1610" s="66"/>
    </row>
    <row r="1611" spans="1:20" ht="15" customHeight="1" x14ac:dyDescent="0.25">
      <c r="A1611" s="74" t="s">
        <v>4022</v>
      </c>
      <c r="B1611" t="s">
        <v>143</v>
      </c>
      <c r="C1611" s="73">
        <v>31200</v>
      </c>
      <c r="D1611" s="93">
        <v>3</v>
      </c>
      <c r="E1611" s="66" t="s">
        <v>20</v>
      </c>
      <c r="F1611" s="66"/>
      <c r="G1611" s="89"/>
      <c r="H1611" s="89"/>
      <c r="I1611" s="89"/>
      <c r="J1611" s="89"/>
      <c r="K1611" s="89"/>
      <c r="L1611" s="89"/>
      <c r="M1611" s="89"/>
      <c r="N1611" s="89"/>
      <c r="O1611" s="89"/>
      <c r="P1611" s="89"/>
      <c r="Q1611" s="66"/>
      <c r="R1611" s="66"/>
    </row>
    <row r="1612" spans="1:20" ht="15" customHeight="1" x14ac:dyDescent="0.25">
      <c r="A1612" s="74" t="s">
        <v>4022</v>
      </c>
      <c r="B1612" t="s">
        <v>143</v>
      </c>
      <c r="C1612" s="73">
        <v>80000</v>
      </c>
      <c r="D1612" s="93">
        <v>9</v>
      </c>
      <c r="E1612" s="66" t="s">
        <v>279</v>
      </c>
      <c r="F1612" s="66"/>
      <c r="G1612" s="89"/>
      <c r="H1612" s="89"/>
      <c r="I1612" s="89"/>
      <c r="J1612" s="89"/>
      <c r="K1612" s="89"/>
      <c r="L1612" s="89"/>
      <c r="M1612" s="89"/>
      <c r="N1612" s="89"/>
      <c r="O1612" s="89"/>
      <c r="P1612" s="89"/>
      <c r="Q1612" s="66"/>
      <c r="R1612" s="66"/>
    </row>
    <row r="1613" spans="1:20" ht="15" customHeight="1" x14ac:dyDescent="0.25">
      <c r="A1613" s="74" t="s">
        <v>4022</v>
      </c>
      <c r="B1613" t="s">
        <v>143</v>
      </c>
      <c r="C1613" s="73">
        <v>30000</v>
      </c>
      <c r="D1613" s="93">
        <v>3</v>
      </c>
      <c r="E1613" s="66" t="s">
        <v>20</v>
      </c>
      <c r="F1613" s="66"/>
      <c r="G1613" s="89"/>
      <c r="H1613" s="89"/>
      <c r="I1613" s="89"/>
      <c r="J1613" s="89"/>
      <c r="K1613" s="89"/>
      <c r="L1613" s="89"/>
      <c r="M1613" s="89"/>
      <c r="N1613" s="89"/>
      <c r="O1613" s="89"/>
      <c r="P1613" s="89"/>
      <c r="Q1613" s="66"/>
      <c r="R1613" s="66"/>
    </row>
    <row r="1614" spans="1:20" ht="15" customHeight="1" x14ac:dyDescent="0.25">
      <c r="A1614" s="74" t="s">
        <v>4022</v>
      </c>
      <c r="B1614" t="s">
        <v>184</v>
      </c>
      <c r="C1614" s="73">
        <v>24000</v>
      </c>
      <c r="D1614" s="93">
        <v>2</v>
      </c>
      <c r="E1614" s="66" t="s">
        <v>52</v>
      </c>
      <c r="F1614" s="66"/>
      <c r="Q1614" s="66"/>
      <c r="R1614" s="66"/>
    </row>
    <row r="1615" spans="1:20" ht="15" customHeight="1" x14ac:dyDescent="0.25">
      <c r="A1615" s="74" t="s">
        <v>4022</v>
      </c>
      <c r="B1615" t="s">
        <v>184</v>
      </c>
      <c r="C1615" s="73">
        <v>8500</v>
      </c>
      <c r="D1615" s="93">
        <v>3</v>
      </c>
      <c r="E1615" s="66" t="s">
        <v>20</v>
      </c>
      <c r="F1615" s="66"/>
      <c r="G1615" s="89"/>
      <c r="H1615" s="89"/>
      <c r="J1615" s="89"/>
      <c r="K1615" s="89"/>
      <c r="L1615" s="89"/>
      <c r="M1615" s="89"/>
      <c r="N1615" s="89"/>
      <c r="O1615" s="89"/>
      <c r="P1615" s="89"/>
      <c r="Q1615" s="66"/>
      <c r="R1615" s="66"/>
    </row>
    <row r="1616" spans="1:20" ht="15" customHeight="1" x14ac:dyDescent="0.25">
      <c r="A1616" s="74" t="s">
        <v>4022</v>
      </c>
      <c r="B1616" t="s">
        <v>184</v>
      </c>
      <c r="C1616" s="73">
        <v>6000</v>
      </c>
      <c r="D1616" s="93">
        <v>3</v>
      </c>
      <c r="E1616" s="66" t="s">
        <v>20</v>
      </c>
      <c r="F1616" s="66"/>
      <c r="G1616" s="89"/>
      <c r="H1616" s="89"/>
      <c r="I1616" s="89"/>
      <c r="J1616" s="89"/>
      <c r="K1616" s="89"/>
      <c r="L1616" s="89"/>
      <c r="M1616" s="89"/>
      <c r="N1616" s="89"/>
      <c r="O1616" s="89"/>
      <c r="P1616" s="89"/>
      <c r="Q1616" s="66"/>
      <c r="R1616" s="66"/>
    </row>
    <row r="1617" spans="1:18" ht="15" customHeight="1" x14ac:dyDescent="0.25">
      <c r="A1617" s="74" t="s">
        <v>4022</v>
      </c>
      <c r="B1617" t="s">
        <v>184</v>
      </c>
      <c r="C1617" s="73">
        <v>7200</v>
      </c>
      <c r="D1617" s="93">
        <v>7</v>
      </c>
      <c r="E1617" s="66" t="s">
        <v>488</v>
      </c>
      <c r="F1617" s="66"/>
      <c r="G1617" s="89"/>
      <c r="H1617" s="89"/>
      <c r="I1617" s="89"/>
      <c r="J1617" s="89"/>
      <c r="K1617" s="89"/>
      <c r="L1617" s="89"/>
      <c r="N1617" s="89"/>
      <c r="O1617" s="89"/>
      <c r="P1617" s="89"/>
      <c r="Q1617" s="66"/>
      <c r="R1617" s="66"/>
    </row>
    <row r="1618" spans="1:18" ht="15" customHeight="1" x14ac:dyDescent="0.25">
      <c r="A1618" s="74" t="s">
        <v>4022</v>
      </c>
      <c r="B1618" t="s">
        <v>184</v>
      </c>
      <c r="C1618" s="73">
        <v>16110</v>
      </c>
      <c r="D1618" s="93">
        <v>3</v>
      </c>
      <c r="E1618" s="66" t="s">
        <v>20</v>
      </c>
      <c r="F1618" s="66"/>
      <c r="G1618" s="89"/>
      <c r="H1618" s="89"/>
      <c r="I1618" s="89"/>
      <c r="J1618" s="89"/>
      <c r="K1618" s="89"/>
      <c r="L1618" s="89"/>
      <c r="M1618" s="89"/>
      <c r="N1618" s="89"/>
      <c r="O1618" s="89"/>
      <c r="P1618" s="89"/>
      <c r="Q1618" s="66"/>
      <c r="R1618" s="66"/>
    </row>
    <row r="1619" spans="1:18" ht="15" customHeight="1" x14ac:dyDescent="0.25">
      <c r="A1619" s="74" t="s">
        <v>4022</v>
      </c>
      <c r="B1619" t="s">
        <v>680</v>
      </c>
      <c r="C1619" s="73">
        <v>6000</v>
      </c>
      <c r="D1619" s="93">
        <v>2</v>
      </c>
      <c r="E1619" s="66" t="s">
        <v>52</v>
      </c>
      <c r="F1619" s="66"/>
      <c r="Q1619" s="66"/>
      <c r="R1619" s="66"/>
    </row>
    <row r="1620" spans="1:18" ht="15" customHeight="1" x14ac:dyDescent="0.25">
      <c r="A1620" s="74" t="s">
        <v>4022</v>
      </c>
      <c r="B1620" t="s">
        <v>989</v>
      </c>
      <c r="C1620" s="73">
        <v>35000</v>
      </c>
      <c r="D1620" s="93">
        <v>2</v>
      </c>
      <c r="E1620" s="66" t="s">
        <v>52</v>
      </c>
      <c r="F1620" s="66"/>
      <c r="G1620" s="89"/>
      <c r="I1620" s="89"/>
      <c r="J1620" s="89"/>
      <c r="K1620" s="89"/>
      <c r="L1620" s="89"/>
      <c r="M1620" s="89"/>
      <c r="N1620" s="89"/>
      <c r="O1620" s="89"/>
      <c r="P1620" s="89"/>
      <c r="Q1620" s="66"/>
      <c r="R1620" s="66"/>
    </row>
    <row r="1621" spans="1:18" ht="15" customHeight="1" x14ac:dyDescent="0.25">
      <c r="A1621" s="74" t="s">
        <v>4022</v>
      </c>
      <c r="B1621" t="s">
        <v>1156</v>
      </c>
      <c r="C1621" s="73">
        <v>20000</v>
      </c>
      <c r="D1621" s="93">
        <v>1</v>
      </c>
      <c r="E1621" s="66" t="s">
        <v>3999</v>
      </c>
      <c r="F1621" s="66"/>
      <c r="Q1621" s="66"/>
      <c r="R1621" s="66"/>
    </row>
    <row r="1622" spans="1:18" ht="15" customHeight="1" x14ac:dyDescent="0.25">
      <c r="A1622" s="74" t="s">
        <v>4022</v>
      </c>
      <c r="B1622" t="s">
        <v>1331</v>
      </c>
      <c r="C1622" s="73">
        <v>24000</v>
      </c>
      <c r="D1622" s="93">
        <v>2</v>
      </c>
      <c r="E1622" s="66" t="s">
        <v>52</v>
      </c>
      <c r="F1622" s="66"/>
      <c r="Q1622" s="66"/>
      <c r="R1622" s="66"/>
    </row>
    <row r="1623" spans="1:18" ht="15" customHeight="1" x14ac:dyDescent="0.25">
      <c r="A1623" s="74" t="s">
        <v>4106</v>
      </c>
      <c r="B1623" t="s">
        <v>84</v>
      </c>
      <c r="C1623" s="73">
        <v>71393.675948184507</v>
      </c>
      <c r="D1623" s="93">
        <v>6</v>
      </c>
      <c r="E1623" s="66" t="s">
        <v>356</v>
      </c>
      <c r="F1623" s="89"/>
      <c r="Q1623" s="66"/>
      <c r="R1623" s="66"/>
    </row>
    <row r="1624" spans="1:18" ht="15" customHeight="1" x14ac:dyDescent="0.25">
      <c r="A1624" s="74" t="s">
        <v>4106</v>
      </c>
      <c r="B1624" t="s">
        <v>84</v>
      </c>
      <c r="C1624" s="73">
        <v>86692.320794224041</v>
      </c>
      <c r="D1624" s="93">
        <v>4</v>
      </c>
      <c r="E1624" s="66" t="s">
        <v>4001</v>
      </c>
      <c r="F1624" s="89"/>
      <c r="G1624" s="89"/>
      <c r="H1624" s="89"/>
      <c r="I1624" s="89"/>
      <c r="K1624" s="89"/>
      <c r="L1624" s="89"/>
      <c r="M1624" s="89"/>
      <c r="N1624" s="89"/>
      <c r="O1624" s="89"/>
      <c r="P1624" s="89"/>
      <c r="Q1624" s="66"/>
      <c r="R1624" s="66"/>
    </row>
    <row r="1625" spans="1:18" ht="15" customHeight="1" x14ac:dyDescent="0.25">
      <c r="A1625" s="74" t="s">
        <v>4106</v>
      </c>
      <c r="B1625" t="s">
        <v>84</v>
      </c>
      <c r="C1625" s="73">
        <v>101990.96564026357</v>
      </c>
      <c r="D1625" s="93">
        <v>2</v>
      </c>
      <c r="E1625" s="66" t="s">
        <v>52</v>
      </c>
      <c r="F1625" s="89"/>
      <c r="G1625" s="89"/>
      <c r="I1625" s="89"/>
      <c r="J1625" s="89"/>
      <c r="K1625" s="89"/>
      <c r="L1625" s="89"/>
      <c r="M1625" s="89"/>
      <c r="N1625" s="89"/>
      <c r="O1625" s="89"/>
      <c r="P1625" s="89"/>
      <c r="Q1625" s="66"/>
      <c r="R1625" s="66"/>
    </row>
    <row r="1626" spans="1:18" ht="15" customHeight="1" x14ac:dyDescent="0.25">
      <c r="A1626" s="74" t="s">
        <v>4106</v>
      </c>
      <c r="B1626" t="s">
        <v>84</v>
      </c>
      <c r="C1626" s="73">
        <v>61194.579384158147</v>
      </c>
      <c r="D1626" s="93">
        <v>3</v>
      </c>
      <c r="E1626" s="66" t="s">
        <v>20</v>
      </c>
      <c r="F1626" s="89"/>
      <c r="G1626" s="89"/>
      <c r="H1626" s="89"/>
      <c r="J1626" s="89"/>
      <c r="K1626" s="89"/>
      <c r="L1626" s="89"/>
      <c r="M1626" s="89"/>
      <c r="N1626" s="89"/>
      <c r="O1626" s="89"/>
      <c r="P1626" s="89"/>
      <c r="Q1626" s="66"/>
      <c r="R1626" s="66"/>
    </row>
    <row r="1627" spans="1:18" ht="15" customHeight="1" x14ac:dyDescent="0.25">
      <c r="A1627" s="74" t="s">
        <v>4106</v>
      </c>
      <c r="B1627" t="s">
        <v>84</v>
      </c>
      <c r="C1627" s="73">
        <v>86692.320794224041</v>
      </c>
      <c r="D1627" s="93">
        <v>3</v>
      </c>
      <c r="E1627" s="66" t="s">
        <v>20</v>
      </c>
      <c r="F1627" s="89"/>
      <c r="G1627" s="89"/>
      <c r="H1627" s="89"/>
      <c r="I1627" s="89"/>
      <c r="J1627" s="89"/>
      <c r="K1627" s="89"/>
      <c r="L1627" s="89"/>
      <c r="M1627" s="89"/>
      <c r="N1627" s="89"/>
      <c r="O1627" s="89"/>
      <c r="P1627" s="89"/>
      <c r="Q1627" s="66"/>
      <c r="R1627" s="66"/>
    </row>
    <row r="1628" spans="1:18" ht="15" customHeight="1" x14ac:dyDescent="0.25">
      <c r="A1628" s="74" t="s">
        <v>4106</v>
      </c>
      <c r="B1628" t="s">
        <v>84</v>
      </c>
      <c r="C1628" s="73">
        <v>78533.043543002947</v>
      </c>
      <c r="D1628" s="93">
        <v>3</v>
      </c>
      <c r="E1628" s="66" t="s">
        <v>20</v>
      </c>
      <c r="F1628" s="89"/>
      <c r="G1628" s="89"/>
      <c r="H1628" s="89"/>
      <c r="I1628" s="89"/>
      <c r="J1628" s="89"/>
      <c r="K1628" s="89"/>
      <c r="L1628" s="89"/>
      <c r="M1628" s="89"/>
      <c r="N1628" s="89"/>
      <c r="O1628" s="89"/>
      <c r="P1628" s="89"/>
      <c r="Q1628" s="66"/>
      <c r="R1628" s="66"/>
    </row>
    <row r="1629" spans="1:18" ht="15" customHeight="1" x14ac:dyDescent="0.25">
      <c r="A1629" s="74" t="s">
        <v>4106</v>
      </c>
      <c r="B1629" t="s">
        <v>84</v>
      </c>
      <c r="C1629" s="73">
        <v>95000</v>
      </c>
      <c r="D1629" s="93">
        <v>3</v>
      </c>
      <c r="E1629" s="66" t="s">
        <v>20</v>
      </c>
      <c r="F1629" s="89"/>
      <c r="G1629" s="89"/>
      <c r="H1629" s="89"/>
      <c r="I1629" s="89"/>
      <c r="J1629" s="89"/>
      <c r="K1629" s="89"/>
      <c r="L1629" s="89"/>
      <c r="M1629" s="89"/>
      <c r="N1629" s="89"/>
      <c r="O1629" s="89"/>
      <c r="P1629" s="89"/>
      <c r="Q1629" s="66"/>
      <c r="R1629" s="66"/>
    </row>
    <row r="1630" spans="1:18" ht="15" customHeight="1" x14ac:dyDescent="0.25">
      <c r="A1630" s="74" t="s">
        <v>4106</v>
      </c>
      <c r="B1630" t="s">
        <v>84</v>
      </c>
      <c r="C1630" s="73">
        <v>158085.99674240855</v>
      </c>
      <c r="D1630" s="93">
        <v>2</v>
      </c>
      <c r="E1630" s="66" t="s">
        <v>52</v>
      </c>
      <c r="F1630" s="89"/>
      <c r="G1630" s="89"/>
      <c r="H1630" s="89"/>
      <c r="I1630" s="89"/>
      <c r="J1630" s="89"/>
      <c r="K1630" s="89"/>
      <c r="L1630" s="89"/>
      <c r="M1630" s="89"/>
      <c r="N1630" s="89"/>
      <c r="O1630" s="89"/>
      <c r="P1630" s="89"/>
      <c r="Q1630" s="66"/>
      <c r="R1630" s="66"/>
    </row>
    <row r="1631" spans="1:18" ht="15" customHeight="1" x14ac:dyDescent="0.25">
      <c r="A1631" s="74" t="s">
        <v>4106</v>
      </c>
      <c r="B1631" t="s">
        <v>84</v>
      </c>
      <c r="C1631" s="73">
        <v>22438.012440857987</v>
      </c>
      <c r="D1631" s="93">
        <v>3</v>
      </c>
      <c r="E1631" s="66" t="s">
        <v>20</v>
      </c>
      <c r="F1631" s="89"/>
      <c r="G1631" s="89"/>
      <c r="H1631" s="89"/>
      <c r="I1631" s="89"/>
      <c r="J1631" s="89"/>
      <c r="K1631" s="89"/>
      <c r="L1631" s="89"/>
      <c r="M1631" s="89"/>
      <c r="N1631" s="89"/>
      <c r="O1631" s="89"/>
      <c r="P1631" s="89"/>
      <c r="Q1631" s="66"/>
      <c r="R1631" s="66"/>
    </row>
    <row r="1632" spans="1:18" ht="15" customHeight="1" x14ac:dyDescent="0.25">
      <c r="A1632" s="74" t="s">
        <v>4106</v>
      </c>
      <c r="B1632" t="s">
        <v>84</v>
      </c>
      <c r="C1632" s="73">
        <v>132588.25533234264</v>
      </c>
      <c r="D1632" s="93">
        <v>5</v>
      </c>
      <c r="E1632" s="66" t="s">
        <v>310</v>
      </c>
      <c r="F1632" s="89"/>
      <c r="G1632" s="89"/>
      <c r="H1632" s="89"/>
      <c r="I1632" s="89"/>
      <c r="J1632" s="89"/>
      <c r="L1632" s="89"/>
      <c r="M1632" s="89"/>
      <c r="N1632" s="89"/>
      <c r="O1632" s="89"/>
      <c r="P1632" s="89"/>
      <c r="Q1632" s="66"/>
      <c r="R1632" s="66"/>
    </row>
    <row r="1633" spans="1:18" ht="15" customHeight="1" x14ac:dyDescent="0.25">
      <c r="A1633" s="74" t="s">
        <v>4106</v>
      </c>
      <c r="B1633" t="s">
        <v>84</v>
      </c>
      <c r="C1633" s="73">
        <v>104030.78495306884</v>
      </c>
      <c r="D1633" s="93">
        <v>2</v>
      </c>
      <c r="E1633" s="66" t="s">
        <v>52</v>
      </c>
      <c r="F1633" s="89"/>
      <c r="G1633" s="89"/>
      <c r="H1633" s="89"/>
      <c r="I1633" s="89"/>
      <c r="J1633" s="89"/>
      <c r="K1633" s="89"/>
      <c r="L1633" s="89"/>
      <c r="M1633" s="89"/>
      <c r="N1633" s="89"/>
      <c r="O1633" s="89"/>
      <c r="P1633" s="89"/>
      <c r="Q1633" s="66"/>
      <c r="R1633" s="66"/>
    </row>
    <row r="1634" spans="1:18" ht="15" customHeight="1" x14ac:dyDescent="0.25">
      <c r="A1634" s="74" t="s">
        <v>4106</v>
      </c>
      <c r="B1634" t="s">
        <v>84</v>
      </c>
      <c r="C1634" s="73">
        <v>108110.42357867939</v>
      </c>
      <c r="D1634" s="93">
        <v>8</v>
      </c>
      <c r="E1634" s="66" t="s">
        <v>67</v>
      </c>
      <c r="F1634" s="89"/>
      <c r="G1634" s="89"/>
      <c r="H1634" s="89"/>
      <c r="I1634" s="89"/>
      <c r="J1634" s="89"/>
      <c r="K1634" s="89"/>
      <c r="L1634" s="89"/>
      <c r="M1634" s="89"/>
      <c r="O1634" s="89"/>
      <c r="P1634" s="89"/>
      <c r="Q1634" s="66"/>
      <c r="R1634" s="66"/>
    </row>
    <row r="1635" spans="1:18" ht="15" customHeight="1" x14ac:dyDescent="0.25">
      <c r="A1635" s="74" t="s">
        <v>4106</v>
      </c>
      <c r="B1635" t="s">
        <v>84</v>
      </c>
      <c r="C1635" s="73">
        <v>101990.96564026357</v>
      </c>
      <c r="D1635" s="93">
        <v>2</v>
      </c>
      <c r="E1635" s="66" t="s">
        <v>52</v>
      </c>
      <c r="F1635" s="89"/>
      <c r="G1635" s="89"/>
      <c r="H1635" s="89"/>
      <c r="I1635" s="89"/>
      <c r="J1635" s="89"/>
      <c r="K1635" s="89"/>
      <c r="L1635" s="89"/>
      <c r="M1635" s="89"/>
      <c r="N1635" s="89"/>
      <c r="O1635" s="89"/>
      <c r="P1635" s="89"/>
      <c r="Q1635" s="66"/>
      <c r="R1635" s="66"/>
    </row>
    <row r="1636" spans="1:18" ht="15" customHeight="1" x14ac:dyDescent="0.25">
      <c r="A1636" s="74" t="s">
        <v>4106</v>
      </c>
      <c r="B1636" t="s">
        <v>84</v>
      </c>
      <c r="C1636" s="73">
        <v>86692.320794224041</v>
      </c>
      <c r="D1636" s="93">
        <v>6</v>
      </c>
      <c r="E1636" s="66" t="s">
        <v>356</v>
      </c>
      <c r="F1636" s="89"/>
      <c r="G1636" s="89"/>
      <c r="H1636" s="89"/>
      <c r="I1636" s="89"/>
      <c r="J1636" s="89"/>
      <c r="K1636" s="89"/>
      <c r="L1636" s="89"/>
      <c r="M1636" s="89"/>
      <c r="N1636" s="89"/>
      <c r="O1636" s="89"/>
      <c r="P1636" s="89"/>
      <c r="Q1636" s="66"/>
      <c r="R1636" s="66"/>
    </row>
    <row r="1637" spans="1:18" ht="15" customHeight="1" x14ac:dyDescent="0.25">
      <c r="A1637" s="74" t="s">
        <v>4106</v>
      </c>
      <c r="B1637" t="s">
        <v>84</v>
      </c>
      <c r="C1637" s="73">
        <v>101990.96564026357</v>
      </c>
      <c r="D1637" s="93">
        <v>3</v>
      </c>
      <c r="E1637" s="66" t="s">
        <v>20</v>
      </c>
      <c r="F1637" s="89"/>
      <c r="G1637" s="89"/>
      <c r="H1637" s="89"/>
      <c r="I1637" s="89"/>
      <c r="J1637" s="89"/>
      <c r="K1637" s="89"/>
      <c r="L1637" s="89"/>
      <c r="M1637" s="89"/>
      <c r="N1637" s="89"/>
      <c r="O1637" s="89"/>
      <c r="P1637" s="89"/>
      <c r="Q1637" s="66"/>
      <c r="R1637" s="66"/>
    </row>
    <row r="1638" spans="1:18" ht="15" customHeight="1" x14ac:dyDescent="0.25">
      <c r="A1638" s="74" t="s">
        <v>4106</v>
      </c>
      <c r="B1638" t="s">
        <v>84</v>
      </c>
      <c r="C1638" s="73">
        <v>173384.64158844808</v>
      </c>
      <c r="D1638" s="93">
        <v>3</v>
      </c>
      <c r="E1638" s="66" t="s">
        <v>20</v>
      </c>
      <c r="F1638" s="89"/>
      <c r="G1638" s="89"/>
      <c r="H1638" s="89"/>
      <c r="I1638" s="89"/>
      <c r="J1638" s="89"/>
      <c r="K1638" s="89"/>
      <c r="L1638" s="89"/>
      <c r="M1638" s="89"/>
      <c r="N1638" s="89"/>
      <c r="O1638" s="89"/>
      <c r="P1638" s="89"/>
      <c r="Q1638" s="66"/>
      <c r="R1638" s="66"/>
    </row>
    <row r="1639" spans="1:18" ht="15" customHeight="1" x14ac:dyDescent="0.25">
      <c r="A1639" s="74" t="s">
        <v>4106</v>
      </c>
      <c r="B1639" t="s">
        <v>84</v>
      </c>
      <c r="C1639" s="73">
        <v>79552.953199405587</v>
      </c>
      <c r="D1639" s="93">
        <v>5</v>
      </c>
      <c r="E1639" s="66" t="s">
        <v>310</v>
      </c>
      <c r="F1639" s="89"/>
      <c r="G1639" s="89"/>
      <c r="H1639" s="89"/>
      <c r="I1639" s="89"/>
      <c r="J1639" s="89"/>
      <c r="K1639" s="89"/>
      <c r="L1639" s="89"/>
      <c r="M1639" s="89"/>
      <c r="N1639" s="89"/>
      <c r="O1639" s="89"/>
      <c r="P1639" s="89"/>
      <c r="Q1639" s="66"/>
      <c r="R1639" s="66"/>
    </row>
    <row r="1640" spans="1:18" ht="15" customHeight="1" x14ac:dyDescent="0.25">
      <c r="A1640" s="74" t="s">
        <v>4106</v>
      </c>
      <c r="B1640" t="s">
        <v>84</v>
      </c>
      <c r="C1640" s="73">
        <v>101990.96564026357</v>
      </c>
      <c r="D1640" s="93">
        <v>2</v>
      </c>
      <c r="E1640" s="66" t="s">
        <v>52</v>
      </c>
      <c r="F1640" s="89"/>
      <c r="G1640" s="89"/>
      <c r="H1640" s="89"/>
      <c r="I1640" s="89"/>
      <c r="J1640" s="89"/>
      <c r="K1640" s="89"/>
      <c r="L1640" s="89"/>
      <c r="M1640" s="89"/>
      <c r="N1640" s="89"/>
      <c r="O1640" s="89"/>
      <c r="P1640" s="89"/>
      <c r="Q1640" s="66"/>
      <c r="R1640" s="66"/>
    </row>
    <row r="1641" spans="1:18" ht="15" customHeight="1" x14ac:dyDescent="0.25">
      <c r="A1641" s="74" t="s">
        <v>4106</v>
      </c>
      <c r="B1641" t="s">
        <v>84</v>
      </c>
      <c r="C1641" s="73">
        <v>130000</v>
      </c>
      <c r="D1641" s="93">
        <v>2</v>
      </c>
      <c r="E1641" s="66" t="s">
        <v>52</v>
      </c>
      <c r="F1641" s="89"/>
      <c r="G1641" s="89"/>
      <c r="H1641" s="89"/>
      <c r="I1641" s="89"/>
      <c r="J1641" s="89"/>
      <c r="K1641" s="89"/>
      <c r="L1641" s="89"/>
      <c r="M1641" s="89"/>
      <c r="N1641" s="89"/>
      <c r="O1641" s="89"/>
      <c r="P1641" s="89"/>
      <c r="Q1641" s="66"/>
      <c r="R1641" s="66"/>
    </row>
    <row r="1642" spans="1:18" ht="15" customHeight="1" x14ac:dyDescent="0.25">
      <c r="A1642" s="74" t="s">
        <v>4106</v>
      </c>
      <c r="B1642" t="s">
        <v>84</v>
      </c>
      <c r="C1642" s="73">
        <v>96891.417358250401</v>
      </c>
      <c r="D1642" s="93">
        <v>3</v>
      </c>
      <c r="E1642" s="66" t="s">
        <v>20</v>
      </c>
      <c r="F1642" s="89"/>
      <c r="G1642" s="89"/>
      <c r="H1642" s="89"/>
      <c r="I1642" s="89"/>
      <c r="J1642" s="89"/>
      <c r="K1642" s="89"/>
      <c r="L1642" s="89"/>
      <c r="M1642" s="89"/>
      <c r="N1642" s="89"/>
      <c r="O1642" s="89"/>
      <c r="P1642" s="89"/>
      <c r="Q1642" s="66"/>
      <c r="R1642" s="66"/>
    </row>
    <row r="1643" spans="1:18" ht="15" customHeight="1" x14ac:dyDescent="0.25">
      <c r="A1643" s="74" t="s">
        <v>4106</v>
      </c>
      <c r="B1643" t="s">
        <v>84</v>
      </c>
      <c r="C1643" s="73">
        <v>36000</v>
      </c>
      <c r="D1643" s="93">
        <v>2</v>
      </c>
      <c r="E1643" s="66" t="s">
        <v>52</v>
      </c>
      <c r="F1643" s="89"/>
      <c r="G1643" s="89"/>
      <c r="H1643" s="89"/>
      <c r="I1643" s="89"/>
      <c r="J1643" s="89"/>
      <c r="K1643" s="89"/>
      <c r="L1643" s="89"/>
      <c r="M1643" s="89"/>
      <c r="N1643" s="89"/>
      <c r="O1643" s="89"/>
      <c r="P1643" s="89"/>
      <c r="Q1643" s="66"/>
      <c r="R1643" s="66"/>
    </row>
    <row r="1644" spans="1:18" ht="15" customHeight="1" x14ac:dyDescent="0.25">
      <c r="A1644" s="74" t="s">
        <v>4106</v>
      </c>
      <c r="B1644" t="s">
        <v>84</v>
      </c>
      <c r="C1644" s="73">
        <v>66294.12766617132</v>
      </c>
      <c r="D1644" s="93">
        <v>3</v>
      </c>
      <c r="E1644" s="66" t="s">
        <v>20</v>
      </c>
      <c r="F1644" s="89"/>
      <c r="G1644" s="89"/>
      <c r="H1644" s="89"/>
      <c r="I1644" s="89"/>
      <c r="J1644" s="89"/>
      <c r="K1644" s="89"/>
      <c r="L1644" s="89"/>
      <c r="M1644" s="89"/>
      <c r="N1644" s="89"/>
      <c r="O1644" s="89"/>
      <c r="P1644" s="89"/>
      <c r="Q1644" s="66"/>
      <c r="R1644" s="66"/>
    </row>
    <row r="1645" spans="1:18" ht="15" customHeight="1" x14ac:dyDescent="0.25">
      <c r="A1645" s="74" t="s">
        <v>4106</v>
      </c>
      <c r="B1645" t="s">
        <v>84</v>
      </c>
      <c r="C1645" s="73">
        <v>96891.417358250401</v>
      </c>
      <c r="D1645" s="93">
        <v>3</v>
      </c>
      <c r="E1645" s="66" t="s">
        <v>20</v>
      </c>
      <c r="F1645" s="89"/>
      <c r="G1645" s="89"/>
      <c r="H1645" s="89"/>
      <c r="I1645" s="89"/>
      <c r="J1645" s="89"/>
      <c r="K1645" s="89"/>
      <c r="L1645" s="89"/>
      <c r="M1645" s="89"/>
      <c r="N1645" s="89"/>
      <c r="O1645" s="89"/>
      <c r="P1645" s="89"/>
      <c r="Q1645" s="66"/>
      <c r="R1645" s="66"/>
    </row>
    <row r="1646" spans="1:18" ht="15" customHeight="1" x14ac:dyDescent="0.25">
      <c r="A1646" s="74" t="s">
        <v>4106</v>
      </c>
      <c r="B1646" t="s">
        <v>84</v>
      </c>
      <c r="C1646" s="73">
        <v>81592.772512210868</v>
      </c>
      <c r="D1646" s="93">
        <v>2</v>
      </c>
      <c r="E1646" s="66" t="s">
        <v>52</v>
      </c>
      <c r="F1646" s="89"/>
      <c r="G1646" s="89"/>
      <c r="H1646" s="89"/>
      <c r="I1646" s="89"/>
      <c r="J1646" s="89"/>
      <c r="K1646" s="89"/>
      <c r="L1646" s="89"/>
      <c r="M1646" s="89"/>
      <c r="N1646" s="89"/>
      <c r="O1646" s="89"/>
      <c r="P1646" s="89"/>
      <c r="Q1646" s="66"/>
      <c r="R1646" s="66"/>
    </row>
    <row r="1647" spans="1:18" ht="15" customHeight="1" x14ac:dyDescent="0.25">
      <c r="A1647" s="74" t="s">
        <v>4106</v>
      </c>
      <c r="B1647" t="s">
        <v>84</v>
      </c>
      <c r="C1647" s="73">
        <v>96891.417358250401</v>
      </c>
      <c r="D1647" s="93">
        <v>3</v>
      </c>
      <c r="E1647" s="66" t="s">
        <v>20</v>
      </c>
      <c r="F1647" s="89"/>
      <c r="G1647" s="89"/>
      <c r="H1647" s="89"/>
      <c r="I1647" s="89"/>
      <c r="J1647" s="89"/>
      <c r="K1647" s="89"/>
      <c r="L1647" s="89"/>
      <c r="M1647" s="89"/>
      <c r="N1647" s="89"/>
      <c r="O1647" s="89"/>
      <c r="P1647" s="89"/>
      <c r="Q1647" s="66"/>
      <c r="R1647" s="66"/>
    </row>
    <row r="1648" spans="1:18" ht="15" customHeight="1" x14ac:dyDescent="0.25">
      <c r="A1648" s="74" t="s">
        <v>4106</v>
      </c>
      <c r="B1648" t="s">
        <v>84</v>
      </c>
      <c r="C1648" s="73">
        <v>91791.869076237213</v>
      </c>
      <c r="D1648" s="93">
        <v>3</v>
      </c>
      <c r="E1648" s="66" t="s">
        <v>20</v>
      </c>
      <c r="F1648" s="89"/>
      <c r="G1648" s="89"/>
      <c r="H1648" s="89"/>
      <c r="I1648" s="89"/>
      <c r="J1648" s="89"/>
      <c r="K1648" s="89"/>
      <c r="L1648" s="89"/>
      <c r="M1648" s="89"/>
      <c r="N1648" s="89"/>
      <c r="O1648" s="89"/>
      <c r="P1648" s="89"/>
      <c r="Q1648" s="66"/>
      <c r="R1648" s="66"/>
    </row>
    <row r="1649" spans="1:18" ht="15" customHeight="1" x14ac:dyDescent="0.25">
      <c r="A1649" s="74" t="s">
        <v>4106</v>
      </c>
      <c r="B1649" t="s">
        <v>84</v>
      </c>
      <c r="C1649" s="73">
        <v>66294.12766617132</v>
      </c>
      <c r="D1649" s="93">
        <v>2</v>
      </c>
      <c r="E1649" s="66" t="s">
        <v>52</v>
      </c>
      <c r="F1649" s="89"/>
      <c r="G1649" s="89"/>
      <c r="H1649" s="89"/>
      <c r="I1649" s="89"/>
      <c r="J1649" s="89"/>
      <c r="K1649" s="89"/>
      <c r="L1649" s="89"/>
      <c r="M1649" s="89"/>
      <c r="N1649" s="89"/>
      <c r="O1649" s="89"/>
      <c r="P1649" s="89"/>
      <c r="Q1649" s="66"/>
      <c r="R1649" s="66"/>
    </row>
    <row r="1650" spans="1:18" ht="15" customHeight="1" x14ac:dyDescent="0.25">
      <c r="A1650" s="74" t="s">
        <v>4106</v>
      </c>
      <c r="B1650" t="s">
        <v>84</v>
      </c>
      <c r="C1650" s="73">
        <v>101990.96564026357</v>
      </c>
      <c r="D1650" s="93">
        <v>6</v>
      </c>
      <c r="E1650" s="66" t="s">
        <v>356</v>
      </c>
      <c r="F1650" s="89"/>
      <c r="G1650" s="89"/>
      <c r="H1650" s="89"/>
      <c r="I1650" s="89"/>
      <c r="J1650" s="89"/>
      <c r="K1650" s="89"/>
      <c r="L1650" s="89"/>
      <c r="M1650" s="89"/>
      <c r="N1650" s="89"/>
      <c r="O1650" s="89"/>
      <c r="P1650" s="89"/>
      <c r="Q1650" s="66"/>
      <c r="R1650" s="66"/>
    </row>
    <row r="1651" spans="1:18" ht="15" customHeight="1" x14ac:dyDescent="0.25">
      <c r="A1651" s="74" t="s">
        <v>4106</v>
      </c>
      <c r="B1651" t="s">
        <v>84</v>
      </c>
      <c r="C1651" s="73">
        <v>43856.11522531334</v>
      </c>
      <c r="D1651" s="93">
        <v>2</v>
      </c>
      <c r="E1651" s="66" t="s">
        <v>52</v>
      </c>
      <c r="F1651" s="89"/>
      <c r="G1651" s="89"/>
      <c r="H1651" s="89"/>
      <c r="I1651" s="89"/>
      <c r="J1651" s="89"/>
      <c r="K1651" s="89"/>
      <c r="L1651" s="89"/>
      <c r="M1651" s="89"/>
      <c r="N1651" s="89"/>
      <c r="O1651" s="89"/>
      <c r="P1651" s="89"/>
      <c r="Q1651" s="66"/>
      <c r="R1651" s="66"/>
    </row>
    <row r="1652" spans="1:18" ht="15" customHeight="1" x14ac:dyDescent="0.25">
      <c r="A1652" s="74" t="s">
        <v>4106</v>
      </c>
      <c r="B1652" t="s">
        <v>84</v>
      </c>
      <c r="C1652" s="73">
        <v>45616</v>
      </c>
      <c r="D1652" s="93">
        <v>3</v>
      </c>
      <c r="E1652" s="66" t="s">
        <v>20</v>
      </c>
      <c r="F1652" s="89"/>
      <c r="G1652" s="89"/>
      <c r="H1652" s="89"/>
      <c r="I1652" s="89"/>
      <c r="J1652" s="89"/>
      <c r="K1652" s="89"/>
      <c r="L1652" s="89"/>
      <c r="M1652" s="89"/>
      <c r="N1652" s="89"/>
      <c r="O1652" s="89"/>
      <c r="P1652" s="89"/>
      <c r="Q1652" s="66"/>
      <c r="R1652" s="66"/>
    </row>
    <row r="1653" spans="1:18" ht="15" customHeight="1" x14ac:dyDescent="0.25">
      <c r="A1653" s="74" t="s">
        <v>4106</v>
      </c>
      <c r="B1653" t="s">
        <v>84</v>
      </c>
      <c r="C1653" s="73">
        <v>57726.886552389187</v>
      </c>
      <c r="D1653" s="93">
        <v>2</v>
      </c>
      <c r="E1653" s="66" t="s">
        <v>52</v>
      </c>
      <c r="F1653" s="89"/>
      <c r="G1653" s="89"/>
      <c r="H1653" s="89"/>
      <c r="I1653" s="89"/>
      <c r="J1653" s="89"/>
      <c r="K1653" s="89"/>
      <c r="L1653" s="89"/>
      <c r="M1653" s="89"/>
      <c r="N1653" s="89"/>
      <c r="O1653" s="89"/>
      <c r="P1653" s="89"/>
      <c r="Q1653" s="66"/>
      <c r="R1653" s="66"/>
    </row>
    <row r="1654" spans="1:18" ht="15" customHeight="1" x14ac:dyDescent="0.25">
      <c r="A1654" s="74" t="s">
        <v>4106</v>
      </c>
      <c r="B1654" t="s">
        <v>84</v>
      </c>
      <c r="C1654" s="73">
        <v>20000</v>
      </c>
      <c r="D1654" s="93">
        <v>3</v>
      </c>
      <c r="E1654" s="66" t="s">
        <v>20</v>
      </c>
      <c r="F1654" s="89"/>
      <c r="G1654" s="89"/>
      <c r="H1654" s="89"/>
      <c r="I1654" s="89"/>
      <c r="J1654" s="89"/>
      <c r="K1654" s="89"/>
      <c r="L1654" s="89"/>
      <c r="M1654" s="89"/>
      <c r="N1654" s="89"/>
      <c r="O1654" s="89"/>
      <c r="P1654" s="89"/>
      <c r="Q1654" s="66"/>
      <c r="R1654" s="66"/>
    </row>
    <row r="1655" spans="1:18" ht="15" customHeight="1" x14ac:dyDescent="0.25">
      <c r="A1655" s="74" t="s">
        <v>4106</v>
      </c>
      <c r="B1655" t="s">
        <v>84</v>
      </c>
      <c r="C1655" s="73">
        <v>203981.93128052715</v>
      </c>
      <c r="D1655" s="93">
        <v>2</v>
      </c>
      <c r="E1655" s="66" t="s">
        <v>52</v>
      </c>
      <c r="F1655" s="89"/>
      <c r="G1655" s="89"/>
      <c r="H1655" s="89"/>
      <c r="I1655" s="89"/>
      <c r="J1655" s="89"/>
      <c r="K1655" s="89"/>
      <c r="L1655" s="89"/>
      <c r="M1655" s="89"/>
      <c r="N1655" s="89"/>
      <c r="O1655" s="89"/>
      <c r="P1655" s="89"/>
      <c r="Q1655" s="66"/>
      <c r="R1655" s="66"/>
    </row>
    <row r="1656" spans="1:18" ht="15" customHeight="1" x14ac:dyDescent="0.25">
      <c r="A1656" s="74" t="s">
        <v>4106</v>
      </c>
      <c r="B1656" t="s">
        <v>84</v>
      </c>
      <c r="C1656" s="73">
        <v>50995.482820131787</v>
      </c>
      <c r="D1656" s="93">
        <v>7</v>
      </c>
      <c r="E1656" s="66" t="s">
        <v>488</v>
      </c>
      <c r="F1656" s="89"/>
      <c r="G1656" s="89"/>
      <c r="H1656" s="89"/>
      <c r="I1656" s="89"/>
      <c r="J1656" s="89"/>
      <c r="K1656" s="89"/>
      <c r="L1656" s="89"/>
      <c r="N1656" s="89"/>
      <c r="O1656" s="89"/>
      <c r="P1656" s="89"/>
      <c r="Q1656" s="66"/>
      <c r="R1656" s="66"/>
    </row>
    <row r="1657" spans="1:18" ht="15" customHeight="1" x14ac:dyDescent="0.25">
      <c r="A1657" s="74" t="s">
        <v>4106</v>
      </c>
      <c r="B1657" t="s">
        <v>84</v>
      </c>
      <c r="C1657" s="73">
        <v>127488.70705032947</v>
      </c>
      <c r="D1657" s="93">
        <v>4</v>
      </c>
      <c r="E1657" s="66" t="s">
        <v>4001</v>
      </c>
      <c r="F1657" s="89"/>
      <c r="G1657" s="89"/>
      <c r="H1657" s="89"/>
      <c r="I1657" s="89"/>
      <c r="J1657" s="89"/>
      <c r="K1657" s="89"/>
      <c r="L1657" s="89"/>
      <c r="M1657" s="89"/>
      <c r="N1657" s="89"/>
      <c r="O1657" s="89"/>
      <c r="P1657" s="89"/>
      <c r="Q1657" s="66"/>
      <c r="R1657" s="66"/>
    </row>
    <row r="1658" spans="1:18" ht="15" customHeight="1" x14ac:dyDescent="0.25">
      <c r="A1658" s="74" t="s">
        <v>4106</v>
      </c>
      <c r="B1658" t="s">
        <v>84</v>
      </c>
      <c r="C1658" s="73">
        <v>66294.12766617132</v>
      </c>
      <c r="D1658" s="93">
        <v>3</v>
      </c>
      <c r="E1658" s="66" t="s">
        <v>20</v>
      </c>
      <c r="F1658" s="89"/>
      <c r="G1658" s="89"/>
      <c r="H1658" s="89"/>
      <c r="I1658" s="89"/>
      <c r="J1658" s="89"/>
      <c r="K1658" s="89"/>
      <c r="L1658" s="89"/>
      <c r="M1658" s="89"/>
      <c r="N1658" s="89"/>
      <c r="O1658" s="89"/>
      <c r="P1658" s="89"/>
      <c r="Q1658" s="66"/>
      <c r="R1658" s="66"/>
    </row>
    <row r="1659" spans="1:18" ht="15" customHeight="1" x14ac:dyDescent="0.25">
      <c r="A1659" s="74" t="s">
        <v>4106</v>
      </c>
      <c r="B1659" t="s">
        <v>84</v>
      </c>
      <c r="C1659" s="73">
        <v>63234.398696963413</v>
      </c>
      <c r="D1659" s="93">
        <v>3</v>
      </c>
      <c r="E1659" s="66" t="s">
        <v>20</v>
      </c>
      <c r="F1659" s="89"/>
      <c r="G1659" s="89"/>
      <c r="H1659" s="89"/>
      <c r="I1659" s="89"/>
      <c r="J1659" s="89"/>
      <c r="K1659" s="89"/>
      <c r="L1659" s="89"/>
      <c r="M1659" s="89"/>
      <c r="N1659" s="89"/>
      <c r="O1659" s="89"/>
      <c r="P1659" s="89"/>
      <c r="Q1659" s="66"/>
      <c r="R1659" s="66"/>
    </row>
    <row r="1660" spans="1:18" ht="15" customHeight="1" x14ac:dyDescent="0.25">
      <c r="A1660" s="74" t="s">
        <v>4106</v>
      </c>
      <c r="B1660" t="s">
        <v>84</v>
      </c>
      <c r="C1660" s="73">
        <v>112190.06220428993</v>
      </c>
      <c r="D1660" s="93">
        <v>2</v>
      </c>
      <c r="E1660" s="66" t="s">
        <v>52</v>
      </c>
      <c r="F1660" s="89"/>
      <c r="G1660" s="89"/>
      <c r="H1660" s="89"/>
      <c r="I1660" s="89"/>
      <c r="J1660" s="89"/>
      <c r="K1660" s="89"/>
      <c r="L1660" s="89"/>
      <c r="M1660" s="89"/>
      <c r="N1660" s="89"/>
      <c r="O1660" s="89"/>
      <c r="P1660" s="89"/>
      <c r="Q1660" s="66"/>
      <c r="R1660" s="66"/>
    </row>
    <row r="1661" spans="1:18" ht="15" customHeight="1" x14ac:dyDescent="0.25">
      <c r="A1661" s="74" t="s">
        <v>4106</v>
      </c>
      <c r="B1661" t="s">
        <v>84</v>
      </c>
      <c r="C1661" s="73">
        <v>71393.675948184507</v>
      </c>
      <c r="D1661" s="93">
        <v>2</v>
      </c>
      <c r="E1661" s="66" t="s">
        <v>52</v>
      </c>
      <c r="F1661" s="89"/>
      <c r="G1661" s="89"/>
      <c r="H1661" s="89"/>
      <c r="I1661" s="89"/>
      <c r="J1661" s="89"/>
      <c r="K1661" s="89"/>
      <c r="L1661" s="89"/>
      <c r="M1661" s="89"/>
      <c r="N1661" s="89"/>
      <c r="O1661" s="89"/>
      <c r="P1661" s="89"/>
      <c r="Q1661" s="66"/>
      <c r="R1661" s="66"/>
    </row>
    <row r="1662" spans="1:18" ht="15" customHeight="1" x14ac:dyDescent="0.25">
      <c r="A1662" s="74" t="s">
        <v>4106</v>
      </c>
      <c r="B1662" t="s">
        <v>84</v>
      </c>
      <c r="C1662" s="73">
        <v>85000</v>
      </c>
      <c r="D1662" s="93">
        <v>1</v>
      </c>
      <c r="E1662" s="66" t="s">
        <v>3999</v>
      </c>
      <c r="F1662" s="89"/>
      <c r="H1662" s="89"/>
      <c r="I1662" s="89"/>
      <c r="J1662" s="89"/>
      <c r="K1662" s="89"/>
      <c r="L1662" s="89"/>
      <c r="M1662" s="89"/>
      <c r="N1662" s="89"/>
      <c r="O1662" s="89"/>
      <c r="P1662" s="89"/>
      <c r="Q1662" s="66"/>
      <c r="R1662" s="66"/>
    </row>
    <row r="1663" spans="1:18" ht="15" customHeight="1" x14ac:dyDescent="0.25">
      <c r="A1663" s="74" t="s">
        <v>4106</v>
      </c>
      <c r="B1663" t="s">
        <v>84</v>
      </c>
      <c r="C1663" s="73">
        <v>95871.50770184776</v>
      </c>
      <c r="D1663" s="93">
        <v>3</v>
      </c>
      <c r="E1663" s="66" t="s">
        <v>20</v>
      </c>
      <c r="F1663" s="89"/>
      <c r="G1663" s="89"/>
      <c r="H1663" s="89"/>
      <c r="I1663" s="89"/>
      <c r="J1663" s="89"/>
      <c r="K1663" s="89"/>
      <c r="L1663" s="89"/>
      <c r="M1663" s="89"/>
      <c r="N1663" s="89"/>
      <c r="O1663" s="89"/>
      <c r="P1663" s="89"/>
      <c r="Q1663" s="66"/>
      <c r="R1663" s="66"/>
    </row>
    <row r="1664" spans="1:18" ht="15" customHeight="1" x14ac:dyDescent="0.25">
      <c r="A1664" s="74" t="s">
        <v>4106</v>
      </c>
      <c r="B1664" t="s">
        <v>84</v>
      </c>
      <c r="C1664" s="73">
        <v>109130.33323508203</v>
      </c>
      <c r="D1664" s="93">
        <v>2</v>
      </c>
      <c r="E1664" s="66" t="s">
        <v>52</v>
      </c>
      <c r="F1664" s="89"/>
      <c r="G1664" s="89"/>
      <c r="H1664" s="89"/>
      <c r="I1664" s="89"/>
      <c r="J1664" s="89"/>
      <c r="K1664" s="89"/>
      <c r="L1664" s="89"/>
      <c r="M1664" s="89"/>
      <c r="N1664" s="89"/>
      <c r="O1664" s="89"/>
      <c r="P1664" s="89"/>
      <c r="Q1664" s="66"/>
      <c r="R1664" s="66"/>
    </row>
    <row r="1665" spans="1:18" ht="15" customHeight="1" x14ac:dyDescent="0.25">
      <c r="A1665" s="74" t="s">
        <v>4106</v>
      </c>
      <c r="B1665" t="s">
        <v>84</v>
      </c>
      <c r="C1665" s="73">
        <v>122389.15876831629</v>
      </c>
      <c r="D1665" s="93">
        <v>3</v>
      </c>
      <c r="E1665" s="66" t="s">
        <v>20</v>
      </c>
      <c r="F1665" s="89"/>
      <c r="G1665" s="89"/>
      <c r="H1665" s="89"/>
      <c r="I1665" s="89"/>
      <c r="J1665" s="89"/>
      <c r="K1665" s="89"/>
      <c r="L1665" s="89"/>
      <c r="M1665" s="89"/>
      <c r="N1665" s="89"/>
      <c r="O1665" s="89"/>
      <c r="P1665" s="89"/>
      <c r="Q1665" s="66"/>
      <c r="R1665" s="66"/>
    </row>
    <row r="1666" spans="1:18" ht="15" customHeight="1" x14ac:dyDescent="0.25">
      <c r="A1666" s="74" t="s">
        <v>4106</v>
      </c>
      <c r="B1666" t="s">
        <v>84</v>
      </c>
      <c r="C1666" s="73">
        <v>53035.30213293706</v>
      </c>
      <c r="D1666" s="93">
        <v>3</v>
      </c>
      <c r="E1666" s="66" t="s">
        <v>20</v>
      </c>
      <c r="F1666" s="89"/>
      <c r="G1666" s="89"/>
      <c r="H1666" s="89"/>
      <c r="I1666" s="89"/>
      <c r="J1666" s="89"/>
      <c r="K1666" s="89"/>
      <c r="L1666" s="89"/>
      <c r="M1666" s="89"/>
      <c r="N1666" s="89"/>
      <c r="O1666" s="89"/>
      <c r="P1666" s="89"/>
      <c r="Q1666" s="66"/>
      <c r="R1666" s="66"/>
    </row>
    <row r="1667" spans="1:18" ht="15" customHeight="1" x14ac:dyDescent="0.25">
      <c r="A1667" s="74" t="s">
        <v>4106</v>
      </c>
      <c r="B1667" t="s">
        <v>84</v>
      </c>
      <c r="C1667" s="73">
        <v>93831.688389042494</v>
      </c>
      <c r="D1667" s="93">
        <v>3</v>
      </c>
      <c r="E1667" s="66" t="s">
        <v>20</v>
      </c>
      <c r="F1667" s="89"/>
      <c r="G1667" s="89"/>
      <c r="H1667" s="89"/>
      <c r="I1667" s="89"/>
      <c r="J1667" s="89"/>
      <c r="K1667" s="89"/>
      <c r="L1667" s="89"/>
      <c r="M1667" s="89"/>
      <c r="N1667" s="89"/>
      <c r="O1667" s="89"/>
      <c r="P1667" s="89"/>
      <c r="Q1667" s="66"/>
      <c r="R1667" s="66"/>
    </row>
    <row r="1668" spans="1:18" ht="15" customHeight="1" x14ac:dyDescent="0.25">
      <c r="A1668" s="74" t="s">
        <v>4106</v>
      </c>
      <c r="B1668" t="s">
        <v>84</v>
      </c>
      <c r="C1668" s="73">
        <v>101990.96564026357</v>
      </c>
      <c r="D1668" s="93">
        <v>3</v>
      </c>
      <c r="E1668" s="66" t="s">
        <v>20</v>
      </c>
      <c r="F1668" s="89"/>
      <c r="G1668" s="89"/>
      <c r="H1668" s="89"/>
      <c r="I1668" s="89"/>
      <c r="J1668" s="89"/>
      <c r="K1668" s="89"/>
      <c r="L1668" s="89"/>
      <c r="M1668" s="89"/>
      <c r="N1668" s="89"/>
      <c r="O1668" s="89"/>
      <c r="P1668" s="89"/>
      <c r="Q1668" s="66"/>
      <c r="R1668" s="66"/>
    </row>
    <row r="1669" spans="1:18" ht="15" customHeight="1" x14ac:dyDescent="0.25">
      <c r="A1669" s="74" t="s">
        <v>4106</v>
      </c>
      <c r="B1669" t="s">
        <v>84</v>
      </c>
      <c r="C1669" s="73">
        <v>122389.15876831629</v>
      </c>
      <c r="D1669" s="93">
        <v>3</v>
      </c>
      <c r="E1669" s="66" t="s">
        <v>20</v>
      </c>
      <c r="F1669" s="89"/>
      <c r="G1669" s="89"/>
      <c r="H1669" s="89"/>
      <c r="I1669" s="89"/>
      <c r="J1669" s="89"/>
      <c r="K1669" s="89"/>
      <c r="L1669" s="89"/>
      <c r="M1669" s="89"/>
      <c r="N1669" s="89"/>
      <c r="O1669" s="89"/>
      <c r="P1669" s="89"/>
      <c r="Q1669" s="66"/>
      <c r="R1669" s="66"/>
    </row>
    <row r="1670" spans="1:18" ht="15" customHeight="1" x14ac:dyDescent="0.25">
      <c r="A1670" s="74" t="s">
        <v>4106</v>
      </c>
      <c r="B1670" t="s">
        <v>84</v>
      </c>
      <c r="C1670" s="73">
        <v>95871.50770184776</v>
      </c>
      <c r="D1670" s="93">
        <v>3</v>
      </c>
      <c r="E1670" s="66" t="s">
        <v>20</v>
      </c>
      <c r="F1670" s="89"/>
      <c r="G1670" s="89"/>
      <c r="H1670" s="89"/>
      <c r="I1670" s="89"/>
      <c r="J1670" s="89"/>
      <c r="K1670" s="89"/>
      <c r="L1670" s="89"/>
      <c r="M1670" s="89"/>
      <c r="N1670" s="89"/>
      <c r="O1670" s="89"/>
      <c r="P1670" s="89"/>
      <c r="Q1670" s="66"/>
      <c r="R1670" s="66"/>
    </row>
    <row r="1671" spans="1:18" ht="15" customHeight="1" x14ac:dyDescent="0.25">
      <c r="A1671" s="74" t="s">
        <v>4106</v>
      </c>
      <c r="B1671" t="s">
        <v>84</v>
      </c>
      <c r="C1671" s="73">
        <v>173384.64158844808</v>
      </c>
      <c r="D1671" s="93">
        <v>6</v>
      </c>
      <c r="E1671" s="66" t="s">
        <v>356</v>
      </c>
      <c r="F1671" s="89"/>
      <c r="G1671" s="89"/>
      <c r="H1671" s="89"/>
      <c r="I1671" s="89"/>
      <c r="J1671" s="89"/>
      <c r="K1671" s="89"/>
      <c r="L1671" s="89"/>
      <c r="M1671" s="89"/>
      <c r="N1671" s="89"/>
      <c r="O1671" s="89"/>
      <c r="P1671" s="89"/>
      <c r="Q1671" s="66"/>
      <c r="R1671" s="66"/>
    </row>
    <row r="1672" spans="1:18" ht="15" customHeight="1" x14ac:dyDescent="0.25">
      <c r="A1672" s="74" t="s">
        <v>4106</v>
      </c>
      <c r="B1672" t="s">
        <v>84</v>
      </c>
      <c r="C1672" s="73">
        <v>71393.675948184507</v>
      </c>
      <c r="D1672" s="93">
        <v>4</v>
      </c>
      <c r="E1672" s="66" t="s">
        <v>4001</v>
      </c>
      <c r="F1672" s="89"/>
      <c r="G1672" s="89"/>
      <c r="H1672" s="89"/>
      <c r="I1672" s="89"/>
      <c r="J1672" s="89"/>
      <c r="K1672" s="89"/>
      <c r="L1672" s="89"/>
      <c r="M1672" s="89"/>
      <c r="N1672" s="89"/>
      <c r="O1672" s="89"/>
      <c r="P1672" s="89"/>
      <c r="Q1672" s="66"/>
      <c r="R1672" s="66"/>
    </row>
    <row r="1673" spans="1:18" ht="15" customHeight="1" x14ac:dyDescent="0.25">
      <c r="A1673" s="74" t="s">
        <v>4106</v>
      </c>
      <c r="B1673" t="s">
        <v>84</v>
      </c>
      <c r="C1673" s="73">
        <v>50995.482820131787</v>
      </c>
      <c r="D1673" s="93">
        <v>3</v>
      </c>
      <c r="E1673" s="66" t="s">
        <v>20</v>
      </c>
      <c r="F1673" s="89"/>
      <c r="G1673" s="89"/>
      <c r="H1673" s="89"/>
      <c r="I1673" s="89"/>
      <c r="J1673" s="89"/>
      <c r="K1673" s="89"/>
      <c r="L1673" s="89"/>
      <c r="M1673" s="89"/>
      <c r="N1673" s="89"/>
      <c r="O1673" s="89"/>
      <c r="P1673" s="89"/>
      <c r="Q1673" s="66"/>
      <c r="R1673" s="66"/>
    </row>
    <row r="1674" spans="1:18" ht="15" customHeight="1" x14ac:dyDescent="0.25">
      <c r="A1674" s="74" t="s">
        <v>4106</v>
      </c>
      <c r="B1674" t="s">
        <v>84</v>
      </c>
      <c r="C1674" s="73">
        <v>152986.44846039536</v>
      </c>
      <c r="D1674" s="93">
        <v>3</v>
      </c>
      <c r="E1674" s="66" t="s">
        <v>20</v>
      </c>
      <c r="F1674" s="89"/>
      <c r="G1674" s="89"/>
      <c r="H1674" s="89"/>
      <c r="I1674" s="89"/>
      <c r="J1674" s="89"/>
      <c r="K1674" s="89"/>
      <c r="L1674" s="89"/>
      <c r="M1674" s="89"/>
      <c r="N1674" s="89"/>
      <c r="O1674" s="89"/>
      <c r="P1674" s="89"/>
      <c r="Q1674" s="66"/>
      <c r="R1674" s="66"/>
    </row>
    <row r="1675" spans="1:18" ht="15" customHeight="1" x14ac:dyDescent="0.25">
      <c r="A1675" s="74" t="s">
        <v>4106</v>
      </c>
      <c r="B1675" t="s">
        <v>84</v>
      </c>
      <c r="C1675" s="73">
        <v>81592.772512210868</v>
      </c>
      <c r="D1675" s="93">
        <v>5</v>
      </c>
      <c r="E1675" s="66" t="s">
        <v>310</v>
      </c>
      <c r="F1675" s="89"/>
      <c r="G1675" s="89"/>
      <c r="H1675" s="89"/>
      <c r="I1675" s="89"/>
      <c r="J1675" s="89"/>
      <c r="K1675" s="89"/>
      <c r="L1675" s="89"/>
      <c r="M1675" s="89"/>
      <c r="N1675" s="89"/>
      <c r="O1675" s="89"/>
      <c r="P1675" s="89"/>
      <c r="Q1675" s="66"/>
      <c r="R1675" s="66"/>
    </row>
    <row r="1676" spans="1:18" ht="15" customHeight="1" x14ac:dyDescent="0.25">
      <c r="A1676" s="74" t="s">
        <v>4106</v>
      </c>
      <c r="B1676" t="s">
        <v>84</v>
      </c>
      <c r="C1676" s="73">
        <v>91791.869076237213</v>
      </c>
      <c r="D1676" s="93">
        <v>3</v>
      </c>
      <c r="E1676" s="66" t="s">
        <v>20</v>
      </c>
      <c r="F1676" s="89"/>
      <c r="G1676" s="89"/>
      <c r="H1676" s="89"/>
      <c r="I1676" s="89"/>
      <c r="J1676" s="89"/>
      <c r="K1676" s="89"/>
      <c r="L1676" s="89"/>
      <c r="M1676" s="89"/>
      <c r="N1676" s="89"/>
      <c r="O1676" s="89"/>
      <c r="P1676" s="89"/>
      <c r="Q1676" s="66"/>
      <c r="R1676" s="66"/>
    </row>
    <row r="1677" spans="1:18" ht="15" customHeight="1" x14ac:dyDescent="0.25">
      <c r="A1677" s="74" t="s">
        <v>4106</v>
      </c>
      <c r="B1677" t="s">
        <v>84</v>
      </c>
      <c r="C1677" s="73">
        <v>112190.06220428993</v>
      </c>
      <c r="D1677" s="93">
        <v>3</v>
      </c>
      <c r="E1677" s="66" t="s">
        <v>20</v>
      </c>
      <c r="F1677" s="89"/>
      <c r="G1677" s="89"/>
      <c r="H1677" s="89"/>
      <c r="I1677" s="89"/>
      <c r="J1677" s="89"/>
      <c r="K1677" s="89"/>
      <c r="L1677" s="89"/>
      <c r="M1677" s="89"/>
      <c r="N1677" s="89"/>
      <c r="O1677" s="89"/>
      <c r="P1677" s="89"/>
      <c r="Q1677" s="66"/>
      <c r="R1677" s="66"/>
    </row>
    <row r="1678" spans="1:18" ht="15" customHeight="1" x14ac:dyDescent="0.25">
      <c r="A1678" s="74" t="s">
        <v>4106</v>
      </c>
      <c r="B1678" t="s">
        <v>84</v>
      </c>
      <c r="C1678" s="73">
        <v>101990.96564026357</v>
      </c>
      <c r="D1678" s="93">
        <v>6</v>
      </c>
      <c r="E1678" s="66" t="s">
        <v>356</v>
      </c>
      <c r="F1678" s="89"/>
      <c r="G1678" s="89"/>
      <c r="H1678" s="89"/>
      <c r="I1678" s="89"/>
      <c r="J1678" s="89"/>
      <c r="K1678" s="89"/>
      <c r="L1678" s="89"/>
      <c r="M1678" s="89"/>
      <c r="N1678" s="89"/>
      <c r="O1678" s="89"/>
      <c r="P1678" s="89"/>
      <c r="Q1678" s="66"/>
      <c r="R1678" s="66"/>
    </row>
    <row r="1679" spans="1:18" ht="15" customHeight="1" x14ac:dyDescent="0.25">
      <c r="A1679" s="74" t="s">
        <v>4106</v>
      </c>
      <c r="B1679" t="s">
        <v>84</v>
      </c>
      <c r="C1679" s="73">
        <v>43000</v>
      </c>
      <c r="D1679" s="93">
        <v>2</v>
      </c>
      <c r="E1679" s="66" t="s">
        <v>52</v>
      </c>
      <c r="F1679" s="89"/>
      <c r="G1679" s="89"/>
      <c r="H1679" s="89"/>
      <c r="I1679" s="89"/>
      <c r="J1679" s="89"/>
      <c r="K1679" s="89"/>
      <c r="L1679" s="89"/>
      <c r="M1679" s="89"/>
      <c r="N1679" s="89"/>
      <c r="O1679" s="89"/>
      <c r="P1679" s="89"/>
      <c r="Q1679" s="66"/>
      <c r="R1679" s="66"/>
    </row>
    <row r="1680" spans="1:18" ht="15" customHeight="1" x14ac:dyDescent="0.25">
      <c r="A1680" s="74" t="s">
        <v>4106</v>
      </c>
      <c r="B1680" t="s">
        <v>84</v>
      </c>
      <c r="C1680" s="73">
        <v>48955.663507326513</v>
      </c>
      <c r="D1680" s="93">
        <v>3</v>
      </c>
      <c r="E1680" s="66" t="s">
        <v>20</v>
      </c>
      <c r="F1680" s="89"/>
      <c r="G1680" s="89"/>
      <c r="H1680" s="89"/>
      <c r="I1680" s="89"/>
      <c r="J1680" s="89"/>
      <c r="K1680" s="89"/>
      <c r="L1680" s="89"/>
      <c r="M1680" s="89"/>
      <c r="N1680" s="89"/>
      <c r="O1680" s="89"/>
      <c r="P1680" s="89"/>
      <c r="Q1680" s="66"/>
      <c r="R1680" s="66"/>
    </row>
    <row r="1681" spans="1:20" ht="15" customHeight="1" x14ac:dyDescent="0.25">
      <c r="A1681" s="74" t="s">
        <v>4106</v>
      </c>
      <c r="B1681" t="s">
        <v>84</v>
      </c>
      <c r="C1681" s="73">
        <v>69353.856635379227</v>
      </c>
      <c r="D1681" s="93">
        <v>2</v>
      </c>
      <c r="E1681" s="66" t="s">
        <v>52</v>
      </c>
      <c r="F1681" s="89"/>
      <c r="G1681" s="89"/>
      <c r="H1681" s="89"/>
      <c r="I1681" s="89"/>
      <c r="J1681" s="89"/>
      <c r="K1681" s="89"/>
      <c r="L1681" s="89"/>
      <c r="M1681" s="89"/>
      <c r="N1681" s="89"/>
      <c r="O1681" s="89"/>
      <c r="P1681" s="89"/>
      <c r="Q1681" s="66"/>
      <c r="R1681" s="66"/>
    </row>
    <row r="1682" spans="1:20" ht="15" customHeight="1" x14ac:dyDescent="0.25">
      <c r="A1682" s="74" t="s">
        <v>4106</v>
      </c>
      <c r="B1682" t="s">
        <v>84</v>
      </c>
      <c r="C1682" s="73">
        <v>49975.573163729154</v>
      </c>
      <c r="D1682" s="93">
        <v>7</v>
      </c>
      <c r="E1682" s="66" t="s">
        <v>488</v>
      </c>
      <c r="F1682" s="89"/>
      <c r="G1682" s="89"/>
      <c r="H1682" s="89"/>
      <c r="I1682" s="89"/>
      <c r="J1682" s="89"/>
      <c r="K1682" s="89"/>
      <c r="L1682" s="89"/>
      <c r="M1682" s="89"/>
      <c r="N1682" s="89"/>
      <c r="O1682" s="89"/>
      <c r="P1682" s="89"/>
      <c r="Q1682" s="66"/>
      <c r="R1682" s="66"/>
    </row>
    <row r="1683" spans="1:20" ht="15" customHeight="1" x14ac:dyDescent="0.25">
      <c r="A1683" s="74" t="s">
        <v>4106</v>
      </c>
      <c r="B1683" t="s">
        <v>84</v>
      </c>
      <c r="C1683" s="73">
        <v>152986.44846039536</v>
      </c>
      <c r="D1683" s="93">
        <v>3</v>
      </c>
      <c r="E1683" s="66" t="s">
        <v>20</v>
      </c>
      <c r="F1683" s="89"/>
      <c r="G1683" s="89"/>
      <c r="H1683" s="89"/>
      <c r="I1683" s="89"/>
      <c r="J1683" s="89"/>
      <c r="K1683" s="89"/>
      <c r="L1683" s="89"/>
      <c r="M1683" s="89"/>
      <c r="N1683" s="89"/>
      <c r="O1683" s="89"/>
      <c r="P1683" s="89"/>
      <c r="Q1683" s="66"/>
      <c r="R1683" s="66"/>
    </row>
    <row r="1684" spans="1:20" ht="15" customHeight="1" x14ac:dyDescent="0.25">
      <c r="A1684" s="74" t="s">
        <v>4106</v>
      </c>
      <c r="B1684" t="s">
        <v>84</v>
      </c>
      <c r="C1684" s="73">
        <v>101990.96564026357</v>
      </c>
      <c r="D1684" s="93">
        <v>6</v>
      </c>
      <c r="E1684" s="66" t="s">
        <v>356</v>
      </c>
      <c r="F1684" s="89"/>
      <c r="G1684" s="89"/>
      <c r="H1684" s="89"/>
      <c r="I1684" s="89"/>
      <c r="J1684" s="89"/>
      <c r="K1684" s="89"/>
      <c r="L1684" s="89"/>
      <c r="M1684" s="89"/>
      <c r="N1684" s="89"/>
      <c r="O1684" s="89"/>
      <c r="P1684" s="89"/>
      <c r="Q1684" s="66"/>
      <c r="R1684" s="66"/>
    </row>
    <row r="1685" spans="1:20" ht="15" customHeight="1" x14ac:dyDescent="0.25">
      <c r="A1685" s="74" t="s">
        <v>4106</v>
      </c>
      <c r="B1685" t="s">
        <v>84</v>
      </c>
      <c r="C1685" s="73">
        <v>56095.031102144967</v>
      </c>
      <c r="D1685" s="93">
        <v>3</v>
      </c>
      <c r="E1685" s="66" t="s">
        <v>20</v>
      </c>
      <c r="F1685" s="89"/>
      <c r="G1685" s="89"/>
      <c r="H1685" s="89"/>
      <c r="I1685" s="89"/>
      <c r="J1685" s="89"/>
      <c r="K1685" s="89"/>
      <c r="L1685" s="89"/>
      <c r="M1685" s="89"/>
      <c r="N1685" s="89"/>
      <c r="O1685" s="89"/>
      <c r="P1685" s="89"/>
      <c r="Q1685" s="66"/>
      <c r="R1685" s="66"/>
    </row>
    <row r="1686" spans="1:20" ht="15" customHeight="1" x14ac:dyDescent="0.25">
      <c r="A1686" s="74" t="s">
        <v>4106</v>
      </c>
      <c r="B1686" t="s">
        <v>84</v>
      </c>
      <c r="C1686" s="73">
        <v>71393.675948184507</v>
      </c>
      <c r="D1686" s="93">
        <v>5</v>
      </c>
      <c r="E1686" s="66" t="s">
        <v>310</v>
      </c>
      <c r="F1686" s="89"/>
      <c r="G1686" s="89"/>
      <c r="H1686" s="89"/>
      <c r="I1686" s="89"/>
      <c r="J1686" s="89"/>
      <c r="K1686" s="89"/>
      <c r="L1686" s="89"/>
      <c r="M1686" s="89"/>
      <c r="N1686" s="89"/>
      <c r="O1686" s="89"/>
      <c r="P1686" s="89"/>
      <c r="Q1686" s="66"/>
      <c r="R1686" s="66"/>
      <c r="S1686" s="74"/>
      <c r="T1686" s="83"/>
    </row>
    <row r="1687" spans="1:20" ht="15" customHeight="1" x14ac:dyDescent="0.25">
      <c r="A1687" s="74" t="s">
        <v>4106</v>
      </c>
      <c r="B1687" t="s">
        <v>84</v>
      </c>
      <c r="C1687" s="73">
        <v>87712.230450626681</v>
      </c>
      <c r="D1687" s="93">
        <v>3</v>
      </c>
      <c r="E1687" s="66" t="s">
        <v>20</v>
      </c>
      <c r="F1687" s="89"/>
      <c r="G1687" s="89"/>
      <c r="H1687" s="89"/>
      <c r="I1687" s="89"/>
      <c r="J1687" s="89"/>
      <c r="K1687" s="89"/>
      <c r="L1687" s="89"/>
      <c r="M1687" s="89"/>
      <c r="N1687" s="89"/>
      <c r="O1687" s="89"/>
      <c r="P1687" s="89"/>
      <c r="Q1687" s="66"/>
      <c r="R1687" s="66"/>
    </row>
    <row r="1688" spans="1:20" ht="15" customHeight="1" x14ac:dyDescent="0.25">
      <c r="A1688" s="74" t="s">
        <v>4106</v>
      </c>
      <c r="B1688" t="s">
        <v>84</v>
      </c>
      <c r="C1688" s="73">
        <v>127488.70705032947</v>
      </c>
      <c r="D1688" s="93">
        <v>5</v>
      </c>
      <c r="E1688" s="66" t="s">
        <v>310</v>
      </c>
      <c r="F1688" s="89"/>
      <c r="G1688" s="89"/>
      <c r="H1688" s="89"/>
      <c r="I1688" s="89"/>
      <c r="J1688" s="89"/>
      <c r="K1688" s="89"/>
      <c r="L1688" s="89"/>
      <c r="M1688" s="89"/>
      <c r="N1688" s="89"/>
      <c r="O1688" s="89"/>
      <c r="P1688" s="89"/>
      <c r="Q1688" s="66"/>
      <c r="R1688" s="66"/>
    </row>
    <row r="1689" spans="1:20" ht="15" customHeight="1" x14ac:dyDescent="0.25">
      <c r="A1689" s="74" t="s">
        <v>4106</v>
      </c>
      <c r="B1689" t="s">
        <v>84</v>
      </c>
      <c r="C1689" s="73">
        <v>168285.09330643489</v>
      </c>
      <c r="D1689" s="93">
        <v>9</v>
      </c>
      <c r="E1689" s="66" t="s">
        <v>279</v>
      </c>
      <c r="F1689" s="89"/>
      <c r="G1689" s="89"/>
      <c r="H1689" s="89"/>
      <c r="I1689" s="89"/>
      <c r="J1689" s="89"/>
      <c r="K1689" s="89"/>
      <c r="L1689" s="89"/>
      <c r="M1689" s="89"/>
      <c r="N1689" s="89"/>
      <c r="P1689" s="89"/>
      <c r="Q1689" s="66"/>
      <c r="R1689" s="66"/>
    </row>
    <row r="1690" spans="1:20" ht="15" customHeight="1" x14ac:dyDescent="0.25">
      <c r="A1690" s="74" t="s">
        <v>4106</v>
      </c>
      <c r="B1690" t="s">
        <v>84</v>
      </c>
      <c r="C1690" s="73">
        <v>75473.31457379504</v>
      </c>
      <c r="D1690" s="93">
        <v>3</v>
      </c>
      <c r="E1690" s="66" t="s">
        <v>20</v>
      </c>
      <c r="F1690" s="89"/>
      <c r="G1690" s="89"/>
      <c r="H1690" s="89"/>
      <c r="I1690" s="89"/>
      <c r="J1690" s="89"/>
      <c r="K1690" s="89"/>
      <c r="L1690" s="89"/>
      <c r="M1690" s="89"/>
      <c r="N1690" s="89"/>
      <c r="O1690" s="89"/>
      <c r="P1690" s="89"/>
      <c r="Q1690" s="66"/>
      <c r="R1690" s="66"/>
    </row>
    <row r="1691" spans="1:20" ht="15" customHeight="1" x14ac:dyDescent="0.25">
      <c r="A1691" s="74" t="s">
        <v>4106</v>
      </c>
      <c r="B1691" t="s">
        <v>84</v>
      </c>
      <c r="C1691" s="73">
        <v>86692.320794224041</v>
      </c>
      <c r="D1691" s="93">
        <v>3</v>
      </c>
      <c r="E1691" s="66" t="s">
        <v>20</v>
      </c>
      <c r="F1691" s="89"/>
      <c r="G1691" s="89"/>
      <c r="H1691" s="89"/>
      <c r="I1691" s="89"/>
      <c r="J1691" s="89"/>
      <c r="K1691" s="89"/>
      <c r="L1691" s="89"/>
      <c r="M1691" s="89"/>
      <c r="N1691" s="89"/>
      <c r="O1691" s="89"/>
      <c r="P1691" s="89"/>
      <c r="Q1691" s="66"/>
      <c r="R1691" s="66"/>
    </row>
    <row r="1692" spans="1:20" ht="15" customHeight="1" x14ac:dyDescent="0.25">
      <c r="A1692" s="74" t="s">
        <v>4106</v>
      </c>
      <c r="B1692" t="s">
        <v>84</v>
      </c>
      <c r="C1692" s="73">
        <v>101990.96564026357</v>
      </c>
      <c r="D1692" s="93">
        <v>2</v>
      </c>
      <c r="E1692" s="66" t="s">
        <v>52</v>
      </c>
      <c r="F1692" s="89"/>
      <c r="G1692" s="89"/>
      <c r="H1692" s="89"/>
      <c r="I1692" s="89"/>
      <c r="J1692" s="89"/>
      <c r="K1692" s="89"/>
      <c r="L1692" s="89"/>
      <c r="M1692" s="89"/>
      <c r="N1692" s="89"/>
      <c r="O1692" s="89"/>
      <c r="P1692" s="89"/>
      <c r="Q1692" s="66"/>
      <c r="R1692" s="66"/>
    </row>
    <row r="1693" spans="1:20" ht="15" customHeight="1" x14ac:dyDescent="0.25">
      <c r="A1693" s="74" t="s">
        <v>4106</v>
      </c>
      <c r="B1693" t="s">
        <v>84</v>
      </c>
      <c r="C1693" s="73">
        <v>86692.320794224041</v>
      </c>
      <c r="D1693" s="93">
        <v>3</v>
      </c>
      <c r="E1693" s="66" t="s">
        <v>20</v>
      </c>
      <c r="F1693" s="89"/>
      <c r="G1693" s="89"/>
      <c r="H1693" s="89"/>
      <c r="I1693" s="89"/>
      <c r="J1693" s="89"/>
      <c r="K1693" s="89"/>
      <c r="L1693" s="89"/>
      <c r="M1693" s="89"/>
      <c r="N1693" s="89"/>
      <c r="O1693" s="89"/>
      <c r="P1693" s="89"/>
      <c r="Q1693" s="66"/>
      <c r="R1693" s="66"/>
    </row>
    <row r="1694" spans="1:20" ht="15" customHeight="1" x14ac:dyDescent="0.25">
      <c r="A1694" s="74" t="s">
        <v>4106</v>
      </c>
      <c r="B1694" t="s">
        <v>84</v>
      </c>
      <c r="C1694" s="73">
        <v>122389.15876831629</v>
      </c>
      <c r="D1694" s="93">
        <v>3</v>
      </c>
      <c r="E1694" s="66" t="s">
        <v>20</v>
      </c>
      <c r="F1694" s="89"/>
      <c r="G1694" s="89"/>
      <c r="H1694" s="89"/>
      <c r="I1694" s="89"/>
      <c r="J1694" s="89"/>
      <c r="K1694" s="89"/>
      <c r="L1694" s="89"/>
      <c r="M1694" s="89"/>
      <c r="N1694" s="89"/>
      <c r="O1694" s="89"/>
      <c r="P1694" s="89"/>
      <c r="Q1694" s="66"/>
      <c r="R1694" s="66"/>
    </row>
    <row r="1695" spans="1:20" ht="15" customHeight="1" x14ac:dyDescent="0.25">
      <c r="A1695" s="74" t="s">
        <v>4106</v>
      </c>
      <c r="B1695" t="s">
        <v>84</v>
      </c>
      <c r="C1695" s="73">
        <v>85672.4111378214</v>
      </c>
      <c r="D1695" s="93">
        <v>6</v>
      </c>
      <c r="E1695" s="66" t="s">
        <v>356</v>
      </c>
      <c r="F1695" s="89"/>
      <c r="G1695" s="89"/>
      <c r="H1695" s="89"/>
      <c r="I1695" s="89"/>
      <c r="J1695" s="89"/>
      <c r="K1695" s="89"/>
      <c r="L1695" s="89"/>
      <c r="M1695" s="89"/>
      <c r="N1695" s="89"/>
      <c r="O1695" s="89"/>
      <c r="P1695" s="89"/>
      <c r="Q1695" s="66"/>
      <c r="R1695" s="66"/>
    </row>
    <row r="1696" spans="1:20" ht="15" customHeight="1" x14ac:dyDescent="0.25">
      <c r="A1696" s="74" t="s">
        <v>4106</v>
      </c>
      <c r="B1696" t="s">
        <v>84</v>
      </c>
      <c r="C1696" s="73">
        <v>81592.772512210868</v>
      </c>
      <c r="D1696" s="93">
        <v>8</v>
      </c>
      <c r="E1696" s="66" t="s">
        <v>67</v>
      </c>
      <c r="F1696" s="89"/>
      <c r="G1696" s="89"/>
      <c r="H1696" s="89"/>
      <c r="I1696" s="89"/>
      <c r="J1696" s="89"/>
      <c r="K1696" s="89"/>
      <c r="L1696" s="89"/>
      <c r="M1696" s="89"/>
      <c r="N1696" s="89"/>
      <c r="O1696" s="89"/>
      <c r="P1696" s="89"/>
      <c r="Q1696" s="66"/>
      <c r="R1696" s="66"/>
    </row>
    <row r="1697" spans="1:24" ht="15" customHeight="1" x14ac:dyDescent="0.25">
      <c r="A1697" s="74" t="s">
        <v>4106</v>
      </c>
      <c r="B1697" t="s">
        <v>84</v>
      </c>
      <c r="C1697" s="73">
        <v>61194.579384158147</v>
      </c>
      <c r="D1697" s="93">
        <v>3</v>
      </c>
      <c r="E1697" s="66" t="s">
        <v>20</v>
      </c>
      <c r="F1697" s="89"/>
      <c r="G1697" s="89"/>
      <c r="H1697" s="89"/>
      <c r="I1697" s="89"/>
      <c r="J1697" s="89"/>
      <c r="K1697" s="89"/>
      <c r="L1697" s="89"/>
      <c r="M1697" s="89"/>
      <c r="N1697" s="89"/>
      <c r="O1697" s="89"/>
      <c r="P1697" s="89"/>
      <c r="Q1697" s="66"/>
      <c r="R1697" s="66"/>
    </row>
    <row r="1698" spans="1:24" ht="15" customHeight="1" x14ac:dyDescent="0.25">
      <c r="A1698" s="74" t="s">
        <v>4106</v>
      </c>
      <c r="B1698" t="s">
        <v>84</v>
      </c>
      <c r="C1698" s="73">
        <v>159105.90639881117</v>
      </c>
      <c r="D1698" s="93">
        <v>9</v>
      </c>
      <c r="E1698" s="66" t="s">
        <v>279</v>
      </c>
      <c r="F1698" s="89"/>
      <c r="G1698" s="89"/>
      <c r="H1698" s="89"/>
      <c r="I1698" s="89"/>
      <c r="J1698" s="89"/>
      <c r="K1698" s="89"/>
      <c r="L1698" s="89"/>
      <c r="M1698" s="89"/>
      <c r="N1698" s="89"/>
      <c r="O1698" s="89"/>
      <c r="P1698" s="89"/>
      <c r="Q1698" s="66"/>
      <c r="R1698" s="66"/>
    </row>
    <row r="1699" spans="1:24" ht="15" customHeight="1" x14ac:dyDescent="0.25">
      <c r="A1699" s="74" t="s">
        <v>4106</v>
      </c>
      <c r="B1699" t="s">
        <v>84</v>
      </c>
      <c r="C1699" s="73">
        <v>147886.90017838217</v>
      </c>
      <c r="D1699" s="93">
        <v>7</v>
      </c>
      <c r="E1699" s="66" t="s">
        <v>488</v>
      </c>
      <c r="F1699" s="89"/>
      <c r="G1699" s="89"/>
      <c r="H1699" s="89"/>
      <c r="I1699" s="89"/>
      <c r="J1699" s="89"/>
      <c r="K1699" s="89"/>
      <c r="L1699" s="89"/>
      <c r="M1699" s="89"/>
      <c r="N1699" s="89"/>
      <c r="O1699" s="89"/>
      <c r="P1699" s="89"/>
      <c r="Q1699" s="66"/>
      <c r="R1699" s="66"/>
    </row>
    <row r="1700" spans="1:24" ht="15" customHeight="1" x14ac:dyDescent="0.25">
      <c r="A1700" s="74" t="s">
        <v>4106</v>
      </c>
      <c r="B1700" t="s">
        <v>84</v>
      </c>
      <c r="C1700" s="73">
        <v>64254.308353366054</v>
      </c>
      <c r="D1700" s="93">
        <v>5</v>
      </c>
      <c r="E1700" s="66" t="s">
        <v>310</v>
      </c>
      <c r="F1700" s="89"/>
      <c r="G1700" s="89"/>
      <c r="H1700" s="89"/>
      <c r="I1700" s="89"/>
      <c r="J1700" s="89"/>
      <c r="K1700" s="89"/>
      <c r="L1700" s="89"/>
      <c r="M1700" s="89"/>
      <c r="N1700" s="89"/>
      <c r="O1700" s="89"/>
      <c r="P1700" s="89"/>
      <c r="Q1700" s="66"/>
      <c r="R1700" s="66"/>
    </row>
    <row r="1701" spans="1:24" ht="15" customHeight="1" x14ac:dyDescent="0.25">
      <c r="A1701" s="74" t="s">
        <v>4106</v>
      </c>
      <c r="B1701" t="s">
        <v>84</v>
      </c>
      <c r="C1701" s="73">
        <v>77819.106783521114</v>
      </c>
      <c r="D1701" s="93">
        <v>3</v>
      </c>
      <c r="E1701" s="66" t="s">
        <v>20</v>
      </c>
      <c r="F1701" s="89"/>
      <c r="G1701" s="89"/>
      <c r="H1701" s="89"/>
      <c r="I1701" s="89"/>
      <c r="J1701" s="89"/>
      <c r="K1701" s="89"/>
      <c r="L1701" s="89"/>
      <c r="M1701" s="89"/>
      <c r="N1701" s="89"/>
      <c r="O1701" s="89"/>
      <c r="P1701" s="89"/>
      <c r="Q1701" s="66"/>
      <c r="R1701" s="66"/>
      <c r="S1701" s="74"/>
      <c r="T1701" s="83"/>
    </row>
    <row r="1702" spans="1:24" ht="15" customHeight="1" x14ac:dyDescent="0.25">
      <c r="A1702" s="74" t="s">
        <v>4106</v>
      </c>
      <c r="B1702" t="s">
        <v>84</v>
      </c>
      <c r="C1702" s="73">
        <v>122389.15876831629</v>
      </c>
      <c r="D1702" s="93">
        <v>2</v>
      </c>
      <c r="E1702" s="66" t="s">
        <v>52</v>
      </c>
      <c r="F1702" s="89"/>
      <c r="G1702" s="89"/>
      <c r="H1702" s="89"/>
      <c r="I1702" s="89"/>
      <c r="J1702" s="89"/>
      <c r="K1702" s="89"/>
      <c r="L1702" s="89"/>
      <c r="M1702" s="89"/>
      <c r="N1702" s="89"/>
      <c r="O1702" s="89"/>
      <c r="P1702" s="89"/>
      <c r="Q1702" s="66"/>
      <c r="R1702" s="66"/>
    </row>
    <row r="1703" spans="1:24" ht="15" customHeight="1" x14ac:dyDescent="0.25">
      <c r="A1703" s="74" t="s">
        <v>4106</v>
      </c>
      <c r="B1703" t="s">
        <v>84</v>
      </c>
      <c r="C1703" s="73">
        <v>75473.31457379504</v>
      </c>
      <c r="D1703" s="93">
        <v>3</v>
      </c>
      <c r="E1703" s="66" t="s">
        <v>20</v>
      </c>
      <c r="F1703" s="89"/>
      <c r="G1703" s="89"/>
      <c r="H1703" s="89"/>
      <c r="I1703" s="89"/>
      <c r="J1703" s="89"/>
      <c r="K1703" s="89"/>
      <c r="L1703" s="89"/>
      <c r="M1703" s="89"/>
      <c r="N1703" s="89"/>
      <c r="O1703" s="89"/>
      <c r="P1703" s="89"/>
      <c r="Q1703" s="66"/>
      <c r="R1703" s="66"/>
    </row>
    <row r="1704" spans="1:24" ht="15" customHeight="1" x14ac:dyDescent="0.25">
      <c r="A1704" s="74" t="s">
        <v>4106</v>
      </c>
      <c r="B1704" t="s">
        <v>672</v>
      </c>
      <c r="C1704" s="73">
        <v>120000</v>
      </c>
      <c r="D1704" s="93">
        <v>2</v>
      </c>
      <c r="E1704" s="66" t="s">
        <v>52</v>
      </c>
      <c r="F1704" s="66"/>
      <c r="Q1704" s="66"/>
      <c r="R1704" s="66"/>
    </row>
    <row r="1705" spans="1:24" ht="15" customHeight="1" x14ac:dyDescent="0.25">
      <c r="A1705" s="74" t="s">
        <v>4106</v>
      </c>
      <c r="B1705" t="s">
        <v>672</v>
      </c>
      <c r="C1705" s="73">
        <v>63807.047488395103</v>
      </c>
      <c r="D1705" s="93">
        <v>3</v>
      </c>
      <c r="E1705" s="66" t="s">
        <v>20</v>
      </c>
      <c r="F1705" s="66"/>
      <c r="G1705" s="89"/>
      <c r="H1705" s="89"/>
      <c r="J1705" s="89"/>
      <c r="K1705" s="89"/>
      <c r="L1705" s="89"/>
      <c r="M1705" s="89"/>
      <c r="N1705" s="89"/>
      <c r="O1705" s="89"/>
      <c r="P1705" s="89"/>
      <c r="Q1705" s="66"/>
      <c r="R1705" s="66"/>
    </row>
    <row r="1706" spans="1:24" ht="15" customHeight="1" x14ac:dyDescent="0.25">
      <c r="A1706" s="74" t="s">
        <v>4106</v>
      </c>
      <c r="B1706" t="s">
        <v>672</v>
      </c>
      <c r="C1706" s="73">
        <v>67794.987956419791</v>
      </c>
      <c r="D1706" s="93">
        <v>2</v>
      </c>
      <c r="E1706" s="66" t="s">
        <v>52</v>
      </c>
      <c r="F1706" s="66"/>
      <c r="G1706" s="89"/>
      <c r="H1706" s="89"/>
      <c r="I1706" s="89"/>
      <c r="J1706" s="89"/>
      <c r="K1706" s="89"/>
      <c r="L1706" s="89"/>
      <c r="M1706" s="89"/>
      <c r="N1706" s="89"/>
      <c r="O1706" s="89"/>
      <c r="P1706" s="89"/>
      <c r="Q1706" s="66"/>
      <c r="R1706" s="66"/>
    </row>
    <row r="1707" spans="1:24" ht="15" customHeight="1" x14ac:dyDescent="0.25">
      <c r="A1707" s="74" t="s">
        <v>4106</v>
      </c>
      <c r="B1707" t="s">
        <v>672</v>
      </c>
      <c r="C1707" s="73">
        <v>40000</v>
      </c>
      <c r="D1707" s="93">
        <v>3</v>
      </c>
      <c r="E1707" s="66" t="s">
        <v>20</v>
      </c>
      <c r="F1707" s="66"/>
      <c r="G1707" s="89"/>
      <c r="H1707" s="89"/>
      <c r="I1707" s="89"/>
      <c r="J1707" s="89"/>
      <c r="K1707" s="89"/>
      <c r="L1707" s="89"/>
      <c r="M1707" s="89"/>
      <c r="N1707" s="89"/>
      <c r="O1707" s="89"/>
      <c r="P1707" s="89"/>
      <c r="Q1707" s="66"/>
      <c r="R1707" s="66"/>
    </row>
    <row r="1708" spans="1:24" ht="15" customHeight="1" x14ac:dyDescent="0.25">
      <c r="A1708" s="74" t="s">
        <v>4106</v>
      </c>
      <c r="B1708" t="s">
        <v>672</v>
      </c>
      <c r="C1708" s="73">
        <v>59819.107020370408</v>
      </c>
      <c r="D1708" s="93">
        <v>3</v>
      </c>
      <c r="E1708" s="66" t="s">
        <v>20</v>
      </c>
      <c r="F1708" s="66"/>
      <c r="G1708" s="89"/>
      <c r="H1708" s="89"/>
      <c r="I1708" s="89"/>
      <c r="J1708" s="89"/>
      <c r="K1708" s="89"/>
      <c r="L1708" s="89"/>
      <c r="M1708" s="89"/>
      <c r="N1708" s="89"/>
      <c r="O1708" s="89"/>
      <c r="P1708" s="89"/>
      <c r="Q1708" s="66"/>
      <c r="R1708" s="66"/>
    </row>
    <row r="1709" spans="1:24" ht="15" customHeight="1" x14ac:dyDescent="0.25">
      <c r="A1709" s="74" t="s">
        <v>4106</v>
      </c>
      <c r="B1709" t="s">
        <v>672</v>
      </c>
      <c r="C1709" s="73">
        <v>75770.868892469181</v>
      </c>
      <c r="D1709" s="93">
        <v>5</v>
      </c>
      <c r="E1709" s="66" t="s">
        <v>310</v>
      </c>
      <c r="F1709" s="66"/>
      <c r="G1709" s="89"/>
      <c r="H1709" s="89"/>
      <c r="I1709" s="89"/>
      <c r="J1709" s="89"/>
      <c r="L1709" s="89"/>
      <c r="M1709" s="89"/>
      <c r="N1709" s="89"/>
      <c r="O1709" s="89"/>
      <c r="P1709" s="89"/>
      <c r="Q1709" s="66"/>
      <c r="R1709" s="66"/>
    </row>
    <row r="1710" spans="1:24" ht="15" customHeight="1" x14ac:dyDescent="0.25">
      <c r="A1710" s="74" t="s">
        <v>4106</v>
      </c>
      <c r="B1710" t="s">
        <v>672</v>
      </c>
      <c r="C1710" s="73">
        <v>143565.85684888897</v>
      </c>
      <c r="D1710" s="93">
        <v>2</v>
      </c>
      <c r="E1710" s="66" t="s">
        <v>52</v>
      </c>
      <c r="F1710" s="66"/>
      <c r="G1710" s="89"/>
      <c r="H1710" s="89"/>
      <c r="I1710" s="89"/>
      <c r="J1710" s="89"/>
      <c r="K1710" s="89"/>
      <c r="L1710" s="89"/>
      <c r="M1710" s="89"/>
      <c r="N1710" s="89"/>
      <c r="O1710" s="89"/>
      <c r="P1710" s="89"/>
      <c r="Q1710" s="66"/>
      <c r="R1710" s="66"/>
    </row>
    <row r="1711" spans="1:24" ht="15" customHeight="1" x14ac:dyDescent="0.25">
      <c r="A1711" s="74" t="s">
        <v>4106</v>
      </c>
      <c r="B1711" t="s">
        <v>672</v>
      </c>
      <c r="C1711" s="73">
        <v>43867.345148271634</v>
      </c>
      <c r="D1711" s="93">
        <v>3</v>
      </c>
      <c r="E1711" s="66" t="s">
        <v>20</v>
      </c>
      <c r="F1711" s="66"/>
      <c r="G1711" s="89"/>
      <c r="H1711" s="89"/>
      <c r="I1711" s="89"/>
      <c r="J1711" s="89"/>
      <c r="K1711" s="89"/>
      <c r="L1711" s="89"/>
      <c r="M1711" s="89"/>
      <c r="N1711" s="89"/>
      <c r="O1711" s="89"/>
      <c r="P1711" s="89"/>
      <c r="Q1711" s="66"/>
      <c r="R1711" s="66"/>
    </row>
    <row r="1712" spans="1:24" ht="15" customHeight="1" x14ac:dyDescent="0.25">
      <c r="A1712" s="74" t="s">
        <v>4106</v>
      </c>
      <c r="B1712" t="s">
        <v>672</v>
      </c>
      <c r="C1712" s="73">
        <v>72000</v>
      </c>
      <c r="D1712" s="93">
        <v>6</v>
      </c>
      <c r="E1712" s="66" t="s">
        <v>356</v>
      </c>
      <c r="F1712" s="66"/>
      <c r="G1712" s="89"/>
      <c r="H1712" s="89"/>
      <c r="I1712" s="89"/>
      <c r="J1712" s="89"/>
      <c r="K1712" s="89"/>
      <c r="M1712" s="89"/>
      <c r="N1712" s="89"/>
      <c r="O1712" s="89"/>
      <c r="P1712" s="89"/>
      <c r="Q1712" s="66"/>
      <c r="R1712" s="66"/>
      <c r="U1712" s="130" t="s">
        <v>4130</v>
      </c>
      <c r="V1712" s="131" t="s">
        <v>4133</v>
      </c>
      <c r="W1712" s="131" t="s">
        <v>4131</v>
      </c>
      <c r="X1712" s="132">
        <v>1883</v>
      </c>
    </row>
    <row r="1713" spans="1:31" ht="15" customHeight="1" x14ac:dyDescent="0.25">
      <c r="A1713" s="74" t="s">
        <v>4106</v>
      </c>
      <c r="B1713" t="s">
        <v>672</v>
      </c>
      <c r="C1713" s="73">
        <v>63807.047488395103</v>
      </c>
      <c r="D1713" s="93">
        <v>5</v>
      </c>
      <c r="E1713" s="66" t="s">
        <v>310</v>
      </c>
      <c r="F1713" s="66"/>
      <c r="G1713" s="89"/>
      <c r="H1713" s="89"/>
      <c r="I1713" s="89"/>
      <c r="J1713" s="89"/>
      <c r="K1713" s="89"/>
      <c r="L1713" s="89"/>
      <c r="M1713" s="89"/>
      <c r="N1713" s="89"/>
      <c r="O1713" s="89"/>
      <c r="P1713" s="89"/>
      <c r="Q1713" s="66"/>
      <c r="R1713" s="66"/>
      <c r="U1713" s="8" t="s">
        <v>4135</v>
      </c>
      <c r="V1713" s="129">
        <v>174</v>
      </c>
      <c r="W1713" s="128">
        <f>V1713/X$1712%</f>
        <v>9.2405735528412123</v>
      </c>
      <c r="X1713" s="85"/>
    </row>
    <row r="1714" spans="1:31" ht="15" customHeight="1" x14ac:dyDescent="0.25">
      <c r="A1714" s="74" t="s">
        <v>4106</v>
      </c>
      <c r="B1714" t="s">
        <v>672</v>
      </c>
      <c r="C1714" s="73">
        <v>39879.404680246938</v>
      </c>
      <c r="D1714" s="93">
        <v>9</v>
      </c>
      <c r="E1714" s="66" t="s">
        <v>279</v>
      </c>
      <c r="F1714" s="66"/>
      <c r="G1714" s="89"/>
      <c r="H1714" s="89"/>
      <c r="I1714" s="89"/>
      <c r="J1714" s="89"/>
      <c r="K1714" s="89"/>
      <c r="L1714" s="89"/>
      <c r="M1714" s="89"/>
      <c r="N1714" s="89"/>
      <c r="P1714" s="89"/>
      <c r="Q1714" s="66"/>
      <c r="R1714" s="66"/>
      <c r="U1714" s="8" t="s">
        <v>4136</v>
      </c>
      <c r="V1714" s="129">
        <v>451</v>
      </c>
      <c r="W1714" s="128">
        <f>V1714/X$1712%</f>
        <v>23.951141795007967</v>
      </c>
      <c r="X1714" s="85"/>
    </row>
    <row r="1715" spans="1:31" ht="15" customHeight="1" x14ac:dyDescent="0.25">
      <c r="A1715" s="74" t="s">
        <v>4106</v>
      </c>
      <c r="B1715" t="s">
        <v>672</v>
      </c>
      <c r="C1715" s="73">
        <v>59819.107020370408</v>
      </c>
      <c r="D1715" s="93">
        <v>3</v>
      </c>
      <c r="E1715" s="66" t="s">
        <v>20</v>
      </c>
      <c r="F1715" s="66"/>
      <c r="G1715" s="89"/>
      <c r="H1715" s="89"/>
      <c r="I1715" s="89"/>
      <c r="J1715" s="89"/>
      <c r="K1715" s="89"/>
      <c r="L1715" s="89"/>
      <c r="M1715" s="89"/>
      <c r="N1715" s="89"/>
      <c r="O1715" s="89"/>
      <c r="P1715" s="89"/>
      <c r="Q1715" s="66"/>
      <c r="R1715" s="66"/>
      <c r="U1715" s="66" t="s">
        <v>4137</v>
      </c>
      <c r="V1715" s="129">
        <v>775</v>
      </c>
      <c r="W1715" s="128">
        <f>V1715/X$1712%</f>
        <v>41.157727031332982</v>
      </c>
      <c r="X1715" s="85"/>
    </row>
    <row r="1716" spans="1:31" ht="15" customHeight="1" x14ac:dyDescent="0.25">
      <c r="A1716" s="74" t="s">
        <v>4106</v>
      </c>
      <c r="B1716" t="s">
        <v>672</v>
      </c>
      <c r="C1716" s="73">
        <v>87734.690296543267</v>
      </c>
      <c r="D1716" s="93">
        <v>2</v>
      </c>
      <c r="E1716" s="66" t="s">
        <v>52</v>
      </c>
      <c r="F1716" s="66"/>
      <c r="G1716" s="89"/>
      <c r="H1716" s="89"/>
      <c r="I1716" s="89"/>
      <c r="J1716" s="89"/>
      <c r="K1716" s="89"/>
      <c r="L1716" s="89"/>
      <c r="M1716" s="89"/>
      <c r="N1716" s="89"/>
      <c r="O1716" s="89"/>
      <c r="P1716" s="89"/>
      <c r="Q1716" s="66"/>
      <c r="R1716" s="66"/>
      <c r="U1716" s="66" t="s">
        <v>4132</v>
      </c>
      <c r="V1716" s="129">
        <v>476</v>
      </c>
      <c r="W1716" s="128">
        <f>V1716/X$1712%</f>
        <v>25.278810408921935</v>
      </c>
      <c r="X1716" s="85"/>
    </row>
    <row r="1717" spans="1:31" ht="15" customHeight="1" x14ac:dyDescent="0.25">
      <c r="A1717" s="74" t="s">
        <v>4106</v>
      </c>
      <c r="B1717" t="s">
        <v>672</v>
      </c>
      <c r="C1717" s="73">
        <v>56628.754645950656</v>
      </c>
      <c r="D1717" s="93">
        <v>3</v>
      </c>
      <c r="E1717" s="66" t="s">
        <v>20</v>
      </c>
      <c r="F1717" s="66"/>
      <c r="G1717" s="89"/>
      <c r="H1717" s="89"/>
      <c r="I1717" s="89"/>
      <c r="J1717" s="89"/>
      <c r="K1717" s="89"/>
      <c r="L1717" s="89"/>
      <c r="M1717" s="89"/>
      <c r="N1717" s="89"/>
      <c r="O1717" s="89"/>
      <c r="P1717" s="89"/>
      <c r="Q1717" s="66"/>
      <c r="R1717" s="66"/>
      <c r="U1717" s="66" t="s">
        <v>4134</v>
      </c>
      <c r="V1717" s="129">
        <v>7</v>
      </c>
      <c r="W1717" s="128">
        <f>V1717/X$1712%</f>
        <v>0.37174721189591081</v>
      </c>
      <c r="X1717" s="85"/>
    </row>
    <row r="1718" spans="1:31" ht="15" customHeight="1" x14ac:dyDescent="0.25">
      <c r="A1718" s="74" t="s">
        <v>4106</v>
      </c>
      <c r="B1718" t="s">
        <v>672</v>
      </c>
      <c r="C1718" s="73">
        <v>59819.107020370408</v>
      </c>
      <c r="D1718" s="93">
        <v>5</v>
      </c>
      <c r="E1718" s="66" t="s">
        <v>310</v>
      </c>
      <c r="F1718" s="66"/>
      <c r="G1718" s="89"/>
      <c r="H1718" s="89"/>
      <c r="I1718" s="89"/>
      <c r="J1718" s="89"/>
      <c r="K1718" s="89"/>
      <c r="L1718" s="89"/>
      <c r="M1718" s="89"/>
      <c r="N1718" s="89"/>
      <c r="O1718" s="89"/>
      <c r="P1718" s="89"/>
      <c r="Q1718" s="66"/>
      <c r="R1718" s="66"/>
    </row>
    <row r="1719" spans="1:31" ht="15" customHeight="1" x14ac:dyDescent="0.25">
      <c r="A1719" s="74" t="s">
        <v>4106</v>
      </c>
      <c r="B1719" t="s">
        <v>992</v>
      </c>
      <c r="C1719" s="73">
        <v>5000</v>
      </c>
      <c r="D1719" s="93">
        <v>6</v>
      </c>
      <c r="E1719" s="66" t="s">
        <v>356</v>
      </c>
      <c r="F1719" s="66"/>
      <c r="G1719" s="89"/>
      <c r="H1719" s="89"/>
      <c r="I1719" s="89"/>
      <c r="J1719" s="89"/>
      <c r="K1719" s="89"/>
      <c r="M1719" s="89"/>
      <c r="N1719" s="89"/>
      <c r="O1719" s="89"/>
      <c r="P1719" s="89"/>
      <c r="Q1719" s="66"/>
      <c r="R1719" s="66"/>
    </row>
    <row r="1720" spans="1:31" ht="30" x14ac:dyDescent="0.25">
      <c r="F1720" s="78" t="s">
        <v>4113</v>
      </c>
      <c r="G1720" s="95" t="s">
        <v>3999</v>
      </c>
      <c r="H1720" s="96" t="s">
        <v>52</v>
      </c>
      <c r="I1720" s="96" t="s">
        <v>20</v>
      </c>
      <c r="J1720" s="97" t="s">
        <v>4001</v>
      </c>
      <c r="K1720" s="96" t="s">
        <v>310</v>
      </c>
      <c r="L1720" s="96" t="s">
        <v>356</v>
      </c>
      <c r="M1720" s="96" t="s">
        <v>488</v>
      </c>
      <c r="N1720" s="96" t="s">
        <v>67</v>
      </c>
      <c r="O1720" s="96" t="s">
        <v>279</v>
      </c>
      <c r="P1720" s="96" t="s">
        <v>4000</v>
      </c>
      <c r="Q1720" s="133"/>
      <c r="R1720" s="132"/>
      <c r="S1720" s="132"/>
      <c r="T1720" s="95" t="s">
        <v>3999</v>
      </c>
      <c r="U1720" s="96" t="s">
        <v>52</v>
      </c>
      <c r="V1720" s="96" t="s">
        <v>20</v>
      </c>
      <c r="W1720" s="97" t="s">
        <v>4001</v>
      </c>
      <c r="X1720" s="96" t="s">
        <v>310</v>
      </c>
      <c r="Y1720" s="96" t="s">
        <v>356</v>
      </c>
      <c r="Z1720" s="96" t="s">
        <v>488</v>
      </c>
      <c r="AA1720" s="96" t="s">
        <v>67</v>
      </c>
      <c r="AB1720" s="96" t="s">
        <v>279</v>
      </c>
      <c r="AC1720" s="96" t="s">
        <v>4000</v>
      </c>
    </row>
    <row r="1721" spans="1:31" x14ac:dyDescent="0.25">
      <c r="F1721" s="70" t="s">
        <v>48</v>
      </c>
      <c r="G1721" s="88">
        <f>AVERAGE(C2:C4)</f>
        <v>52333.333333333336</v>
      </c>
      <c r="H1721" s="88">
        <f>AVERAGE(C3:C16)</f>
        <v>54549.544726656597</v>
      </c>
      <c r="I1721" s="88">
        <f>AVERAGE(C6:C20)</f>
        <v>43525.423508957589</v>
      </c>
      <c r="J1721" s="88">
        <f>AVERAGE(C9:C12)</f>
        <v>51626.177459589024</v>
      </c>
      <c r="K1721" s="88">
        <f>AVERAGE(C11:C14)</f>
        <v>25184.528613822513</v>
      </c>
      <c r="L1721" s="88">
        <f>C15</f>
        <v>82000</v>
      </c>
      <c r="M1721" s="88">
        <f>C18</f>
        <v>9509.8988293070688</v>
      </c>
      <c r="N1721" s="88">
        <f>C19</f>
        <v>38666</v>
      </c>
      <c r="O1721" s="88">
        <v>0</v>
      </c>
      <c r="P1721" s="88">
        <v>0</v>
      </c>
      <c r="Q1721" s="74" t="s">
        <v>4023</v>
      </c>
      <c r="R1721" s="70" t="s">
        <v>48</v>
      </c>
      <c r="S1721" s="8" t="s">
        <v>4135</v>
      </c>
      <c r="T1721" s="135">
        <v>4</v>
      </c>
      <c r="U1721" s="136">
        <v>65</v>
      </c>
      <c r="V1721" s="136">
        <v>57</v>
      </c>
      <c r="W1721" s="136">
        <v>10</v>
      </c>
      <c r="X1721" s="136">
        <v>4</v>
      </c>
      <c r="Y1721" s="136">
        <v>12</v>
      </c>
      <c r="Z1721" s="136">
        <v>2</v>
      </c>
      <c r="AA1721" s="136">
        <v>4</v>
      </c>
      <c r="AB1721" s="136">
        <v>14</v>
      </c>
      <c r="AC1721" s="136">
        <v>2</v>
      </c>
      <c r="AE1721" s="4"/>
    </row>
    <row r="1722" spans="1:31" x14ac:dyDescent="0.25">
      <c r="F1722" s="70" t="s">
        <v>870</v>
      </c>
      <c r="G1722" s="88">
        <v>0</v>
      </c>
      <c r="H1722" s="88">
        <f>AVERAGE(C21:C22)</f>
        <v>10748.844375963021</v>
      </c>
      <c r="I1722" s="88">
        <f>C23</f>
        <v>18987</v>
      </c>
      <c r="J1722" s="88">
        <v>0</v>
      </c>
      <c r="K1722" s="88">
        <v>0</v>
      </c>
      <c r="L1722" s="89">
        <v>0</v>
      </c>
      <c r="M1722" s="89">
        <v>0</v>
      </c>
      <c r="N1722" s="89">
        <v>0</v>
      </c>
      <c r="O1722" s="89">
        <v>0</v>
      </c>
      <c r="P1722" s="89">
        <v>0</v>
      </c>
      <c r="Q1722" s="74" t="s">
        <v>4023</v>
      </c>
      <c r="R1722" s="70" t="s">
        <v>870</v>
      </c>
      <c r="S1722" s="8" t="s">
        <v>4136</v>
      </c>
      <c r="T1722" s="135">
        <v>12</v>
      </c>
      <c r="U1722" s="136">
        <v>166</v>
      </c>
      <c r="V1722" s="136">
        <v>137</v>
      </c>
      <c r="W1722" s="136">
        <v>22</v>
      </c>
      <c r="X1722" s="136">
        <v>34</v>
      </c>
      <c r="Y1722" s="136">
        <v>26</v>
      </c>
      <c r="Z1722" s="136">
        <v>15</v>
      </c>
      <c r="AA1722" s="136">
        <v>12</v>
      </c>
      <c r="AB1722" s="136">
        <v>26</v>
      </c>
      <c r="AC1722" s="136">
        <v>1</v>
      </c>
      <c r="AE1722" s="4"/>
    </row>
    <row r="1723" spans="1:31" x14ac:dyDescent="0.25">
      <c r="F1723" s="71" t="s">
        <v>1086</v>
      </c>
      <c r="G1723" s="88">
        <v>0</v>
      </c>
      <c r="H1723" s="88">
        <v>0</v>
      </c>
      <c r="I1723" s="89">
        <v>0</v>
      </c>
      <c r="J1723" s="89">
        <v>0</v>
      </c>
      <c r="K1723" s="88">
        <f>AVERAGE(C24:C25)</f>
        <v>13000</v>
      </c>
      <c r="L1723" s="89">
        <v>0</v>
      </c>
      <c r="M1723" s="89">
        <v>0</v>
      </c>
      <c r="N1723" s="89">
        <v>0</v>
      </c>
      <c r="O1723" s="89">
        <v>0</v>
      </c>
      <c r="P1723" s="89">
        <v>0</v>
      </c>
      <c r="Q1723" s="74" t="s">
        <v>4023</v>
      </c>
      <c r="R1723" s="71" t="s">
        <v>1086</v>
      </c>
      <c r="S1723" s="66" t="s">
        <v>4137</v>
      </c>
      <c r="T1723" s="135">
        <v>26</v>
      </c>
      <c r="U1723" s="136">
        <v>215</v>
      </c>
      <c r="V1723" s="136">
        <v>329</v>
      </c>
      <c r="W1723" s="136">
        <v>32</v>
      </c>
      <c r="X1723" s="136">
        <v>58</v>
      </c>
      <c r="Y1723" s="136">
        <v>27</v>
      </c>
      <c r="Z1723" s="136">
        <v>36</v>
      </c>
      <c r="AA1723" s="136">
        <v>23</v>
      </c>
      <c r="AB1723" s="136">
        <v>26</v>
      </c>
      <c r="AC1723" s="136">
        <v>3</v>
      </c>
      <c r="AE1723" s="4"/>
    </row>
    <row r="1724" spans="1:31" x14ac:dyDescent="0.25">
      <c r="F1724" s="8" t="s">
        <v>548</v>
      </c>
      <c r="G1724" s="88">
        <v>0</v>
      </c>
      <c r="H1724" s="88">
        <f>C26</f>
        <v>78000</v>
      </c>
      <c r="I1724" s="88">
        <v>0</v>
      </c>
      <c r="J1724" s="88">
        <v>0</v>
      </c>
      <c r="K1724" s="89">
        <v>0</v>
      </c>
      <c r="L1724" s="89">
        <v>0</v>
      </c>
      <c r="M1724" s="89">
        <v>0</v>
      </c>
      <c r="N1724" s="89">
        <v>0</v>
      </c>
      <c r="O1724" s="89">
        <v>0</v>
      </c>
      <c r="P1724" s="89">
        <v>0</v>
      </c>
      <c r="Q1724" s="74" t="s">
        <v>4023</v>
      </c>
      <c r="R1724" s="8" t="s">
        <v>548</v>
      </c>
      <c r="S1724" s="66" t="s">
        <v>4132</v>
      </c>
      <c r="T1724" s="135">
        <v>41</v>
      </c>
      <c r="U1724" s="136">
        <v>110</v>
      </c>
      <c r="V1724" s="136">
        <v>215</v>
      </c>
      <c r="W1724" s="136">
        <v>11</v>
      </c>
      <c r="X1724" s="136">
        <v>39</v>
      </c>
      <c r="Y1724" s="136">
        <v>25</v>
      </c>
      <c r="Z1724" s="136">
        <v>14</v>
      </c>
      <c r="AA1724" s="136">
        <v>12</v>
      </c>
      <c r="AB1724" s="136">
        <v>8</v>
      </c>
      <c r="AC1724" s="136">
        <v>1</v>
      </c>
      <c r="AE1724" s="4"/>
    </row>
    <row r="1725" spans="1:31" x14ac:dyDescent="0.25">
      <c r="F1725" s="8" t="s">
        <v>1055</v>
      </c>
      <c r="G1725" s="88">
        <v>0</v>
      </c>
      <c r="H1725" s="88">
        <v>0</v>
      </c>
      <c r="I1725" s="88">
        <f>C27</f>
        <v>36400</v>
      </c>
      <c r="J1725" s="88">
        <v>0</v>
      </c>
      <c r="K1725" s="89">
        <v>0</v>
      </c>
      <c r="L1725" s="89">
        <v>0</v>
      </c>
      <c r="M1725" s="89">
        <v>0</v>
      </c>
      <c r="N1725" s="89">
        <v>0</v>
      </c>
      <c r="O1725" s="89">
        <v>0</v>
      </c>
      <c r="P1725" s="89">
        <v>0</v>
      </c>
      <c r="Q1725" s="74" t="s">
        <v>4023</v>
      </c>
      <c r="R1725" s="8" t="s">
        <v>1055</v>
      </c>
      <c r="S1725" s="66" t="s">
        <v>4134</v>
      </c>
      <c r="T1725" s="135">
        <v>0</v>
      </c>
      <c r="U1725" s="136">
        <v>2</v>
      </c>
      <c r="V1725" s="136">
        <v>5</v>
      </c>
      <c r="W1725" s="136">
        <v>0</v>
      </c>
      <c r="X1725" s="136">
        <v>0</v>
      </c>
      <c r="Y1725" s="136">
        <v>0</v>
      </c>
      <c r="Z1725" s="136">
        <v>0</v>
      </c>
      <c r="AA1725" s="136">
        <v>0</v>
      </c>
      <c r="AB1725" s="136">
        <v>0</v>
      </c>
      <c r="AC1725" s="136">
        <v>0</v>
      </c>
      <c r="AE1725" s="4"/>
    </row>
    <row r="1726" spans="1:31" x14ac:dyDescent="0.25">
      <c r="F1726" s="8" t="s">
        <v>1344</v>
      </c>
      <c r="G1726" s="88">
        <v>0</v>
      </c>
      <c r="H1726" s="88">
        <f>C28</f>
        <v>51497.005988023957</v>
      </c>
      <c r="I1726" s="88">
        <v>0</v>
      </c>
      <c r="J1726" s="88">
        <v>0</v>
      </c>
      <c r="K1726" s="89">
        <v>0</v>
      </c>
      <c r="L1726" s="89">
        <v>0</v>
      </c>
      <c r="M1726" s="89">
        <v>0</v>
      </c>
      <c r="N1726" s="89">
        <v>0</v>
      </c>
      <c r="O1726" s="89">
        <v>0</v>
      </c>
      <c r="P1726" s="89">
        <v>0</v>
      </c>
      <c r="Q1726" s="74" t="s">
        <v>4023</v>
      </c>
      <c r="R1726" s="8" t="s">
        <v>1344</v>
      </c>
      <c r="S1726" s="134"/>
    </row>
    <row r="1727" spans="1:31" x14ac:dyDescent="0.25">
      <c r="F1727" s="8" t="s">
        <v>8</v>
      </c>
      <c r="G1727" s="89">
        <f>AVERAGE(C48:C590)</f>
        <v>13505.060048360681</v>
      </c>
      <c r="H1727" s="88">
        <f>AVERAGE(C31:C591)</f>
        <v>13548.554190036484</v>
      </c>
      <c r="I1727" s="88">
        <f>AVERAGE(C29:C1745)</f>
        <v>50384.6004490056</v>
      </c>
      <c r="J1727" s="89">
        <f>AVERAGE(C84:C514)</f>
        <v>13907.547952389563</v>
      </c>
      <c r="K1727" s="88">
        <f>AVERAGE(C42:C1749)</f>
        <v>50662.799031821654</v>
      </c>
      <c r="L1727" s="88">
        <f>AVERAGE(C38:C565)</f>
        <v>13527.622989297352</v>
      </c>
      <c r="M1727" s="89">
        <f>AVERAGE(C210:C517)</f>
        <v>13159.062203006742</v>
      </c>
      <c r="N1727" s="89">
        <f>AVERAGE(C37:C475)</f>
        <v>13481.4755569996</v>
      </c>
      <c r="O1727" s="89">
        <f>AVERAGE(C35:C548)</f>
        <v>13578.349373254201</v>
      </c>
      <c r="P1727" s="89">
        <f>AVERAGE(C544:C593)</f>
        <v>12075.780455455277</v>
      </c>
      <c r="Q1727" s="74" t="s">
        <v>1126</v>
      </c>
      <c r="R1727" s="8" t="s">
        <v>8</v>
      </c>
      <c r="S1727" s="134" t="str">
        <f>Chart!H52</f>
        <v>2 to 3 Hr / Day</v>
      </c>
      <c r="T1727" s="4">
        <f>HLOOKUP(T$1721,T$1721:$AC$1725,MATCH($S$1727,$S$1721:$S$1725,0),FALSE)</f>
        <v>12</v>
      </c>
      <c r="U1727" s="4">
        <f>HLOOKUP(U$1721,U$1721:$AC$1725,MATCH($S$1727,$S$1721:$S$1725,0),FALSE)</f>
        <v>166</v>
      </c>
      <c r="V1727" s="4">
        <f>HLOOKUP(V$1721,V$1721:$AC$1725,MATCH($S$1727,$S$1721:$S$1725,0),FALSE)</f>
        <v>137</v>
      </c>
      <c r="W1727" s="4">
        <f>HLOOKUP(W$1721,W$1721:$AC$1725,MATCH($S$1727,$S$1721:$S$1725,0),FALSE)</f>
        <v>22</v>
      </c>
      <c r="X1727" s="4">
        <f>HLOOKUP(X$1721,X$1721:$AC$1725,MATCH($S$1727,$S$1721:$S$1725,0),FALSE)</f>
        <v>34</v>
      </c>
      <c r="Y1727" s="4">
        <f>HLOOKUP(Y$1721,Y$1721:$AC$1725,MATCH($S$1727,$S$1721:$S$1725,0),FALSE)</f>
        <v>26</v>
      </c>
      <c r="Z1727" s="4">
        <f>HLOOKUP(Z$1721,Z$1721:$AC$1725,MATCH($S$1727,$S$1721:$S$1725,0),FALSE)</f>
        <v>15</v>
      </c>
      <c r="AA1727" s="4">
        <f>HLOOKUP(AA$1721,AA$1721:$AC$1725,MATCH($S$1727,$S$1721:$S$1725,0),FALSE)</f>
        <v>12</v>
      </c>
      <c r="AB1727" s="4">
        <f>HLOOKUP(AB$1721,AB$1721:$AC$1725,MATCH($S$1727,$S$1721:$S$1725,0),FALSE)</f>
        <v>26</v>
      </c>
      <c r="AC1727" s="4">
        <f>HLOOKUP(AC$1721,AC$1721:$AC$1725,MATCH($S$1727,$S$1721:$S$1725,0),FALSE)</f>
        <v>1</v>
      </c>
    </row>
    <row r="1728" spans="1:31" x14ac:dyDescent="0.25">
      <c r="F1728" s="8" t="s">
        <v>17</v>
      </c>
      <c r="G1728" s="89">
        <f>C603</f>
        <v>1910.5359690238436</v>
      </c>
      <c r="H1728" s="89">
        <f>AVERAGE(C600:C622)</f>
        <v>10731.05755832222</v>
      </c>
      <c r="I1728" s="89">
        <f>AVERAGE(C599:C621)</f>
        <v>10870.056858346143</v>
      </c>
      <c r="J1728" s="89">
        <v>0</v>
      </c>
      <c r="K1728" s="89">
        <f>AVERAGE(C595:C612)</f>
        <v>5609.8239713086086</v>
      </c>
      <c r="L1728" s="89">
        <f>AVERAGE(C596:C616)</f>
        <v>8128.6942245428854</v>
      </c>
      <c r="M1728" s="89">
        <f>C594</f>
        <v>48000</v>
      </c>
      <c r="N1728" s="89">
        <v>0</v>
      </c>
      <c r="O1728" s="89">
        <v>0</v>
      </c>
      <c r="P1728" s="89">
        <v>0</v>
      </c>
      <c r="Q1728" s="74" t="s">
        <v>1126</v>
      </c>
      <c r="R1728" s="8" t="s">
        <v>17</v>
      </c>
      <c r="S1728" s="134"/>
    </row>
    <row r="1729" spans="6:32" x14ac:dyDescent="0.25">
      <c r="F1729" s="8" t="s">
        <v>179</v>
      </c>
      <c r="G1729" s="89">
        <v>0</v>
      </c>
      <c r="H1729" s="89">
        <f>AVERAGE(C623:C641)</f>
        <v>43014.900191685309</v>
      </c>
      <c r="I1729" s="89">
        <f>AVERAGE(C630:C640)</f>
        <v>31943.373058365531</v>
      </c>
      <c r="J1729" s="89">
        <v>0</v>
      </c>
      <c r="K1729" s="89">
        <f>AVERAGE(C628:C639)</f>
        <v>30981.425303501743</v>
      </c>
      <c r="L1729" s="89">
        <v>0</v>
      </c>
      <c r="M1729" s="89">
        <f>AVERAGE(C625:C627)</f>
        <v>68028.666666666672</v>
      </c>
      <c r="N1729" s="89">
        <v>0</v>
      </c>
      <c r="O1729" s="89">
        <f>C631</f>
        <v>36000</v>
      </c>
      <c r="P1729" s="89">
        <v>0</v>
      </c>
      <c r="Q1729" s="74" t="s">
        <v>1126</v>
      </c>
      <c r="R1729" s="8" t="s">
        <v>179</v>
      </c>
      <c r="S1729" s="134"/>
      <c r="T1729" s="4">
        <v>1883</v>
      </c>
      <c r="V1729" s="19" t="s">
        <v>8</v>
      </c>
      <c r="W1729" s="139" t="s">
        <v>71</v>
      </c>
      <c r="X1729" s="19" t="s">
        <v>15</v>
      </c>
      <c r="Y1729" s="19" t="s">
        <v>84</v>
      </c>
      <c r="Z1729" s="19" t="s">
        <v>88</v>
      </c>
      <c r="AA1729" s="19" t="s">
        <v>628</v>
      </c>
      <c r="AB1729" s="19" t="s">
        <v>143</v>
      </c>
      <c r="AC1729" s="19" t="s">
        <v>17</v>
      </c>
      <c r="AD1729" s="19" t="s">
        <v>179</v>
      </c>
      <c r="AE1729" s="19" t="s">
        <v>48</v>
      </c>
    </row>
    <row r="1730" spans="6:32" x14ac:dyDescent="0.25">
      <c r="F1730" s="8" t="s">
        <v>133</v>
      </c>
      <c r="G1730" s="89">
        <v>0</v>
      </c>
      <c r="H1730" s="89">
        <f>AVERAGE(C642:C660)</f>
        <v>43014.900191685309</v>
      </c>
      <c r="I1730" s="89">
        <f>AVERAGE(C649:C659)</f>
        <v>31943.373058365531</v>
      </c>
      <c r="J1730" s="89">
        <v>0</v>
      </c>
      <c r="K1730" s="89">
        <f>AVERAGE(C647:C658)</f>
        <v>30981.425303501743</v>
      </c>
      <c r="L1730" s="89">
        <v>0</v>
      </c>
      <c r="M1730" s="89">
        <f>AVERAGE(C644:C646)</f>
        <v>68028.666666666672</v>
      </c>
      <c r="N1730" s="89">
        <v>0</v>
      </c>
      <c r="O1730" s="89">
        <f>C650</f>
        <v>36000</v>
      </c>
      <c r="P1730" s="89">
        <v>0</v>
      </c>
      <c r="Q1730" s="74" t="s">
        <v>1126</v>
      </c>
      <c r="R1730" s="8" t="s">
        <v>133</v>
      </c>
      <c r="S1730" s="19" t="s">
        <v>4152</v>
      </c>
      <c r="T1730" s="4">
        <v>89</v>
      </c>
      <c r="U1730" s="137">
        <f t="shared" ref="U1730:U1739" si="1">T1730/T$1729%</f>
        <v>4.7265002655337236</v>
      </c>
      <c r="V1730">
        <v>42</v>
      </c>
      <c r="W1730" s="140">
        <v>8</v>
      </c>
      <c r="X1730" s="140">
        <v>27</v>
      </c>
      <c r="Y1730" s="140">
        <v>2</v>
      </c>
      <c r="Z1730" s="140">
        <v>2</v>
      </c>
      <c r="AA1730" s="140">
        <v>0</v>
      </c>
      <c r="AB1730" s="140">
        <v>2</v>
      </c>
      <c r="AC1730" s="140">
        <v>1</v>
      </c>
      <c r="AD1730" s="140">
        <v>0</v>
      </c>
      <c r="AE1730" s="140">
        <v>0</v>
      </c>
      <c r="AF1730">
        <f>SUM(V1730:AE1730)</f>
        <v>84</v>
      </c>
    </row>
    <row r="1731" spans="6:32" x14ac:dyDescent="0.25">
      <c r="F1731" s="8" t="s">
        <v>171</v>
      </c>
      <c r="G1731" s="89">
        <v>0</v>
      </c>
      <c r="H1731" s="89">
        <f>AVERAGE(C666:C673)</f>
        <v>56926.475337419441</v>
      </c>
      <c r="I1731" s="89">
        <f>AVERAGE(C661:C672)</f>
        <v>54780.98355827963</v>
      </c>
      <c r="J1731" s="89">
        <v>0</v>
      </c>
      <c r="K1731" s="89">
        <f>C664</f>
        <v>60000</v>
      </c>
      <c r="L1731" s="89">
        <f>AVERAGE(C662:C670)</f>
        <v>62574.644744372839</v>
      </c>
      <c r="M1731" s="89">
        <v>0</v>
      </c>
      <c r="N1731" s="89">
        <v>0</v>
      </c>
      <c r="O1731" s="89">
        <f>AVERAGE(C667:C668)</f>
        <v>47500</v>
      </c>
      <c r="P1731" s="89">
        <v>0</v>
      </c>
      <c r="Q1731" s="74" t="s">
        <v>1126</v>
      </c>
      <c r="R1731" s="8" t="s">
        <v>171</v>
      </c>
      <c r="S1731" s="19" t="s">
        <v>4144</v>
      </c>
      <c r="T1731" s="4">
        <v>116</v>
      </c>
      <c r="U1731" s="137">
        <f t="shared" si="1"/>
        <v>6.1603823685608079</v>
      </c>
      <c r="V1731">
        <v>49</v>
      </c>
      <c r="W1731" s="140">
        <v>8</v>
      </c>
      <c r="X1731" s="140">
        <v>23</v>
      </c>
      <c r="Y1731" s="140">
        <v>6</v>
      </c>
      <c r="Z1731" s="140">
        <v>3</v>
      </c>
      <c r="AA1731" s="140">
        <v>0</v>
      </c>
      <c r="AB1731" s="140">
        <v>0</v>
      </c>
      <c r="AC1731" s="140">
        <v>4</v>
      </c>
      <c r="AD1731" s="140">
        <v>0</v>
      </c>
      <c r="AE1731" s="140">
        <v>4</v>
      </c>
      <c r="AF1731">
        <f t="shared" ref="AF1731:AF1738" si="2">SUM(V1731:AE1731)</f>
        <v>97</v>
      </c>
    </row>
    <row r="1732" spans="6:32" x14ac:dyDescent="0.25">
      <c r="F1732" s="8" t="s">
        <v>347</v>
      </c>
      <c r="G1732" s="89">
        <f>AVERAGE(C675:C679)</f>
        <v>13797.518046893334</v>
      </c>
      <c r="H1732" s="89">
        <f>AVERAGE(C674:C682)</f>
        <v>11361.468445809856</v>
      </c>
      <c r="I1732" s="89">
        <f>AVERAGE(C678:C684)</f>
        <v>19338.707515551359</v>
      </c>
      <c r="J1732" s="89">
        <v>0</v>
      </c>
      <c r="K1732" s="89">
        <f>C677</f>
        <v>19068</v>
      </c>
      <c r="L1732" s="89">
        <v>0</v>
      </c>
      <c r="M1732" s="89">
        <v>0</v>
      </c>
      <c r="N1732" s="89">
        <f>AVERAGE(C681:C683)</f>
        <v>7402.7375139563492</v>
      </c>
      <c r="O1732" s="89">
        <v>0</v>
      </c>
      <c r="P1732" s="89">
        <v>0</v>
      </c>
      <c r="Q1732" s="74" t="s">
        <v>1126</v>
      </c>
      <c r="R1732" s="8" t="s">
        <v>347</v>
      </c>
      <c r="S1732" s="19" t="s">
        <v>4145</v>
      </c>
      <c r="T1732" s="4">
        <v>114</v>
      </c>
      <c r="U1732" s="137">
        <f t="shared" si="1"/>
        <v>6.0541688794476904</v>
      </c>
      <c r="V1732">
        <v>55</v>
      </c>
      <c r="W1732" s="140">
        <v>7</v>
      </c>
      <c r="X1732" s="140">
        <v>20</v>
      </c>
      <c r="Y1732" s="140">
        <v>6</v>
      </c>
      <c r="Z1732" s="140">
        <v>1</v>
      </c>
      <c r="AA1732" s="140">
        <v>1</v>
      </c>
      <c r="AB1732" s="140">
        <v>1</v>
      </c>
      <c r="AC1732" s="140">
        <v>1</v>
      </c>
      <c r="AD1732" s="140">
        <v>1</v>
      </c>
      <c r="AE1732" s="140">
        <v>1</v>
      </c>
      <c r="AF1732">
        <f t="shared" si="2"/>
        <v>94</v>
      </c>
    </row>
    <row r="1733" spans="6:32" x14ac:dyDescent="0.25">
      <c r="F1733" s="8" t="s">
        <v>24</v>
      </c>
      <c r="G1733" s="89">
        <v>0</v>
      </c>
      <c r="H1733" s="89">
        <f>AVERAGE(C685:C701)</f>
        <v>79637.147017647629</v>
      </c>
      <c r="I1733" s="89">
        <f>AVERAGE(C686:C700)</f>
        <v>72893.307620448686</v>
      </c>
      <c r="J1733" s="89">
        <v>0</v>
      </c>
      <c r="K1733" s="89">
        <v>0</v>
      </c>
      <c r="L1733" s="89">
        <f>AVERAGE(C691:C699)</f>
        <v>75794.639083754038</v>
      </c>
      <c r="M1733" s="89">
        <f>AVERAGE(C688:C696)</f>
        <v>78129.565497983873</v>
      </c>
      <c r="N1733" s="89">
        <f>C698</f>
        <v>88927.960729412545</v>
      </c>
      <c r="O1733" s="89">
        <v>0</v>
      </c>
      <c r="P1733" s="89">
        <v>0</v>
      </c>
      <c r="Q1733" s="19" t="s">
        <v>983</v>
      </c>
      <c r="R1733" s="8" t="s">
        <v>24</v>
      </c>
      <c r="S1733" s="19" t="s">
        <v>4146</v>
      </c>
      <c r="T1733" s="4">
        <v>92</v>
      </c>
      <c r="U1733" s="137">
        <f t="shared" si="1"/>
        <v>4.8858204992033993</v>
      </c>
      <c r="V1733">
        <v>48</v>
      </c>
      <c r="W1733" s="140">
        <v>5</v>
      </c>
      <c r="X1733" s="140">
        <v>15</v>
      </c>
      <c r="Y1733" s="140">
        <v>5</v>
      </c>
      <c r="Z1733" s="140">
        <v>2</v>
      </c>
      <c r="AA1733" s="140">
        <v>2</v>
      </c>
      <c r="AB1733" s="140">
        <v>2</v>
      </c>
      <c r="AC1733" s="140">
        <v>3</v>
      </c>
      <c r="AD1733" s="140">
        <v>0</v>
      </c>
      <c r="AE1733" s="140">
        <v>0</v>
      </c>
      <c r="AF1733">
        <f t="shared" si="2"/>
        <v>82</v>
      </c>
    </row>
    <row r="1734" spans="6:32" x14ac:dyDescent="0.25">
      <c r="F1734" s="8" t="s">
        <v>30</v>
      </c>
      <c r="G1734" s="89">
        <v>0</v>
      </c>
      <c r="H1734" s="89">
        <f>AVERAGE(C704:C709)</f>
        <v>36968.623674655792</v>
      </c>
      <c r="I1734" s="89">
        <f>C710</f>
        <v>26678.388218823762</v>
      </c>
      <c r="J1734" s="89">
        <f>C702</f>
        <v>44000</v>
      </c>
      <c r="K1734" s="89">
        <f>AVERAGE(C706:C711)</f>
        <v>37857.903281949904</v>
      </c>
      <c r="L1734" s="89">
        <v>0</v>
      </c>
      <c r="M1734" s="89">
        <f>C705</f>
        <v>19818.231248269083</v>
      </c>
      <c r="N1734" s="89">
        <f>C703</f>
        <v>15244.793267899293</v>
      </c>
      <c r="O1734" s="89">
        <f>C708</f>
        <v>63519.971949580387</v>
      </c>
      <c r="P1734" s="89">
        <v>0</v>
      </c>
      <c r="Q1734" s="19" t="s">
        <v>983</v>
      </c>
      <c r="R1734" s="8" t="s">
        <v>30</v>
      </c>
      <c r="S1734" s="19" t="s">
        <v>4147</v>
      </c>
      <c r="T1734" s="4">
        <v>150</v>
      </c>
      <c r="U1734" s="137">
        <f t="shared" si="1"/>
        <v>7.9660116834838028</v>
      </c>
      <c r="V1734">
        <v>67</v>
      </c>
      <c r="W1734" s="140">
        <v>9</v>
      </c>
      <c r="X1734" s="140">
        <v>24</v>
      </c>
      <c r="Y1734" s="140">
        <v>9</v>
      </c>
      <c r="Z1734" s="140">
        <v>4</v>
      </c>
      <c r="AA1734" s="140">
        <v>2</v>
      </c>
      <c r="AB1734" s="140">
        <v>0</v>
      </c>
      <c r="AC1734" s="140">
        <v>4</v>
      </c>
      <c r="AD1734" s="140">
        <v>2</v>
      </c>
      <c r="AE1734" s="140">
        <v>0</v>
      </c>
      <c r="AF1734">
        <f t="shared" si="2"/>
        <v>121</v>
      </c>
    </row>
    <row r="1735" spans="6:32" x14ac:dyDescent="0.25">
      <c r="F1735" s="8" t="s">
        <v>71</v>
      </c>
      <c r="G1735" s="89">
        <f>AVERAGE(C761:C832)</f>
        <v>65067.873336212491</v>
      </c>
      <c r="H1735" s="89">
        <f>AVERAGE(C715:C859)</f>
        <v>68251.065932406753</v>
      </c>
      <c r="I1735" s="89">
        <f>AVERAGE(C712:C865)</f>
        <v>67240.730112795849</v>
      </c>
      <c r="J1735" s="89">
        <f>AVERAGE(C735:C843)</f>
        <v>69365.866774992071</v>
      </c>
      <c r="K1735" s="89">
        <f>AVERAGE(C714:C862)</f>
        <v>67936.819746581445</v>
      </c>
      <c r="L1735" s="89">
        <f>AVERAGE(C718:C834)</f>
        <v>70224.12106708833</v>
      </c>
      <c r="M1735" s="89">
        <f>AVERAGE(C739:C850)</f>
        <v>69091.067268586674</v>
      </c>
      <c r="N1735" s="89">
        <f>AVERAGE(C752:C841)</f>
        <v>66504.315779260825</v>
      </c>
      <c r="O1735" s="89">
        <f>AVERAGE(C729:C861)</f>
        <v>68205.324330203046</v>
      </c>
      <c r="P1735" s="89">
        <v>0</v>
      </c>
      <c r="Q1735" s="19" t="s">
        <v>983</v>
      </c>
      <c r="R1735" s="8" t="s">
        <v>71</v>
      </c>
      <c r="S1735" s="19" t="s">
        <v>4148</v>
      </c>
      <c r="T1735" s="4">
        <v>405</v>
      </c>
      <c r="U1735" s="137">
        <f t="shared" si="1"/>
        <v>21.508231545406268</v>
      </c>
      <c r="V1735">
        <v>152</v>
      </c>
      <c r="W1735" s="140">
        <v>35</v>
      </c>
      <c r="X1735" s="140">
        <v>99</v>
      </c>
      <c r="Y1735" s="140">
        <v>20</v>
      </c>
      <c r="Z1735" s="140">
        <v>6</v>
      </c>
      <c r="AA1735" s="140">
        <v>6</v>
      </c>
      <c r="AB1735" s="140">
        <v>4</v>
      </c>
      <c r="AC1735" s="140">
        <v>7</v>
      </c>
      <c r="AD1735" s="140">
        <v>4</v>
      </c>
      <c r="AE1735" s="140">
        <v>4</v>
      </c>
      <c r="AF1735">
        <f t="shared" si="2"/>
        <v>337</v>
      </c>
    </row>
    <row r="1736" spans="6:32" x14ac:dyDescent="0.25">
      <c r="F1736" s="8" t="s">
        <v>628</v>
      </c>
      <c r="G1736" s="89">
        <f>C868</f>
        <v>254079.88779832155</v>
      </c>
      <c r="H1736" s="89">
        <f>AVERAGE(C866:C885)</f>
        <v>74111.800232229027</v>
      </c>
      <c r="I1736" s="89">
        <f>AVERAGE(C867:C888)</f>
        <v>73726.361042438977</v>
      </c>
      <c r="J1736" s="89">
        <v>0</v>
      </c>
      <c r="K1736" s="89">
        <f>C869</f>
        <v>62564.631571458704</v>
      </c>
      <c r="L1736" s="89">
        <f>C878</f>
        <v>38111.983169748237</v>
      </c>
      <c r="M1736" s="89">
        <f>AVERAGE(C883:C887)</f>
        <v>72920.927798118282</v>
      </c>
      <c r="N1736" s="89">
        <v>0</v>
      </c>
      <c r="O1736" s="89">
        <f>AVERAGE(C871:C886)</f>
        <v>66656.270564590901</v>
      </c>
      <c r="P1736" s="89">
        <v>0</v>
      </c>
      <c r="Q1736" s="19" t="s">
        <v>983</v>
      </c>
      <c r="R1736" s="8" t="s">
        <v>628</v>
      </c>
      <c r="S1736" s="19" t="s">
        <v>4149</v>
      </c>
      <c r="T1736" s="4">
        <v>226</v>
      </c>
      <c r="U1736" s="137">
        <f t="shared" si="1"/>
        <v>12.002124269782264</v>
      </c>
      <c r="V1736">
        <v>40</v>
      </c>
      <c r="W1736" s="140">
        <v>21</v>
      </c>
      <c r="X1736" s="140">
        <v>80</v>
      </c>
      <c r="Y1736" s="140">
        <v>13</v>
      </c>
      <c r="Z1736" s="140">
        <v>2</v>
      </c>
      <c r="AA1736" s="140">
        <v>6</v>
      </c>
      <c r="AB1736" s="140">
        <v>1</v>
      </c>
      <c r="AC1736" s="140">
        <v>5</v>
      </c>
      <c r="AD1736" s="140">
        <v>7</v>
      </c>
      <c r="AE1736" s="140">
        <v>2</v>
      </c>
      <c r="AF1736">
        <f t="shared" si="2"/>
        <v>177</v>
      </c>
    </row>
    <row r="1737" spans="6:32" x14ac:dyDescent="0.25">
      <c r="F1737" s="8" t="s">
        <v>106</v>
      </c>
      <c r="G1737" s="89">
        <v>0</v>
      </c>
      <c r="H1737" s="89">
        <f>AVERAGE(C889:C893)</f>
        <v>59958.63376162733</v>
      </c>
      <c r="I1737" s="89">
        <f>C894</f>
        <v>41923.181486723057</v>
      </c>
      <c r="J1737" s="89">
        <v>0</v>
      </c>
      <c r="K1737" s="89">
        <v>0</v>
      </c>
      <c r="L1737" s="89">
        <f>AVERAGE(C890:C891)</f>
        <v>67458.210210454374</v>
      </c>
      <c r="M1737" s="89">
        <v>0</v>
      </c>
      <c r="N1737" s="89">
        <v>0</v>
      </c>
      <c r="O1737" s="89">
        <v>0</v>
      </c>
      <c r="P1737" s="89">
        <v>0</v>
      </c>
      <c r="Q1737" s="19" t="s">
        <v>983</v>
      </c>
      <c r="R1737" s="8" t="s">
        <v>106</v>
      </c>
      <c r="S1737" s="19" t="s">
        <v>4150</v>
      </c>
      <c r="T1737" s="4">
        <v>121</v>
      </c>
      <c r="U1737" s="137">
        <f t="shared" si="1"/>
        <v>6.4259160913436011</v>
      </c>
      <c r="V1737">
        <v>21</v>
      </c>
      <c r="W1737" s="140">
        <v>15</v>
      </c>
      <c r="X1737" s="140">
        <v>42</v>
      </c>
      <c r="Y1737" s="140">
        <v>10</v>
      </c>
      <c r="Z1737" s="140">
        <v>3</v>
      </c>
      <c r="AA1737" s="140">
        <v>1</v>
      </c>
      <c r="AB1737" s="140">
        <v>1</v>
      </c>
      <c r="AC1737" s="140">
        <v>0</v>
      </c>
      <c r="AD1737" s="140">
        <v>0</v>
      </c>
      <c r="AE1737" s="140">
        <v>3</v>
      </c>
      <c r="AF1737">
        <f t="shared" si="2"/>
        <v>96</v>
      </c>
    </row>
    <row r="1738" spans="6:32" x14ac:dyDescent="0.25">
      <c r="F1738" s="8" t="s">
        <v>608</v>
      </c>
      <c r="G1738" s="89">
        <v>0</v>
      </c>
      <c r="H1738" s="89">
        <f>AVERAGE(C898:C900)</f>
        <v>53145.043197815598</v>
      </c>
      <c r="I1738" s="89">
        <f>AVERAGE(C895:C903)</f>
        <v>47420.601870084436</v>
      </c>
      <c r="J1738" s="89">
        <f>C901</f>
        <v>127039.94389916077</v>
      </c>
      <c r="K1738" s="89">
        <v>0</v>
      </c>
      <c r="L1738" s="89">
        <f>C897</f>
        <v>12000</v>
      </c>
      <c r="M1738" s="89">
        <f>C904</f>
        <v>35571.184291765021</v>
      </c>
      <c r="N1738" s="89">
        <v>0</v>
      </c>
      <c r="O1738" s="89">
        <f>C902</f>
        <v>52086.37699865592</v>
      </c>
      <c r="P1738" s="89">
        <v>0</v>
      </c>
      <c r="Q1738" s="19" t="s">
        <v>983</v>
      </c>
      <c r="R1738" s="8" t="s">
        <v>608</v>
      </c>
      <c r="S1738" s="19" t="s">
        <v>4151</v>
      </c>
      <c r="T1738" s="4">
        <v>22</v>
      </c>
      <c r="U1738" s="137">
        <f t="shared" si="1"/>
        <v>1.1683483802442911</v>
      </c>
      <c r="V1738">
        <v>3</v>
      </c>
      <c r="W1738" s="140">
        <v>3</v>
      </c>
      <c r="X1738" s="140">
        <v>9</v>
      </c>
      <c r="Y1738" s="140">
        <v>4</v>
      </c>
      <c r="Z1738" s="140">
        <v>1</v>
      </c>
      <c r="AA1738" s="140">
        <v>0</v>
      </c>
      <c r="AB1738" s="140">
        <v>0</v>
      </c>
      <c r="AC1738" s="140">
        <v>0</v>
      </c>
      <c r="AD1738" s="140">
        <v>0</v>
      </c>
      <c r="AE1738" s="140">
        <v>1</v>
      </c>
      <c r="AF1738">
        <f t="shared" si="2"/>
        <v>21</v>
      </c>
    </row>
    <row r="1739" spans="6:32" x14ac:dyDescent="0.25">
      <c r="F1739" s="8" t="s">
        <v>15</v>
      </c>
      <c r="G1739" s="89">
        <f>AVERAGE(C1176:C1426)</f>
        <v>75767.900398406375</v>
      </c>
      <c r="H1739" s="89">
        <f>AVERAGE(C912:C1502)</f>
        <v>73157.47377326565</v>
      </c>
      <c r="I1739" s="89">
        <f>AVERAGE(C905:C1521)</f>
        <v>72738.12965964344</v>
      </c>
      <c r="J1739" s="89">
        <f>AVERAGE(C911:C1515)</f>
        <v>72884.408264462807</v>
      </c>
      <c r="K1739" s="89">
        <f>AVERAGE(C917:C1509)</f>
        <v>72993.367622259699</v>
      </c>
      <c r="L1739" s="89">
        <f>AVERAGE(C916:C1467)</f>
        <v>73137.588768115937</v>
      </c>
      <c r="M1739" s="89">
        <f>AVERAGE(C1004:C1492)</f>
        <v>74633.406952965233</v>
      </c>
      <c r="N1739" s="89">
        <f>AVERAGE(C923:C1496)</f>
        <v>73477.468641114989</v>
      </c>
      <c r="O1739" s="89">
        <f>AVERAGE(C906:C1498)</f>
        <v>73170.433389544691</v>
      </c>
      <c r="P1739" s="89">
        <f>AVERAGE(C918:C1479)</f>
        <v>73242.900355871883</v>
      </c>
      <c r="Q1739" s="19" t="s">
        <v>4021</v>
      </c>
      <c r="R1739" s="8" t="s">
        <v>15</v>
      </c>
      <c r="S1739" s="19" t="s">
        <v>4155</v>
      </c>
      <c r="T1739" s="4">
        <f>T1729-SUM(T1730:T1738)</f>
        <v>548</v>
      </c>
      <c r="U1739" s="137">
        <f t="shared" si="1"/>
        <v>29.102496016994159</v>
      </c>
      <c r="V1739" s="140">
        <f>$T1730-$AF1730</f>
        <v>5</v>
      </c>
      <c r="W1739" s="140">
        <f>$T1731-$AF1731</f>
        <v>19</v>
      </c>
      <c r="X1739" s="140">
        <f>$T1732-$AF1732</f>
        <v>20</v>
      </c>
      <c r="Y1739" s="140">
        <f>$T1733-$AF1733</f>
        <v>10</v>
      </c>
      <c r="Z1739" s="140">
        <f>$T1734-$AF1734</f>
        <v>29</v>
      </c>
      <c r="AA1739" s="140">
        <f>$T1735-$AF1735</f>
        <v>68</v>
      </c>
      <c r="AB1739" s="140">
        <f>$T1736-$AF1736</f>
        <v>49</v>
      </c>
      <c r="AC1739" s="140">
        <f>$T1737-$AF1737</f>
        <v>25</v>
      </c>
      <c r="AD1739" s="140">
        <f>$T1738-$AF1738</f>
        <v>1</v>
      </c>
      <c r="AE1739" s="140">
        <f>$T1739-$AF1739</f>
        <v>529</v>
      </c>
      <c r="AF1739" s="140">
        <f t="shared" ref="AF1739" si="3">$T1731-$AF1731</f>
        <v>19</v>
      </c>
    </row>
    <row r="1740" spans="6:32" x14ac:dyDescent="0.25">
      <c r="F1740" s="8" t="s">
        <v>88</v>
      </c>
      <c r="G1740" s="89">
        <v>0</v>
      </c>
      <c r="H1740" s="89">
        <f>AVERAGE(C1528:C1579)</f>
        <v>93571.255514195567</v>
      </c>
      <c r="I1740" s="89">
        <f>AVERAGE(C1523:C1578)</f>
        <v>90706.022320019896</v>
      </c>
      <c r="J1740" s="89">
        <f>C1559</f>
        <v>98336.152303032693</v>
      </c>
      <c r="K1740" s="89">
        <f>AVERAGE(C1552:C1574)</f>
        <v>124313.63378034011</v>
      </c>
      <c r="L1740" s="89">
        <f>AVERAGE(C1535:C1572)</f>
        <v>104251.62748065314</v>
      </c>
      <c r="M1740" s="89">
        <f>AVERAGE(C1547:C1548)</f>
        <v>89485.898595759732</v>
      </c>
      <c r="N1740" s="89">
        <f>AVERAGE(C1524:C1537)</f>
        <v>63184.711082765323</v>
      </c>
      <c r="O1740" s="89">
        <f>C1522</f>
        <v>68835.306612122877</v>
      </c>
      <c r="P1740" s="89">
        <v>0</v>
      </c>
      <c r="Q1740" s="19" t="s">
        <v>4021</v>
      </c>
      <c r="R1740" s="8" t="s">
        <v>88</v>
      </c>
    </row>
    <row r="1741" spans="6:32" x14ac:dyDescent="0.25">
      <c r="F1741" s="8" t="s">
        <v>136</v>
      </c>
      <c r="G1741" s="89">
        <v>0</v>
      </c>
      <c r="H1741" s="89">
        <f>C1581</f>
        <v>63519.971949580387</v>
      </c>
      <c r="I1741" s="89">
        <f>C1580</f>
        <v>26000</v>
      </c>
      <c r="J1741" s="89">
        <v>0</v>
      </c>
      <c r="K1741" s="89">
        <v>0</v>
      </c>
      <c r="L1741" s="89">
        <v>0</v>
      </c>
      <c r="M1741" s="89">
        <v>0</v>
      </c>
      <c r="N1741" s="89">
        <v>0</v>
      </c>
      <c r="O1741" s="89">
        <v>0</v>
      </c>
      <c r="P1741" s="89">
        <v>0</v>
      </c>
      <c r="Q1741" s="19" t="s">
        <v>4021</v>
      </c>
      <c r="R1741" s="8" t="s">
        <v>136</v>
      </c>
      <c r="S1741" s="141" t="str">
        <f>Chart!K55</f>
        <v>5 - 10 year</v>
      </c>
      <c r="T1741" s="142">
        <f>HLOOKUP(T$1730,T$1730:$AE$1739,MATCH($S$1741,$S$1730:$S$1739,0),FALSE)</f>
        <v>405</v>
      </c>
      <c r="U1741" s="144">
        <f>HLOOKUP(U$1730,U$1730:$AE$1739,MATCH($S$1741,$S$1730:$S$1739,0),FALSE)</f>
        <v>21.508231545406268</v>
      </c>
      <c r="V1741" s="145">
        <f>HLOOKUP(V$1730,V$1730:$AE$1739,MATCH($S$1741,$S$1730:$S$1739,0),FALSE)</f>
        <v>152</v>
      </c>
      <c r="W1741" s="145">
        <f>HLOOKUP(W$1730,W$1730:$AE$1739,MATCH($S$1741,$S$1730:$S$1739,0),FALSE)</f>
        <v>35</v>
      </c>
      <c r="X1741" s="145">
        <f>HLOOKUP(X$1730,X$1730:$AE$1739,MATCH($S$1741,$S$1730:$S$1739,0),FALSE)</f>
        <v>99</v>
      </c>
      <c r="Y1741" s="145">
        <f>HLOOKUP(Y$1730,Y$1730:$AE$1739,MATCH($S$1741,$S$1730:$S$1739,0),FALSE)</f>
        <v>20</v>
      </c>
      <c r="Z1741" s="145">
        <f>HLOOKUP(Z$1730,Z$1730:$AE$1739,MATCH($S$1741,$S$1730:$S$1739,0),FALSE)</f>
        <v>6</v>
      </c>
      <c r="AA1741" s="145">
        <f>HLOOKUP(AA$1730,AA$1730:$AE$1739,MATCH($S$1741,$S$1730:$S$1739,0),FALSE)</f>
        <v>6</v>
      </c>
      <c r="AB1741" s="145">
        <f>HLOOKUP(AB$1730,AB$1730:$AE$1739,MATCH($S$1741,$S$1730:$S$1739,0),FALSE)</f>
        <v>4</v>
      </c>
      <c r="AC1741" s="145">
        <f>HLOOKUP(AC$1730,AC$1730:$AE$1739,MATCH($S$1741,$S$1730:$S$1739,0),FALSE)</f>
        <v>7</v>
      </c>
      <c r="AD1741" s="145">
        <f>HLOOKUP(AD$1730,AD$1730:$AE$1739,MATCH($S$1741,$S$1730:$S$1739,0),FALSE)</f>
        <v>4</v>
      </c>
      <c r="AE1741" s="145">
        <f>HLOOKUP(AE$1730,AE$1730:$AE$1739,MATCH($S$1741,$S$1730:$S$1739,0),FALSE)</f>
        <v>4</v>
      </c>
      <c r="AF1741" s="143"/>
    </row>
    <row r="1742" spans="6:32" x14ac:dyDescent="0.25">
      <c r="F1742" s="8" t="s">
        <v>166</v>
      </c>
      <c r="G1742" s="89">
        <v>0</v>
      </c>
      <c r="H1742" s="89">
        <f>AVERAGE(C1586:C1589)</f>
        <v>40750</v>
      </c>
      <c r="I1742" s="89">
        <f>AVERAGE(C1582:C1590)</f>
        <v>30709.442542799192</v>
      </c>
      <c r="J1742" s="89">
        <f>AVERAGE(C1587:C1591)</f>
        <v>40745.599999999999</v>
      </c>
      <c r="K1742" s="89">
        <f>C1584</f>
        <v>15500</v>
      </c>
      <c r="L1742" s="89">
        <v>0</v>
      </c>
      <c r="M1742" s="89">
        <v>0</v>
      </c>
      <c r="N1742" s="89">
        <v>0</v>
      </c>
      <c r="O1742" s="89">
        <v>0</v>
      </c>
      <c r="P1742" s="89">
        <v>0</v>
      </c>
      <c r="Q1742" s="19" t="s">
        <v>4021</v>
      </c>
      <c r="R1742" s="8" t="s">
        <v>166</v>
      </c>
    </row>
    <row r="1743" spans="6:32" x14ac:dyDescent="0.25">
      <c r="F1743" s="8" t="s">
        <v>292</v>
      </c>
      <c r="G1743" s="89">
        <v>0</v>
      </c>
      <c r="H1743" s="89">
        <v>0</v>
      </c>
      <c r="I1743" s="89">
        <v>0</v>
      </c>
      <c r="J1743" s="89">
        <v>0</v>
      </c>
      <c r="K1743" s="89">
        <f>C1592</f>
        <v>78000</v>
      </c>
      <c r="L1743" s="89">
        <v>0</v>
      </c>
      <c r="M1743" s="89">
        <v>0</v>
      </c>
      <c r="N1743" s="89">
        <v>0</v>
      </c>
      <c r="O1743" s="89">
        <v>0</v>
      </c>
      <c r="P1743" s="89">
        <v>0</v>
      </c>
      <c r="Q1743" s="19" t="s">
        <v>4021</v>
      </c>
      <c r="R1743" s="8" t="s">
        <v>292</v>
      </c>
    </row>
    <row r="1744" spans="6:32" x14ac:dyDescent="0.25">
      <c r="F1744" s="8" t="s">
        <v>499</v>
      </c>
      <c r="G1744" s="89">
        <v>0</v>
      </c>
      <c r="H1744" s="89">
        <v>0</v>
      </c>
      <c r="I1744" s="89">
        <f>C1593</f>
        <v>28109.627547434993</v>
      </c>
      <c r="J1744" s="89">
        <v>0</v>
      </c>
      <c r="K1744" s="89">
        <v>0</v>
      </c>
      <c r="L1744" s="89">
        <v>0</v>
      </c>
      <c r="M1744" s="89">
        <v>0</v>
      </c>
      <c r="N1744" s="89">
        <v>0</v>
      </c>
      <c r="O1744" s="89">
        <v>0</v>
      </c>
      <c r="P1744" s="89">
        <v>0</v>
      </c>
      <c r="Q1744" s="19" t="s">
        <v>4021</v>
      </c>
      <c r="R1744" s="8" t="s">
        <v>499</v>
      </c>
    </row>
    <row r="1745" spans="6:18" x14ac:dyDescent="0.25">
      <c r="F1745" s="8" t="s">
        <v>143</v>
      </c>
      <c r="G1745" s="89">
        <v>0</v>
      </c>
      <c r="H1745" s="89">
        <f>AVERAGE(C1594:C1606)</f>
        <v>46772.363960515308</v>
      </c>
      <c r="I1745" s="89">
        <f>AVERAGE(C1595:C1613)</f>
        <v>41707.406920352572</v>
      </c>
      <c r="J1745" s="89">
        <v>0</v>
      </c>
      <c r="K1745" s="89">
        <v>0</v>
      </c>
      <c r="L1745" s="89">
        <f>AVERAGE(C1598:C1600)</f>
        <v>89033.333333333328</v>
      </c>
      <c r="M1745" s="89">
        <f>C1603</f>
        <v>15600</v>
      </c>
      <c r="N1745" s="89">
        <v>0</v>
      </c>
      <c r="O1745" s="89">
        <f>AVERAGE(C1602:C1612)</f>
        <v>39405.975589699898</v>
      </c>
      <c r="P1745" s="89">
        <v>0</v>
      </c>
      <c r="Q1745" s="19" t="s">
        <v>4022</v>
      </c>
      <c r="R1745" s="8" t="s">
        <v>143</v>
      </c>
    </row>
    <row r="1746" spans="6:18" x14ac:dyDescent="0.25">
      <c r="F1746" s="8" t="s">
        <v>184</v>
      </c>
      <c r="G1746" s="89">
        <v>0</v>
      </c>
      <c r="H1746" s="89">
        <f>C1614</f>
        <v>24000</v>
      </c>
      <c r="I1746" s="89">
        <f>AVERAGE(C1615:C1618)</f>
        <v>9452.5</v>
      </c>
      <c r="J1746" s="89">
        <v>0</v>
      </c>
      <c r="K1746" s="89">
        <v>0</v>
      </c>
      <c r="L1746" s="89">
        <v>0</v>
      </c>
      <c r="M1746" s="89">
        <f>C1617</f>
        <v>7200</v>
      </c>
      <c r="N1746" s="89">
        <v>0</v>
      </c>
      <c r="O1746" s="89">
        <v>0</v>
      </c>
      <c r="P1746" s="89">
        <v>0</v>
      </c>
      <c r="Q1746" s="19" t="s">
        <v>4022</v>
      </c>
      <c r="R1746" s="8" t="s">
        <v>184</v>
      </c>
    </row>
    <row r="1747" spans="6:18" x14ac:dyDescent="0.25">
      <c r="F1747" s="8" t="s">
        <v>680</v>
      </c>
      <c r="G1747" s="89">
        <v>0</v>
      </c>
      <c r="H1747" s="89">
        <f>C1619</f>
        <v>6000</v>
      </c>
      <c r="I1747" s="89">
        <v>0</v>
      </c>
      <c r="J1747" s="89">
        <v>0</v>
      </c>
      <c r="K1747" s="89">
        <v>0</v>
      </c>
      <c r="L1747" s="89">
        <v>0</v>
      </c>
      <c r="M1747" s="89">
        <v>0</v>
      </c>
      <c r="N1747" s="89">
        <v>0</v>
      </c>
      <c r="O1747" s="89">
        <v>0</v>
      </c>
      <c r="P1747" s="89">
        <v>0</v>
      </c>
      <c r="Q1747" s="19" t="s">
        <v>4022</v>
      </c>
      <c r="R1747" s="8" t="s">
        <v>680</v>
      </c>
    </row>
    <row r="1748" spans="6:18" x14ac:dyDescent="0.25">
      <c r="F1748" s="8" t="s">
        <v>989</v>
      </c>
      <c r="G1748" s="89">
        <v>0</v>
      </c>
      <c r="H1748" s="89">
        <f>C1620</f>
        <v>35000</v>
      </c>
      <c r="I1748" s="89">
        <v>0</v>
      </c>
      <c r="J1748" s="89">
        <v>0</v>
      </c>
      <c r="K1748" s="89">
        <v>0</v>
      </c>
      <c r="L1748" s="89">
        <v>0</v>
      </c>
      <c r="M1748" s="89">
        <v>0</v>
      </c>
      <c r="N1748" s="89">
        <v>0</v>
      </c>
      <c r="O1748" s="89">
        <v>0</v>
      </c>
      <c r="P1748" s="89">
        <v>0</v>
      </c>
      <c r="Q1748" s="19" t="s">
        <v>4022</v>
      </c>
      <c r="R1748" s="8" t="s">
        <v>989</v>
      </c>
    </row>
    <row r="1749" spans="6:18" x14ac:dyDescent="0.25">
      <c r="F1749" s="8" t="s">
        <v>1156</v>
      </c>
      <c r="G1749" s="89">
        <f>C1621</f>
        <v>20000</v>
      </c>
      <c r="H1749" s="89">
        <v>0</v>
      </c>
      <c r="I1749" s="89">
        <v>0</v>
      </c>
      <c r="J1749" s="89">
        <v>0</v>
      </c>
      <c r="K1749" s="89">
        <v>0</v>
      </c>
      <c r="L1749" s="89">
        <v>0</v>
      </c>
      <c r="M1749" s="89">
        <v>0</v>
      </c>
      <c r="N1749" s="89">
        <v>0</v>
      </c>
      <c r="O1749" s="89">
        <v>0</v>
      </c>
      <c r="P1749" s="89">
        <v>0</v>
      </c>
      <c r="Q1749" s="19" t="s">
        <v>4022</v>
      </c>
      <c r="R1749" s="8" t="s">
        <v>1156</v>
      </c>
    </row>
    <row r="1750" spans="6:18" x14ac:dyDescent="0.25">
      <c r="F1750" s="8" t="s">
        <v>1331</v>
      </c>
      <c r="G1750" s="89">
        <v>0</v>
      </c>
      <c r="H1750" s="88">
        <f>C1622</f>
        <v>24000</v>
      </c>
      <c r="I1750" s="89">
        <v>0</v>
      </c>
      <c r="J1750" s="89">
        <v>0</v>
      </c>
      <c r="K1750" s="89">
        <v>0</v>
      </c>
      <c r="L1750" s="89">
        <v>0</v>
      </c>
      <c r="M1750" s="89">
        <v>0</v>
      </c>
      <c r="N1750" s="89">
        <v>0</v>
      </c>
      <c r="O1750" s="89">
        <v>0</v>
      </c>
      <c r="P1750" s="89">
        <v>0</v>
      </c>
      <c r="Q1750" s="19" t="s">
        <v>4022</v>
      </c>
      <c r="R1750" s="8" t="s">
        <v>1331</v>
      </c>
    </row>
    <row r="1751" spans="6:18" x14ac:dyDescent="0.25">
      <c r="F1751" s="8" t="s">
        <v>84</v>
      </c>
      <c r="G1751" s="88">
        <f>C1662</f>
        <v>85000</v>
      </c>
      <c r="H1751" s="88">
        <f>AVERAGE(C1625:C1702)</f>
        <v>93434.727011948984</v>
      </c>
      <c r="I1751" s="88">
        <f>AVERAGE(C1626:C1703)</f>
        <v>93094.757126481432</v>
      </c>
      <c r="J1751" s="88">
        <f>AVERAGE(C1624:C1672)</f>
        <v>92503.325666540608</v>
      </c>
      <c r="K1751" s="88">
        <f>AVERAGE(C1632:C1700)</f>
        <v>93967.61627297489</v>
      </c>
      <c r="L1751" s="88">
        <f>AVERAGE(C1623:C1695)</f>
        <v>92215.780428707716</v>
      </c>
      <c r="M1751" s="88">
        <f>AVERAGE(C1656:C1699)</f>
        <v>95303.633873202431</v>
      </c>
      <c r="N1751" s="88">
        <f>AVERAGE(C1634:C1696)</f>
        <v>92296.901400557719</v>
      </c>
      <c r="O1751" s="88">
        <f>AVERAGE(C1689:C1698)</f>
        <v>102908.88433102594</v>
      </c>
      <c r="P1751" s="89">
        <v>0</v>
      </c>
      <c r="Q1751" s="19" t="s">
        <v>4106</v>
      </c>
      <c r="R1751" s="8" t="s">
        <v>84</v>
      </c>
    </row>
    <row r="1752" spans="6:18" x14ac:dyDescent="0.25">
      <c r="F1752" s="8" t="s">
        <v>672</v>
      </c>
      <c r="G1752" s="89">
        <v>0</v>
      </c>
      <c r="H1752" s="89">
        <f>AVERAGE(C1704:C1716)</f>
        <v>72143.497141566986</v>
      </c>
      <c r="I1752" s="89">
        <f>AVERAGE(C1705:C1717)</f>
        <v>67268.785960486261</v>
      </c>
      <c r="J1752" s="89">
        <v>0</v>
      </c>
      <c r="K1752" s="89">
        <f>AVERAGE(C1709:C1718)</f>
        <v>70289.21820415066</v>
      </c>
      <c r="L1752" s="89">
        <f>C1712</f>
        <v>72000</v>
      </c>
      <c r="M1752" s="89">
        <v>0</v>
      </c>
      <c r="N1752" s="89">
        <v>0</v>
      </c>
      <c r="O1752" s="89">
        <f>C1714</f>
        <v>39879.404680246938</v>
      </c>
      <c r="P1752" s="89">
        <v>0</v>
      </c>
      <c r="Q1752" s="19" t="s">
        <v>4106</v>
      </c>
      <c r="R1752" s="8" t="s">
        <v>672</v>
      </c>
    </row>
    <row r="1753" spans="6:18" x14ac:dyDescent="0.25">
      <c r="F1753" s="8" t="s">
        <v>992</v>
      </c>
      <c r="G1753" s="89">
        <v>0</v>
      </c>
      <c r="H1753" s="89">
        <v>0</v>
      </c>
      <c r="I1753" s="89">
        <v>0</v>
      </c>
      <c r="J1753" s="89">
        <v>0</v>
      </c>
      <c r="K1753" s="89">
        <v>0</v>
      </c>
      <c r="L1753" s="89">
        <f>C1719</f>
        <v>5000</v>
      </c>
      <c r="M1753" s="89">
        <v>0</v>
      </c>
      <c r="N1753" s="89">
        <v>0</v>
      </c>
      <c r="O1753" s="89">
        <v>0</v>
      </c>
      <c r="P1753" s="89">
        <v>0</v>
      </c>
      <c r="Q1753" s="19" t="s">
        <v>4106</v>
      </c>
      <c r="R1753" s="8" t="s">
        <v>992</v>
      </c>
    </row>
    <row r="1755" spans="6:18" x14ac:dyDescent="0.25">
      <c r="F1755" s="99"/>
      <c r="G1755" s="98"/>
      <c r="H1755" s="98"/>
      <c r="I1755" s="98"/>
      <c r="J1755" s="98"/>
      <c r="K1755" s="98"/>
      <c r="L1755" s="98"/>
      <c r="M1755" s="98"/>
      <c r="N1755" s="98"/>
      <c r="O1755" s="98"/>
      <c r="P1755" s="98"/>
    </row>
  </sheetData>
  <autoFilter ref="B1:E1753"/>
  <conditionalFormatting sqref="B1594:B1618">
    <cfRule type="expression" dxfId="270" priority="128">
      <formula>#REF!="ERR"</formula>
    </cfRule>
  </conditionalFormatting>
  <conditionalFormatting sqref="B685 B702 B712 B866 B889:B904">
    <cfRule type="expression" dxfId="269" priority="131">
      <formula>#REF!="ERR"</formula>
    </cfRule>
  </conditionalFormatting>
  <conditionalFormatting sqref="B1623:B1719">
    <cfRule type="expression" dxfId="268" priority="129">
      <formula>#REF!="ERR"</formula>
    </cfRule>
  </conditionalFormatting>
  <conditionalFormatting sqref="B594 B623 B642 B661 B674">
    <cfRule type="expression" dxfId="267" priority="132">
      <formula>#REF!="ERR"</formula>
    </cfRule>
  </conditionalFormatting>
  <conditionalFormatting sqref="B905 B1522 B1580:B1593">
    <cfRule type="expression" dxfId="266" priority="130">
      <formula>#REF!="ERR"</formula>
    </cfRule>
  </conditionalFormatting>
  <conditionalFormatting sqref="B2">
    <cfRule type="expression" dxfId="265" priority="126">
      <formula>#REF!="ERR"</formula>
    </cfRule>
  </conditionalFormatting>
  <conditionalFormatting sqref="B21:B23">
    <cfRule type="expression" dxfId="264" priority="125">
      <formula>#REF!="ERR"</formula>
    </cfRule>
  </conditionalFormatting>
  <conditionalFormatting sqref="B24:B25">
    <cfRule type="expression" dxfId="263" priority="124">
      <formula>#REF!="ERR"</formula>
    </cfRule>
  </conditionalFormatting>
  <conditionalFormatting sqref="B26:B28">
    <cfRule type="expression" dxfId="262" priority="123">
      <formula>#REF!="ERR"</formula>
    </cfRule>
  </conditionalFormatting>
  <conditionalFormatting sqref="B29">
    <cfRule type="expression" dxfId="261" priority="122">
      <formula>#REF!="ERR"</formula>
    </cfRule>
  </conditionalFormatting>
  <conditionalFormatting sqref="B1619:B1622">
    <cfRule type="expression" dxfId="260" priority="121">
      <formula>#REF!="ERR"</formula>
    </cfRule>
  </conditionalFormatting>
  <conditionalFormatting sqref="B3:B20">
    <cfRule type="expression" dxfId="259" priority="120">
      <formula>#REF!="ERR"</formula>
    </cfRule>
  </conditionalFormatting>
  <conditionalFormatting sqref="B30:B593">
    <cfRule type="expression" dxfId="258" priority="119">
      <formula>#REF!="ERR"</formula>
    </cfRule>
  </conditionalFormatting>
  <conditionalFormatting sqref="B595:B622">
    <cfRule type="expression" dxfId="257" priority="118">
      <formula>#REF!="ERR"</formula>
    </cfRule>
  </conditionalFormatting>
  <conditionalFormatting sqref="B624:B641">
    <cfRule type="expression" dxfId="256" priority="117">
      <formula>#REF!="ERR"</formula>
    </cfRule>
  </conditionalFormatting>
  <conditionalFormatting sqref="B643:B660">
    <cfRule type="expression" dxfId="255" priority="116">
      <formula>#REF!="ERR"</formula>
    </cfRule>
  </conditionalFormatting>
  <conditionalFormatting sqref="B662:B673">
    <cfRule type="expression" dxfId="254" priority="115">
      <formula>#REF!="ERR"</formula>
    </cfRule>
  </conditionalFormatting>
  <conditionalFormatting sqref="B675:B684">
    <cfRule type="expression" dxfId="253" priority="114">
      <formula>#REF!="ERR"</formula>
    </cfRule>
  </conditionalFormatting>
  <conditionalFormatting sqref="B686:B701">
    <cfRule type="expression" dxfId="252" priority="113">
      <formula>#REF!="ERR"</formula>
    </cfRule>
  </conditionalFormatting>
  <conditionalFormatting sqref="B703:B711">
    <cfRule type="expression" dxfId="251" priority="112">
      <formula>#REF!="ERR"</formula>
    </cfRule>
  </conditionalFormatting>
  <conditionalFormatting sqref="B713:B865">
    <cfRule type="expression" dxfId="250" priority="111">
      <formula>#REF!="ERR"</formula>
    </cfRule>
  </conditionalFormatting>
  <conditionalFormatting sqref="B867:B888">
    <cfRule type="expression" dxfId="249" priority="110">
      <formula>#REF!="ERR"</formula>
    </cfRule>
  </conditionalFormatting>
  <conditionalFormatting sqref="B906:B1521">
    <cfRule type="expression" dxfId="248" priority="109">
      <formula>#REF!="ERR"</formula>
    </cfRule>
  </conditionalFormatting>
  <conditionalFormatting sqref="B1523:B1579">
    <cfRule type="expression" dxfId="247" priority="108">
      <formula>#REF!="ERR"</formula>
    </cfRule>
  </conditionalFormatting>
  <conditionalFormatting sqref="U32:U34">
    <cfRule type="expression" dxfId="246" priority="94">
      <formula>#REF!="ERR"</formula>
    </cfRule>
  </conditionalFormatting>
  <conditionalFormatting sqref="U2">
    <cfRule type="expression" dxfId="245" priority="105">
      <formula>#REF!="ERR"</formula>
    </cfRule>
  </conditionalFormatting>
  <conditionalFormatting sqref="U3">
    <cfRule type="expression" dxfId="244" priority="104">
      <formula>#REF!="ERR"</formula>
    </cfRule>
  </conditionalFormatting>
  <conditionalFormatting sqref="U4">
    <cfRule type="expression" dxfId="243" priority="103">
      <formula>#REF!="ERR"</formula>
    </cfRule>
  </conditionalFormatting>
  <conditionalFormatting sqref="U5:U7">
    <cfRule type="expression" dxfId="242" priority="102">
      <formula>#REF!="ERR"</formula>
    </cfRule>
  </conditionalFormatting>
  <conditionalFormatting sqref="U8">
    <cfRule type="expression" dxfId="241" priority="101">
      <formula>#REF!="ERR"</formula>
    </cfRule>
  </conditionalFormatting>
  <conditionalFormatting sqref="U12:U13 U9:U10">
    <cfRule type="expression" dxfId="240" priority="100">
      <formula>#REF!="ERR"</formula>
    </cfRule>
  </conditionalFormatting>
  <conditionalFormatting sqref="U11">
    <cfRule type="expression" dxfId="239" priority="99">
      <formula>#REF!="ERR"</formula>
    </cfRule>
  </conditionalFormatting>
  <conditionalFormatting sqref="U14:U19">
    <cfRule type="expression" dxfId="238" priority="98">
      <formula>#REF!="ERR"</formula>
    </cfRule>
  </conditionalFormatting>
  <conditionalFormatting sqref="U20:U25">
    <cfRule type="expression" dxfId="237" priority="97">
      <formula>#REF!="ERR"</formula>
    </cfRule>
  </conditionalFormatting>
  <conditionalFormatting sqref="U26:U27">
    <cfRule type="expression" dxfId="236" priority="96">
      <formula>#REF!="ERR"</formula>
    </cfRule>
  </conditionalFormatting>
  <conditionalFormatting sqref="U26:U31">
    <cfRule type="expression" dxfId="235" priority="95">
      <formula>#REF!="ERR"</formula>
    </cfRule>
  </conditionalFormatting>
  <conditionalFormatting sqref="U35:U36">
    <cfRule type="expression" dxfId="234" priority="83">
      <formula>#REF!="ERR"</formula>
    </cfRule>
  </conditionalFormatting>
  <conditionalFormatting sqref="U37">
    <cfRule type="expression" dxfId="233" priority="82">
      <formula>#REF!="ERR"</formula>
    </cfRule>
  </conditionalFormatting>
  <conditionalFormatting sqref="U29:U31">
    <cfRule type="expression" dxfId="232" priority="81">
      <formula>#REF!="ERR"</formula>
    </cfRule>
  </conditionalFormatting>
  <conditionalFormatting sqref="U32:U33">
    <cfRule type="expression" dxfId="231" priority="80">
      <formula>#REF!="ERR"</formula>
    </cfRule>
  </conditionalFormatting>
  <conditionalFormatting sqref="U34">
    <cfRule type="expression" dxfId="230" priority="79">
      <formula>#REF!="ERR"</formula>
    </cfRule>
  </conditionalFormatting>
  <conditionalFormatting sqref="F1751:F1753">
    <cfRule type="expression" dxfId="229" priority="67">
      <formula>#REF!="ERR"</formula>
    </cfRule>
  </conditionalFormatting>
  <conditionalFormatting sqref="F1721">
    <cfRule type="expression" dxfId="228" priority="78">
      <formula>#REF!="ERR"</formula>
    </cfRule>
  </conditionalFormatting>
  <conditionalFormatting sqref="F1722">
    <cfRule type="expression" dxfId="227" priority="77">
      <formula>#REF!="ERR"</formula>
    </cfRule>
  </conditionalFormatting>
  <conditionalFormatting sqref="F1723">
    <cfRule type="expression" dxfId="226" priority="76">
      <formula>#REF!="ERR"</formula>
    </cfRule>
  </conditionalFormatting>
  <conditionalFormatting sqref="F1724:F1726">
    <cfRule type="expression" dxfId="225" priority="75">
      <formula>#REF!="ERR"</formula>
    </cfRule>
  </conditionalFormatting>
  <conditionalFormatting sqref="F1727">
    <cfRule type="expression" dxfId="224" priority="74">
      <formula>#REF!="ERR"</formula>
    </cfRule>
  </conditionalFormatting>
  <conditionalFormatting sqref="F1731:F1732 F1728:F1729">
    <cfRule type="expression" dxfId="223" priority="73">
      <formula>#REF!="ERR"</formula>
    </cfRule>
  </conditionalFormatting>
  <conditionalFormatting sqref="F1730">
    <cfRule type="expression" dxfId="222" priority="72">
      <formula>#REF!="ERR"</formula>
    </cfRule>
  </conditionalFormatting>
  <conditionalFormatting sqref="F1733:F1738">
    <cfRule type="expression" dxfId="221" priority="71">
      <formula>#REF!="ERR"</formula>
    </cfRule>
  </conditionalFormatting>
  <conditionalFormatting sqref="F1739:F1744">
    <cfRule type="expression" dxfId="220" priority="70">
      <formula>#REF!="ERR"</formula>
    </cfRule>
  </conditionalFormatting>
  <conditionalFormatting sqref="F1745:F1746">
    <cfRule type="expression" dxfId="219" priority="69">
      <formula>#REF!="ERR"</formula>
    </cfRule>
  </conditionalFormatting>
  <conditionalFormatting sqref="F1745:F1750">
    <cfRule type="expression" dxfId="218" priority="68">
      <formula>#REF!="ERR"</formula>
    </cfRule>
  </conditionalFormatting>
  <conditionalFormatting sqref="F1748:F1750">
    <cfRule type="expression" dxfId="217" priority="66">
      <formula>#REF!="ERR"</formula>
    </cfRule>
  </conditionalFormatting>
  <conditionalFormatting sqref="F1751:F1752">
    <cfRule type="expression" dxfId="216" priority="65">
      <formula>#REF!="ERR"</formula>
    </cfRule>
  </conditionalFormatting>
  <conditionalFormatting sqref="F1753">
    <cfRule type="expression" dxfId="215" priority="64">
      <formula>#REF!="ERR"</formula>
    </cfRule>
  </conditionalFormatting>
  <conditionalFormatting sqref="R1751:R1753">
    <cfRule type="expression" dxfId="214" priority="33">
      <formula>#REF!="ERR"</formula>
    </cfRule>
  </conditionalFormatting>
  <conditionalFormatting sqref="R1721">
    <cfRule type="expression" dxfId="213" priority="44">
      <formula>#REF!="ERR"</formula>
    </cfRule>
  </conditionalFormatting>
  <conditionalFormatting sqref="R1722">
    <cfRule type="expression" dxfId="212" priority="43">
      <formula>#REF!="ERR"</formula>
    </cfRule>
  </conditionalFormatting>
  <conditionalFormatting sqref="R1723">
    <cfRule type="expression" dxfId="211" priority="42">
      <formula>#REF!="ERR"</formula>
    </cfRule>
  </conditionalFormatting>
  <conditionalFormatting sqref="R1724:R1726">
    <cfRule type="expression" dxfId="210" priority="41">
      <formula>#REF!="ERR"</formula>
    </cfRule>
  </conditionalFormatting>
  <conditionalFormatting sqref="R1727">
    <cfRule type="expression" dxfId="209" priority="40">
      <formula>#REF!="ERR"</formula>
    </cfRule>
  </conditionalFormatting>
  <conditionalFormatting sqref="R1731:R1732 R1728:R1729">
    <cfRule type="expression" dxfId="208" priority="39">
      <formula>#REF!="ERR"</formula>
    </cfRule>
  </conditionalFormatting>
  <conditionalFormatting sqref="R1730">
    <cfRule type="expression" dxfId="207" priority="38">
      <formula>#REF!="ERR"</formula>
    </cfRule>
  </conditionalFormatting>
  <conditionalFormatting sqref="R1733:R1738">
    <cfRule type="expression" dxfId="206" priority="37">
      <formula>#REF!="ERR"</formula>
    </cfRule>
  </conditionalFormatting>
  <conditionalFormatting sqref="R1739:R1744">
    <cfRule type="expression" dxfId="205" priority="36">
      <formula>#REF!="ERR"</formula>
    </cfRule>
  </conditionalFormatting>
  <conditionalFormatting sqref="R1745:R1746">
    <cfRule type="expression" dxfId="204" priority="35">
      <formula>#REF!="ERR"</formula>
    </cfRule>
  </conditionalFormatting>
  <conditionalFormatting sqref="R1745:R1750">
    <cfRule type="expression" dxfId="203" priority="34">
      <formula>#REF!="ERR"</formula>
    </cfRule>
  </conditionalFormatting>
  <conditionalFormatting sqref="R1748:R1750">
    <cfRule type="expression" dxfId="202" priority="32">
      <formula>#REF!="ERR"</formula>
    </cfRule>
  </conditionalFormatting>
  <conditionalFormatting sqref="R1751:R1752">
    <cfRule type="expression" dxfId="201" priority="31">
      <formula>#REF!="ERR"</formula>
    </cfRule>
  </conditionalFormatting>
  <conditionalFormatting sqref="R1753">
    <cfRule type="expression" dxfId="200" priority="30">
      <formula>#REF!="ERR"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7" id="{4D5397DD-CE13-4011-9ACC-63CE9B4CE131}">
            <xm:f>Data!$F2507="ERR"</xm:f>
            <x14:dxf>
              <font>
                <strike/>
                <color theme="1" tint="0.499984740745262"/>
              </font>
            </x14:dxf>
          </x14:cfRule>
          <xm:sqref>J1729 G1729:H1729 L1729 N1729 P1729</xm:sqref>
        </x14:conditionalFormatting>
        <x14:conditionalFormatting xmlns:xm="http://schemas.microsoft.com/office/excel/2006/main">
          <x14:cfRule type="expression" priority="264" id="{F96B0078-88B9-4FA2-B2E8-439DA606C842}">
            <xm:f>Data!$F2026="ERR"</xm:f>
            <x14:dxf>
              <font>
                <strike/>
                <color theme="1" tint="0.499984740745262"/>
              </font>
            </x14:dxf>
          </x14:cfRule>
          <xm:sqref>G1 G1720 T1720</xm:sqref>
        </x14:conditionalFormatting>
        <x14:conditionalFormatting xmlns:xm="http://schemas.microsoft.com/office/excel/2006/main">
          <x14:cfRule type="expression" priority="284" id="{F96B0078-88B9-4FA2-B2E8-439DA606C842}">
            <xm:f>Data!$F2027="ERR"</xm:f>
            <x14:dxf>
              <font>
                <strike/>
                <color theme="1" tint="0.499984740745262"/>
              </font>
            </x14:dxf>
          </x14:cfRule>
          <xm:sqref>H1 H1720 U1720</xm:sqref>
        </x14:conditionalFormatting>
        <x14:conditionalFormatting xmlns:xm="http://schemas.microsoft.com/office/excel/2006/main">
          <x14:cfRule type="expression" priority="304" id="{F96B0078-88B9-4FA2-B2E8-439DA606C842}">
            <xm:f>Data!$F2028="ERR"</xm:f>
            <x14:dxf>
              <font>
                <strike/>
                <color theme="1" tint="0.499984740745262"/>
              </font>
            </x14:dxf>
          </x14:cfRule>
          <xm:sqref>I1 I1720 V1720</xm:sqref>
        </x14:conditionalFormatting>
        <x14:conditionalFormatting xmlns:xm="http://schemas.microsoft.com/office/excel/2006/main">
          <x14:cfRule type="expression" priority="324" id="{F96B0078-88B9-4FA2-B2E8-439DA606C842}">
            <xm:f>Data!$F2035="ERR"</xm:f>
            <x14:dxf>
              <font>
                <strike/>
                <color theme="1" tint="0.499984740745262"/>
              </font>
            </x14:dxf>
          </x14:cfRule>
          <xm:sqref>P1 P1720 AC1720</xm:sqref>
        </x14:conditionalFormatting>
        <x14:conditionalFormatting xmlns:xm="http://schemas.microsoft.com/office/excel/2006/main">
          <x14:cfRule type="expression" priority="344" id="{F96B0078-88B9-4FA2-B2E8-439DA606C842}">
            <xm:f>Data!$F2030="ERR"</xm:f>
            <x14:dxf>
              <font>
                <strike/>
                <color theme="1" tint="0.499984740745262"/>
              </font>
            </x14:dxf>
          </x14:cfRule>
          <xm:sqref>K1 K1720 X1720</xm:sqref>
        </x14:conditionalFormatting>
        <x14:conditionalFormatting xmlns:xm="http://schemas.microsoft.com/office/excel/2006/main">
          <x14:cfRule type="expression" priority="364" id="{F96B0078-88B9-4FA2-B2E8-439DA606C842}">
            <xm:f>Data!$F2031="ERR"</xm:f>
            <x14:dxf>
              <font>
                <strike/>
                <color theme="1" tint="0.499984740745262"/>
              </font>
            </x14:dxf>
          </x14:cfRule>
          <xm:sqref>L1 L1720 S1726 Y1720</xm:sqref>
        </x14:conditionalFormatting>
        <x14:conditionalFormatting xmlns:xm="http://schemas.microsoft.com/office/excel/2006/main">
          <x14:cfRule type="expression" priority="392" id="{F96B0078-88B9-4FA2-B2E8-439DA606C842}">
            <xm:f>Data!$F2032="ERR"</xm:f>
            <x14:dxf>
              <font>
                <strike/>
                <color theme="1" tint="0.499984740745262"/>
              </font>
            </x14:dxf>
          </x14:cfRule>
          <xm:sqref>M1 M1720 S1727 Z1720</xm:sqref>
        </x14:conditionalFormatting>
        <x14:conditionalFormatting xmlns:xm="http://schemas.microsoft.com/office/excel/2006/main">
          <x14:cfRule type="expression" priority="420" id="{F96B0078-88B9-4FA2-B2E8-439DA606C842}">
            <xm:f>Data!$F2033="ERR"</xm:f>
            <x14:dxf>
              <font>
                <strike/>
                <color theme="1" tint="0.499984740745262"/>
              </font>
            </x14:dxf>
          </x14:cfRule>
          <xm:sqref>N1 N1720 S1728 AA1720</xm:sqref>
        </x14:conditionalFormatting>
        <x14:conditionalFormatting xmlns:xm="http://schemas.microsoft.com/office/excel/2006/main">
          <x14:cfRule type="expression" priority="448" id="{F96B0078-88B9-4FA2-B2E8-439DA606C842}">
            <xm:f>Data!$F2034="ERR"</xm:f>
            <x14:dxf>
              <font>
                <strike/>
                <color theme="1" tint="0.499984740745262"/>
              </font>
            </x14:dxf>
          </x14:cfRule>
          <xm:sqref>O1 O1720 S1729 AB1720</xm:sqref>
        </x14:conditionalFormatting>
        <x14:conditionalFormatting xmlns:xm="http://schemas.microsoft.com/office/excel/2006/main">
          <x14:cfRule type="expression" priority="475" id="{F96B0078-88B9-4FA2-B2E8-439DA606C842}">
            <xm:f>Data!$F2029="ERR"</xm:f>
            <x14:dxf>
              <font>
                <strike/>
                <color theme="1" tint="0.499984740745262"/>
              </font>
            </x14:dxf>
          </x14:cfRule>
          <xm:sqref>J1 J1720 W1720</xm:sqref>
        </x14:conditionalFormatting>
        <x14:conditionalFormatting xmlns:xm="http://schemas.microsoft.com/office/excel/2006/main">
          <x14:cfRule type="expression" priority="510" id="{4D5397DD-CE13-4011-9ACC-63CE9B4CE131}">
            <xm:f>Data!$F2514="ERR"</xm:f>
            <x14:dxf>
              <font>
                <strike/>
                <color theme="1" tint="0.499984740745262"/>
              </font>
            </x14:dxf>
          </x14:cfRule>
          <xm:sqref>I1729</xm:sqref>
        </x14:conditionalFormatting>
        <x14:conditionalFormatting xmlns:xm="http://schemas.microsoft.com/office/excel/2006/main">
          <x14:cfRule type="expression" priority="545" id="{4D5397DD-CE13-4011-9ACC-63CE9B4CE131}">
            <xm:f>Data!$F2512="ERR"</xm:f>
            <x14:dxf>
              <font>
                <strike/>
                <color theme="1" tint="0.499984740745262"/>
              </font>
            </x14:dxf>
          </x14:cfRule>
          <xm:sqref>K1729</xm:sqref>
        </x14:conditionalFormatting>
        <x14:conditionalFormatting xmlns:xm="http://schemas.microsoft.com/office/excel/2006/main">
          <x14:cfRule type="expression" priority="580" id="{4D5397DD-CE13-4011-9ACC-63CE9B4CE131}">
            <xm:f>Data!$F2509="ERR"</xm:f>
            <x14:dxf>
              <font>
                <strike/>
                <color theme="1" tint="0.499984740745262"/>
              </font>
            </x14:dxf>
          </x14:cfRule>
          <xm:sqref>M1729</xm:sqref>
        </x14:conditionalFormatting>
        <x14:conditionalFormatting xmlns:xm="http://schemas.microsoft.com/office/excel/2006/main">
          <x14:cfRule type="expression" priority="622" id="{4D5397DD-CE13-4011-9ACC-63CE9B4CE131}">
            <xm:f>Data!$F2515="ERR"</xm:f>
            <x14:dxf>
              <font>
                <strike/>
                <color theme="1" tint="0.499984740745262"/>
              </font>
            </x14:dxf>
          </x14:cfRule>
          <xm:sqref>O1729</xm:sqref>
        </x14:conditionalFormatting>
        <x14:conditionalFormatting xmlns:xm="http://schemas.microsoft.com/office/excel/2006/main">
          <x14:cfRule type="expression" priority="635" id="{4D5397DD-CE13-4011-9ACC-63CE9B4CE131}">
            <xm:f>Data!$F1913="ERR"</xm:f>
            <x14:dxf>
              <font>
                <strike/>
                <color theme="1" tint="0.499984740745262"/>
              </font>
            </x14:dxf>
          </x14:cfRule>
          <xm:sqref>G1753:K1753 M1753:P1753 G1748 I1748:P1748</xm:sqref>
        </x14:conditionalFormatting>
        <x14:conditionalFormatting xmlns:xm="http://schemas.microsoft.com/office/excel/2006/main">
          <x14:cfRule type="expression" priority="652" id="{F96B0078-88B9-4FA2-B2E8-439DA606C842}">
            <xm:f>Data!$F2027="ERR"</xm:f>
            <x14:dxf>
              <font>
                <strike/>
                <color theme="1" tint="0.499984740745262"/>
              </font>
            </x14:dxf>
          </x14:cfRule>
          <xm:sqref>Q3:Q11</xm:sqref>
        </x14:conditionalFormatting>
        <x14:conditionalFormatting xmlns:xm="http://schemas.microsoft.com/office/excel/2006/main">
          <x14:cfRule type="expression" priority="673" id="{4D5397DD-CE13-4011-9ACC-63CE9B4CE131}">
            <xm:f>Data!$F2526="ERR"</xm:f>
            <x14:dxf>
              <font>
                <strike/>
                <color theme="1" tint="0.499984740745262"/>
              </font>
            </x14:dxf>
          </x14:cfRule>
          <xm:sqref>J1730 G1730:H1730 L1730 N1730 P1730</xm:sqref>
        </x14:conditionalFormatting>
        <x14:conditionalFormatting xmlns:xm="http://schemas.microsoft.com/office/excel/2006/main">
          <x14:cfRule type="expression" priority="760" id="{4D5397DD-CE13-4011-9ACC-63CE9B4CE131}">
            <xm:f>Data!$F2533="ERR"</xm:f>
            <x14:dxf>
              <font>
                <strike/>
                <color theme="1" tint="0.499984740745262"/>
              </font>
            </x14:dxf>
          </x14:cfRule>
          <xm:sqref>I1730</xm:sqref>
        </x14:conditionalFormatting>
        <x14:conditionalFormatting xmlns:xm="http://schemas.microsoft.com/office/excel/2006/main">
          <x14:cfRule type="expression" priority="847" id="{4D5397DD-CE13-4011-9ACC-63CE9B4CE131}">
            <xm:f>Data!$F2531="ERR"</xm:f>
            <x14:dxf>
              <font>
                <strike/>
                <color theme="1" tint="0.499984740745262"/>
              </font>
            </x14:dxf>
          </x14:cfRule>
          <xm:sqref>K1730</xm:sqref>
        </x14:conditionalFormatting>
        <x14:conditionalFormatting xmlns:xm="http://schemas.microsoft.com/office/excel/2006/main">
          <x14:cfRule type="expression" priority="934" id="{4D5397DD-CE13-4011-9ACC-63CE9B4CE131}">
            <xm:f>Data!$F2528="ERR"</xm:f>
            <x14:dxf>
              <font>
                <strike/>
                <color theme="1" tint="0.499984740745262"/>
              </font>
            </x14:dxf>
          </x14:cfRule>
          <xm:sqref>M1730</xm:sqref>
        </x14:conditionalFormatting>
        <x14:conditionalFormatting xmlns:xm="http://schemas.microsoft.com/office/excel/2006/main">
          <x14:cfRule type="expression" priority="1028" id="{4D5397DD-CE13-4011-9ACC-63CE9B4CE131}">
            <xm:f>Data!$F2534="ERR"</xm:f>
            <x14:dxf>
              <font>
                <strike/>
                <color theme="1" tint="0.499984740745262"/>
              </font>
            </x14:dxf>
          </x14:cfRule>
          <xm:sqref>O1730</xm:sqref>
        </x14:conditionalFormatting>
        <x14:conditionalFormatting xmlns:xm="http://schemas.microsoft.com/office/excel/2006/main">
          <x14:cfRule type="expression" priority="1089" id="{4D5397DD-CE13-4011-9ACC-63CE9B4CE131}">
            <xm:f>Data!$F2478="ERR"</xm:f>
            <x14:dxf>
              <font>
                <strike/>
                <color theme="1" tint="0.499984740745262"/>
              </font>
            </x14:dxf>
          </x14:cfRule>
          <xm:sqref>J1728 M1728:P1728</xm:sqref>
        </x14:conditionalFormatting>
        <x14:conditionalFormatting xmlns:xm="http://schemas.microsoft.com/office/excel/2006/main">
          <x14:cfRule type="expression" priority="1196" id="{4D5397DD-CE13-4011-9ACC-63CE9B4CE131}">
            <xm:f>Data!$F2487="ERR"</xm:f>
            <x14:dxf>
              <font>
                <strike/>
                <color theme="1" tint="0.499984740745262"/>
              </font>
            </x14:dxf>
          </x14:cfRule>
          <xm:sqref>G1728</xm:sqref>
        </x14:conditionalFormatting>
        <x14:conditionalFormatting xmlns:xm="http://schemas.microsoft.com/office/excel/2006/main">
          <x14:cfRule type="expression" priority="1303" id="{4D5397DD-CE13-4011-9ACC-63CE9B4CE131}">
            <xm:f>Data!$F1919="ERR"</xm:f>
            <x14:dxf>
              <font>
                <strike/>
                <color theme="1" tint="0.499984740745262"/>
              </font>
            </x14:dxf>
          </x14:cfRule>
          <xm:sqref>O1727</xm:sqref>
        </x14:conditionalFormatting>
        <x14:conditionalFormatting xmlns:xm="http://schemas.microsoft.com/office/excel/2006/main">
          <x14:cfRule type="expression" priority="1410" id="{4D5397DD-CE13-4011-9ACC-63CE9B4CE131}">
            <xm:f>Data!$F2483="ERR"</xm:f>
            <x14:dxf>
              <font>
                <strike/>
                <color theme="1" tint="0.499984740745262"/>
              </font>
            </x14:dxf>
          </x14:cfRule>
          <xm:sqref>I1728</xm:sqref>
        </x14:conditionalFormatting>
        <x14:conditionalFormatting xmlns:xm="http://schemas.microsoft.com/office/excel/2006/main">
          <x14:cfRule type="expression" priority="1517" id="{4D5397DD-CE13-4011-9ACC-63CE9B4CE131}">
            <xm:f>Data!$F2479="ERR"</xm:f>
            <x14:dxf>
              <font>
                <strike/>
                <color theme="1" tint="0.499984740745262"/>
              </font>
            </x14:dxf>
          </x14:cfRule>
          <xm:sqref>K1728</xm:sqref>
        </x14:conditionalFormatting>
        <x14:conditionalFormatting xmlns:xm="http://schemas.microsoft.com/office/excel/2006/main">
          <x14:cfRule type="expression" priority="1624" id="{4D5397DD-CE13-4011-9ACC-63CE9B4CE131}">
            <xm:f>Data!$F2480="ERR"</xm:f>
            <x14:dxf>
              <font>
                <strike/>
                <color theme="1" tint="0.499984740745262"/>
              </font>
            </x14:dxf>
          </x14:cfRule>
          <xm:sqref>L1728</xm:sqref>
        </x14:conditionalFormatting>
        <x14:conditionalFormatting xmlns:xm="http://schemas.microsoft.com/office/excel/2006/main">
          <x14:cfRule type="expression" priority="1696" id="{4D5397DD-CE13-4011-9ACC-63CE9B4CE131}">
            <xm:f>Data!$F1921="ERR"</xm:f>
            <x14:dxf>
              <font>
                <strike/>
                <color theme="1" tint="0.499984740745262"/>
              </font>
            </x14:dxf>
          </x14:cfRule>
          <xm:sqref>N1727</xm:sqref>
        </x14:conditionalFormatting>
        <x14:conditionalFormatting xmlns:xm="http://schemas.microsoft.com/office/excel/2006/main">
          <x14:cfRule type="expression" priority="1773" id="{4D5397DD-CE13-4011-9ACC-63CE9B4CE131}">
            <xm:f>Data!$F1932="ERR"</xm:f>
            <x14:dxf>
              <font>
                <strike/>
                <color theme="1" tint="0.499984740745262"/>
              </font>
            </x14:dxf>
          </x14:cfRule>
          <xm:sqref>G1727</xm:sqref>
        </x14:conditionalFormatting>
        <x14:conditionalFormatting xmlns:xm="http://schemas.microsoft.com/office/excel/2006/main">
          <x14:cfRule type="expression" priority="1850" id="{4D5397DD-CE13-4011-9ACC-63CE9B4CE131}">
            <xm:f>Data!$F1968="ERR"</xm:f>
            <x14:dxf>
              <font>
                <strike/>
                <color theme="1" tint="0.499984740745262"/>
              </font>
            </x14:dxf>
          </x14:cfRule>
          <xm:sqref>J1727</xm:sqref>
        </x14:conditionalFormatting>
        <x14:conditionalFormatting xmlns:xm="http://schemas.microsoft.com/office/excel/2006/main">
          <x14:cfRule type="expression" priority="1928" id="{4D5397DD-CE13-4011-9ACC-63CE9B4CE131}">
            <xm:f>Data!$F2094="ERR"</xm:f>
            <x14:dxf>
              <font>
                <strike/>
                <color theme="1" tint="0.499984740745262"/>
              </font>
            </x14:dxf>
          </x14:cfRule>
          <xm:sqref>M1727</xm:sqref>
        </x14:conditionalFormatting>
        <x14:conditionalFormatting xmlns:xm="http://schemas.microsoft.com/office/excel/2006/main">
          <x14:cfRule type="expression" priority="2007" id="{4D5397DD-CE13-4011-9ACC-63CE9B4CE131}">
            <xm:f>Data!$F2428="ERR"</xm:f>
            <x14:dxf>
              <font>
                <strike/>
                <color theme="1" tint="0.499984740745262"/>
              </font>
            </x14:dxf>
          </x14:cfRule>
          <xm:sqref>P1727</xm:sqref>
        </x14:conditionalFormatting>
        <x14:conditionalFormatting xmlns:xm="http://schemas.microsoft.com/office/excel/2006/main">
          <x14:cfRule type="expression" priority="2143" id="{4D5397DD-CE13-4011-9ACC-63CE9B4CE131}">
            <xm:f>Data!$F2484="ERR"</xm:f>
            <x14:dxf>
              <font>
                <strike/>
                <color theme="1" tint="0.499984740745262"/>
              </font>
            </x14:dxf>
          </x14:cfRule>
          <xm:sqref>H1728</xm:sqref>
        </x14:conditionalFormatting>
        <x14:conditionalFormatting xmlns:xm="http://schemas.microsoft.com/office/excel/2006/main">
          <x14:cfRule type="expression" priority="2211" id="{4D5397DD-CE13-4011-9ACC-63CE9B4CE131}">
            <xm:f>Data!$F1886="ERR"</xm:f>
            <x14:dxf>
              <font>
                <strike/>
                <color theme="1" tint="0.499984740745262"/>
              </font>
            </x14:dxf>
          </x14:cfRule>
          <xm:sqref>G36 R39:R47 F35:N35 F49:R83 F85:R209 F211:R543 F545:R593 F544:O544 Q544:R544 F210:L210 N210:R210 F84:I84 K84:R84 H48:R48 C2:C660 E2:E660 D2:D1719 F624:R624 F626:R627 F625:L625 N625:R625 F629:R629 F628:J628 L628:R628 F632:R641 F631:N631 P631:R631 F630:H630 J630:R630 F623 Q623:R623 Q12:Q34 F643:R643 F645:R646 F644:L644 N644:R644 F648:R648 F647:J647 L647:R647 F651:R660 F650:N650 P650:R650 F649:H649 J649:R649 F642 Q642:R642 F597:R598 F596:K596 M596:R596 F595:J595 F599:H599 J599:R599 F601:R602 F600:G600 I600:R600 F604:R622 F603 H603:R603 F594 L595:R595 Q594:R594 F36:F48 O37:R37 P35:R35 Q36:R36 I37:M37</xm:sqref>
        </x14:conditionalFormatting>
        <x14:conditionalFormatting xmlns:xm="http://schemas.microsoft.com/office/excel/2006/main">
          <x14:cfRule type="expression" priority="2344" id="{4D5397DD-CE13-4011-9ACC-63CE9B4CE131}">
            <xm:f>Data!$F1920="ERR"</xm:f>
            <x14:dxf>
              <font>
                <strike/>
                <color theme="1" tint="0.499984740745262"/>
              </font>
            </x14:dxf>
          </x14:cfRule>
          <xm:sqref>G44</xm:sqref>
        </x14:conditionalFormatting>
        <x14:conditionalFormatting xmlns:xm="http://schemas.microsoft.com/office/excel/2006/main">
          <x14:cfRule type="expression" priority="2478" id="{4D5397DD-CE13-4011-9ACC-63CE9B4CE131}">
            <xm:f>Data!$F1920="ERR"</xm:f>
            <x14:dxf>
              <font>
                <strike/>
                <color theme="1" tint="0.499984740745262"/>
              </font>
            </x14:dxf>
          </x14:cfRule>
          <xm:sqref>G43</xm:sqref>
        </x14:conditionalFormatting>
        <x14:conditionalFormatting xmlns:xm="http://schemas.microsoft.com/office/excel/2006/main">
          <x14:cfRule type="expression" priority="2612" id="{4D5397DD-CE13-4011-9ACC-63CE9B4CE131}">
            <xm:f>Data!$F1920="ERR"</xm:f>
            <x14:dxf>
              <font>
                <strike/>
                <color theme="1" tint="0.499984740745262"/>
              </font>
            </x14:dxf>
          </x14:cfRule>
          <xm:sqref>G42</xm:sqref>
        </x14:conditionalFormatting>
        <x14:conditionalFormatting xmlns:xm="http://schemas.microsoft.com/office/excel/2006/main">
          <x14:cfRule type="expression" priority="2746" id="{4D5397DD-CE13-4011-9ACC-63CE9B4CE131}">
            <xm:f>Data!$F1920="ERR"</xm:f>
            <x14:dxf>
              <font>
                <strike/>
                <color theme="1" tint="0.499984740745262"/>
              </font>
            </x14:dxf>
          </x14:cfRule>
          <xm:sqref>G41</xm:sqref>
        </x14:conditionalFormatting>
        <x14:conditionalFormatting xmlns:xm="http://schemas.microsoft.com/office/excel/2006/main">
          <x14:cfRule type="expression" priority="3414" id="{4D5397DD-CE13-4011-9ACC-63CE9B4CE131}">
            <xm:f>Data!$F1920="ERR"</xm:f>
            <x14:dxf>
              <font>
                <strike/>
                <color theme="1" tint="0.499984740745262"/>
              </font>
            </x14:dxf>
          </x14:cfRule>
          <xm:sqref>G45</xm:sqref>
        </x14:conditionalFormatting>
        <x14:conditionalFormatting xmlns:xm="http://schemas.microsoft.com/office/excel/2006/main">
          <x14:cfRule type="expression" priority="3552" id="{4D5397DD-CE13-4011-9ACC-63CE9B4CE131}">
            <xm:f>Data!$F1920="ERR"</xm:f>
            <x14:dxf>
              <font>
                <strike/>
                <color theme="1" tint="0.499984740745262"/>
              </font>
            </x14:dxf>
          </x14:cfRule>
          <xm:sqref>G40</xm:sqref>
        </x14:conditionalFormatting>
        <x14:conditionalFormatting xmlns:xm="http://schemas.microsoft.com/office/excel/2006/main">
          <x14:cfRule type="expression" priority="3689" id="{4D5397DD-CE13-4011-9ACC-63CE9B4CE131}">
            <xm:f>Data!$F1920="ERR"</xm:f>
            <x14:dxf>
              <font>
                <strike/>
                <color theme="1" tint="0.499984740745262"/>
              </font>
            </x14:dxf>
          </x14:cfRule>
          <xm:sqref>G39</xm:sqref>
        </x14:conditionalFormatting>
        <x14:conditionalFormatting xmlns:xm="http://schemas.microsoft.com/office/excel/2006/main">
          <x14:cfRule type="expression" priority="3825" id="{4D5397DD-CE13-4011-9ACC-63CE9B4CE131}">
            <xm:f>Data!$F1920="ERR"</xm:f>
            <x14:dxf>
              <font>
                <strike/>
                <color theme="1" tint="0.499984740745262"/>
              </font>
            </x14:dxf>
          </x14:cfRule>
          <xm:sqref>G38</xm:sqref>
        </x14:conditionalFormatting>
        <x14:conditionalFormatting xmlns:xm="http://schemas.microsoft.com/office/excel/2006/main">
          <x14:cfRule type="expression" priority="3960" id="{4D5397DD-CE13-4011-9ACC-63CE9B4CE131}">
            <xm:f>Data!$F1920="ERR"</xm:f>
            <x14:dxf>
              <font>
                <strike/>
                <color theme="1" tint="0.499984740745262"/>
              </font>
            </x14:dxf>
          </x14:cfRule>
          <xm:sqref>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5"/>
  <sheetViews>
    <sheetView tabSelected="1" zoomScaleNormal="100" workbookViewId="0">
      <selection activeCell="T57" sqref="T57"/>
    </sheetView>
  </sheetViews>
  <sheetFormatPr defaultRowHeight="15" x14ac:dyDescent="0.25"/>
  <cols>
    <col min="1" max="1" width="1.7109375" style="13" customWidth="1"/>
    <col min="3" max="3" width="8.140625" customWidth="1"/>
    <col min="4" max="4" width="10.42578125" customWidth="1"/>
    <col min="5" max="5" width="3.5703125" customWidth="1"/>
    <col min="9" max="9" width="10.85546875" customWidth="1"/>
    <col min="10" max="10" width="4.5703125" style="13" customWidth="1"/>
    <col min="11" max="11" width="3" customWidth="1"/>
    <col min="14" max="14" width="9.7109375" customWidth="1"/>
    <col min="18" max="18" width="11.85546875" customWidth="1"/>
    <col min="19" max="19" width="1.85546875" style="13" customWidth="1"/>
  </cols>
  <sheetData>
    <row r="1" spans="1:25" s="13" customFormat="1" ht="9.75" customHeight="1" x14ac:dyDescent="0.25">
      <c r="A1" s="112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5"/>
    </row>
    <row r="2" spans="1:25" ht="35.25" customHeight="1" x14ac:dyDescent="0.35">
      <c r="A2" s="113"/>
      <c r="B2" s="127" t="s">
        <v>4123</v>
      </c>
      <c r="C2" s="104"/>
      <c r="D2" s="104"/>
      <c r="E2" s="104"/>
      <c r="F2" s="104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96" t="s">
        <v>4117</v>
      </c>
      <c r="R2" s="197"/>
      <c r="S2" s="116"/>
      <c r="T2" s="13"/>
      <c r="U2" s="13"/>
      <c r="V2" s="13"/>
      <c r="W2" s="13"/>
      <c r="X2" s="13"/>
      <c r="Y2" s="13"/>
    </row>
    <row r="3" spans="1:25" s="13" customFormat="1" ht="8.25" customHeight="1" x14ac:dyDescent="0.35">
      <c r="A3" s="113"/>
      <c r="B3" s="119"/>
      <c r="C3" s="120"/>
      <c r="D3" s="120"/>
      <c r="E3" s="120"/>
      <c r="F3" s="120"/>
      <c r="G3" s="66"/>
      <c r="H3" s="66"/>
      <c r="I3" s="66"/>
      <c r="J3" s="66"/>
      <c r="K3" s="66"/>
      <c r="L3" s="66"/>
      <c r="M3" s="66"/>
      <c r="N3" s="66"/>
      <c r="O3" s="66"/>
      <c r="P3" s="66"/>
      <c r="Q3" s="121"/>
      <c r="R3" s="121"/>
      <c r="S3" s="116"/>
    </row>
    <row r="4" spans="1:25" ht="25.5" customHeight="1" x14ac:dyDescent="0.25">
      <c r="A4" s="113"/>
      <c r="B4" s="109" t="s">
        <v>4159</v>
      </c>
      <c r="C4" s="106"/>
      <c r="D4" s="106"/>
      <c r="E4" s="106"/>
      <c r="F4" s="106"/>
      <c r="G4" s="106"/>
      <c r="H4" s="106"/>
      <c r="I4" s="107"/>
      <c r="J4" s="66"/>
      <c r="K4" s="109" t="s">
        <v>4129</v>
      </c>
      <c r="L4" s="106"/>
      <c r="M4" s="106"/>
      <c r="N4" s="106"/>
      <c r="O4" s="110"/>
      <c r="P4" s="111" t="s">
        <v>4128</v>
      </c>
      <c r="Q4" s="172" t="s">
        <v>983</v>
      </c>
      <c r="R4" s="173"/>
      <c r="S4" s="116"/>
    </row>
    <row r="5" spans="1:25" ht="6.75" customHeight="1" x14ac:dyDescent="0.25">
      <c r="A5" s="113"/>
      <c r="B5" s="8"/>
      <c r="C5" s="8"/>
      <c r="D5" s="8"/>
      <c r="E5" s="8"/>
      <c r="F5" s="8"/>
      <c r="G5" s="8"/>
      <c r="H5" s="8"/>
      <c r="I5" s="8"/>
      <c r="J5" s="66"/>
      <c r="K5" s="8"/>
      <c r="L5" s="8"/>
      <c r="M5" s="8"/>
      <c r="N5" s="8"/>
      <c r="O5" s="8"/>
      <c r="P5" s="8"/>
      <c r="Q5" s="8"/>
      <c r="R5" s="8"/>
      <c r="S5" s="116"/>
    </row>
    <row r="6" spans="1:25" ht="30" customHeight="1" x14ac:dyDescent="0.25">
      <c r="A6" s="113"/>
      <c r="B6" s="198" t="s">
        <v>4107</v>
      </c>
      <c r="C6" s="199"/>
      <c r="D6" s="198" t="s">
        <v>4108</v>
      </c>
      <c r="E6" s="199"/>
      <c r="F6" s="198" t="s">
        <v>4109</v>
      </c>
      <c r="G6" s="200"/>
      <c r="H6" s="200"/>
      <c r="I6" s="199"/>
      <c r="J6" s="66"/>
      <c r="K6" s="8"/>
      <c r="L6" s="8"/>
      <c r="M6" s="8"/>
      <c r="N6" s="8"/>
      <c r="O6" s="8"/>
      <c r="P6" s="8"/>
      <c r="Q6" s="8"/>
      <c r="R6" s="8"/>
      <c r="S6" s="116"/>
    </row>
    <row r="7" spans="1:25" ht="30" customHeight="1" x14ac:dyDescent="0.25">
      <c r="A7" s="113"/>
      <c r="B7" s="178" t="s">
        <v>4106</v>
      </c>
      <c r="C7" s="179"/>
      <c r="D7" s="176">
        <f>Cal!D1886</f>
        <v>97</v>
      </c>
      <c r="E7" s="177"/>
      <c r="F7" s="20"/>
      <c r="G7" s="21"/>
      <c r="H7" s="21"/>
      <c r="I7" s="22"/>
      <c r="J7" s="66"/>
      <c r="K7" s="8"/>
      <c r="L7" s="8"/>
      <c r="M7" s="8"/>
      <c r="N7" s="8"/>
      <c r="O7" s="8"/>
      <c r="P7" s="8"/>
      <c r="Q7" s="8"/>
      <c r="R7" s="8"/>
      <c r="S7" s="116"/>
    </row>
    <row r="8" spans="1:25" ht="30" customHeight="1" x14ac:dyDescent="0.25">
      <c r="A8" s="113"/>
      <c r="B8" s="178" t="s">
        <v>1126</v>
      </c>
      <c r="C8" s="179"/>
      <c r="D8" s="176">
        <f>Cal!D1887</f>
        <v>720</v>
      </c>
      <c r="E8" s="177"/>
      <c r="F8" s="26"/>
      <c r="G8" s="27"/>
      <c r="H8" s="27"/>
      <c r="I8" s="23"/>
      <c r="J8" s="66"/>
      <c r="K8" s="8"/>
      <c r="L8" s="8"/>
      <c r="M8" s="8"/>
      <c r="N8" s="8"/>
      <c r="O8" s="8"/>
      <c r="P8" s="8"/>
      <c r="Q8" s="8"/>
      <c r="R8" s="8"/>
      <c r="S8" s="116"/>
    </row>
    <row r="9" spans="1:25" ht="30" customHeight="1" x14ac:dyDescent="0.25">
      <c r="A9" s="113"/>
      <c r="B9" s="178" t="s">
        <v>4023</v>
      </c>
      <c r="C9" s="179"/>
      <c r="D9" s="176">
        <f>Cal!D1888</f>
        <v>35</v>
      </c>
      <c r="E9" s="177"/>
      <c r="F9" s="20"/>
      <c r="G9" s="21"/>
      <c r="H9" s="21"/>
      <c r="I9" s="22"/>
      <c r="J9" s="66"/>
      <c r="K9" s="8"/>
      <c r="L9" s="8"/>
      <c r="M9" s="8"/>
      <c r="N9" s="8"/>
      <c r="O9" s="8"/>
      <c r="P9" s="8"/>
      <c r="Q9" s="8"/>
      <c r="R9" s="8"/>
      <c r="S9" s="116"/>
    </row>
    <row r="10" spans="1:25" ht="30" customHeight="1" x14ac:dyDescent="0.25">
      <c r="A10" s="113"/>
      <c r="B10" s="178" t="s">
        <v>4022</v>
      </c>
      <c r="C10" s="179"/>
      <c r="D10" s="176">
        <f>Cal!D1889</f>
        <v>35</v>
      </c>
      <c r="E10" s="177"/>
      <c r="F10" s="28"/>
      <c r="G10" s="8"/>
      <c r="H10" s="8"/>
      <c r="I10" s="24"/>
      <c r="J10" s="66"/>
      <c r="K10" s="8"/>
      <c r="L10" s="8"/>
      <c r="M10" s="8"/>
      <c r="N10" s="8"/>
      <c r="O10" s="8"/>
      <c r="P10" s="8"/>
      <c r="Q10" s="8"/>
      <c r="R10" s="8"/>
      <c r="S10" s="116"/>
    </row>
    <row r="11" spans="1:25" ht="30" customHeight="1" x14ac:dyDescent="0.25">
      <c r="A11" s="113"/>
      <c r="B11" s="178" t="s">
        <v>4021</v>
      </c>
      <c r="C11" s="179"/>
      <c r="D11" s="176">
        <f>Cal!D1890</f>
        <v>693</v>
      </c>
      <c r="E11" s="177"/>
      <c r="F11" s="20"/>
      <c r="G11" s="21"/>
      <c r="H11" s="21"/>
      <c r="I11" s="22"/>
      <c r="J11" s="66"/>
      <c r="K11" s="8"/>
      <c r="L11" s="8"/>
      <c r="M11" s="8"/>
      <c r="N11" s="8"/>
      <c r="O11" s="8"/>
      <c r="P11" s="8"/>
      <c r="Q11" s="8"/>
      <c r="R11" s="8"/>
      <c r="S11" s="116"/>
    </row>
    <row r="12" spans="1:25" ht="30" customHeight="1" x14ac:dyDescent="0.25">
      <c r="A12" s="113"/>
      <c r="B12" s="178" t="s">
        <v>983</v>
      </c>
      <c r="C12" s="179"/>
      <c r="D12" s="176">
        <f>Cal!D1891</f>
        <v>303</v>
      </c>
      <c r="E12" s="177"/>
      <c r="F12" s="29"/>
      <c r="G12" s="30"/>
      <c r="H12" s="30"/>
      <c r="I12" s="25"/>
      <c r="J12" s="66"/>
      <c r="K12" s="8"/>
      <c r="L12" s="8"/>
      <c r="M12" s="8"/>
      <c r="N12" s="8"/>
      <c r="O12" s="8"/>
      <c r="P12" s="8"/>
      <c r="Q12" s="8"/>
      <c r="R12" s="8"/>
      <c r="S12" s="116"/>
    </row>
    <row r="13" spans="1:25" s="13" customFormat="1" ht="10.5" customHeight="1" x14ac:dyDescent="0.25">
      <c r="A13" s="113"/>
      <c r="B13" s="122"/>
      <c r="C13" s="123"/>
      <c r="D13" s="124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116"/>
    </row>
    <row r="14" spans="1:25" ht="25.5" customHeight="1" x14ac:dyDescent="0.25">
      <c r="A14" s="113"/>
      <c r="B14" s="109" t="s">
        <v>4126</v>
      </c>
      <c r="C14" s="108"/>
      <c r="D14" s="106"/>
      <c r="E14" s="108"/>
      <c r="F14" s="108"/>
      <c r="G14" s="111" t="s">
        <v>4128</v>
      </c>
      <c r="H14" s="172" t="s">
        <v>608</v>
      </c>
      <c r="I14" s="173"/>
      <c r="J14" s="66"/>
      <c r="K14" s="109" t="s">
        <v>4143</v>
      </c>
      <c r="L14" s="106"/>
      <c r="M14" s="106"/>
      <c r="N14" s="106"/>
      <c r="O14" s="106"/>
      <c r="P14" s="111" t="s">
        <v>4128</v>
      </c>
      <c r="Q14" s="172" t="s">
        <v>20</v>
      </c>
      <c r="R14" s="173"/>
      <c r="S14" s="116"/>
      <c r="U14" s="8"/>
    </row>
    <row r="15" spans="1:25" s="13" customFormat="1" ht="8.25" customHeight="1" x14ac:dyDescent="0.25">
      <c r="A15" s="113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116"/>
    </row>
    <row r="16" spans="1:25" ht="30" customHeight="1" x14ac:dyDescent="0.25">
      <c r="A16" s="113"/>
      <c r="B16" s="193" t="s">
        <v>4107</v>
      </c>
      <c r="C16" s="194"/>
      <c r="D16" s="195"/>
      <c r="E16" s="193" t="s">
        <v>4113</v>
      </c>
      <c r="F16" s="194"/>
      <c r="G16" s="195"/>
      <c r="H16" s="192" t="s">
        <v>4139</v>
      </c>
      <c r="I16" s="192"/>
      <c r="J16" s="66"/>
      <c r="K16" s="8"/>
      <c r="L16" s="8"/>
      <c r="M16" s="8"/>
      <c r="N16" s="8"/>
      <c r="O16" s="8"/>
      <c r="P16" s="8"/>
      <c r="Q16" s="8"/>
      <c r="R16" s="8"/>
      <c r="S16" s="116"/>
    </row>
    <row r="17" spans="1:19" ht="15" customHeight="1" x14ac:dyDescent="0.25">
      <c r="A17" s="113"/>
      <c r="B17" s="205" t="str">
        <f>'Cal2'!V2</f>
        <v>Europe</v>
      </c>
      <c r="C17" s="206"/>
      <c r="D17" s="207"/>
      <c r="E17" s="214" t="str">
        <f>'Cal2'!W2</f>
        <v>Germany</v>
      </c>
      <c r="F17" s="215"/>
      <c r="G17" s="216"/>
      <c r="H17" s="201">
        <f>'Cal2'!X2</f>
        <v>79076.52398984936</v>
      </c>
      <c r="I17" s="202"/>
      <c r="J17" s="66"/>
      <c r="K17" s="8"/>
      <c r="L17" s="8"/>
      <c r="M17" s="8"/>
      <c r="N17" s="8"/>
      <c r="O17" s="8"/>
      <c r="P17" s="8"/>
      <c r="Q17" s="8"/>
      <c r="R17" s="8"/>
      <c r="S17" s="116"/>
    </row>
    <row r="18" spans="1:19" ht="15" customHeight="1" x14ac:dyDescent="0.25">
      <c r="A18" s="113"/>
      <c r="B18" s="208"/>
      <c r="C18" s="209"/>
      <c r="D18" s="210"/>
      <c r="E18" s="217"/>
      <c r="F18" s="218"/>
      <c r="G18" s="219"/>
      <c r="H18" s="203"/>
      <c r="I18" s="204"/>
      <c r="J18" s="66"/>
      <c r="K18" s="8"/>
      <c r="L18" s="8"/>
      <c r="M18" s="8"/>
      <c r="N18" s="8"/>
      <c r="O18" s="8"/>
      <c r="P18" s="8"/>
      <c r="Q18" s="8"/>
      <c r="R18" s="8"/>
      <c r="S18" s="116"/>
    </row>
    <row r="19" spans="1:19" ht="15" customHeight="1" x14ac:dyDescent="0.25">
      <c r="A19" s="113"/>
      <c r="B19" s="208"/>
      <c r="C19" s="209"/>
      <c r="D19" s="210"/>
      <c r="E19" s="214" t="str">
        <f>'Cal2'!W3</f>
        <v>Portugal</v>
      </c>
      <c r="F19" s="215"/>
      <c r="G19" s="216"/>
      <c r="H19" s="201">
        <f>'Cal2'!X3</f>
        <v>34869.701663025458</v>
      </c>
      <c r="I19" s="202"/>
      <c r="J19" s="66"/>
      <c r="K19" s="8"/>
      <c r="L19" s="8"/>
      <c r="M19" s="8"/>
      <c r="N19" s="8"/>
      <c r="O19" s="8"/>
      <c r="P19" s="8"/>
      <c r="Q19" s="8"/>
      <c r="R19" s="8"/>
      <c r="S19" s="116"/>
    </row>
    <row r="20" spans="1:19" ht="15" customHeight="1" x14ac:dyDescent="0.25">
      <c r="A20" s="113"/>
      <c r="B20" s="208"/>
      <c r="C20" s="209"/>
      <c r="D20" s="210"/>
      <c r="E20" s="217"/>
      <c r="F20" s="218"/>
      <c r="G20" s="219"/>
      <c r="H20" s="203"/>
      <c r="I20" s="204"/>
      <c r="J20" s="66"/>
      <c r="K20" s="8"/>
      <c r="L20" s="8"/>
      <c r="M20" s="8"/>
      <c r="N20" s="8"/>
      <c r="O20" s="8"/>
      <c r="P20" s="8"/>
      <c r="Q20" s="8"/>
      <c r="R20" s="8"/>
      <c r="S20" s="116"/>
    </row>
    <row r="21" spans="1:19" ht="15" customHeight="1" x14ac:dyDescent="0.25">
      <c r="A21" s="113"/>
      <c r="B21" s="208"/>
      <c r="C21" s="209"/>
      <c r="D21" s="210"/>
      <c r="E21" s="214" t="str">
        <f>'Cal2'!W4</f>
        <v>UK</v>
      </c>
      <c r="F21" s="215"/>
      <c r="G21" s="216"/>
      <c r="H21" s="201">
        <f>'Cal2'!X4</f>
        <v>67987.464927569701</v>
      </c>
      <c r="I21" s="202"/>
      <c r="J21" s="66"/>
      <c r="K21" s="8"/>
      <c r="L21" s="8"/>
      <c r="M21" s="8"/>
      <c r="N21" s="8"/>
      <c r="O21" s="8"/>
      <c r="P21" s="8"/>
      <c r="Q21" s="8"/>
      <c r="R21" s="8"/>
      <c r="S21" s="116"/>
    </row>
    <row r="22" spans="1:19" ht="15" customHeight="1" x14ac:dyDescent="0.25">
      <c r="A22" s="113"/>
      <c r="B22" s="208"/>
      <c r="C22" s="209"/>
      <c r="D22" s="210"/>
      <c r="E22" s="217"/>
      <c r="F22" s="218"/>
      <c r="G22" s="219"/>
      <c r="H22" s="203"/>
      <c r="I22" s="204"/>
      <c r="J22" s="126"/>
      <c r="K22" s="8"/>
      <c r="L22" s="8"/>
      <c r="M22" s="8"/>
      <c r="N22" s="8"/>
      <c r="O22" s="8"/>
      <c r="P22" s="8"/>
      <c r="Q22" s="8"/>
      <c r="R22" s="8"/>
      <c r="S22" s="116"/>
    </row>
    <row r="23" spans="1:19" ht="15" customHeight="1" x14ac:dyDescent="0.25">
      <c r="A23" s="113"/>
      <c r="B23" s="208"/>
      <c r="C23" s="209"/>
      <c r="D23" s="210"/>
      <c r="E23" s="214" t="str">
        <f>'Cal2'!W5</f>
        <v>Netherlands</v>
      </c>
      <c r="F23" s="215"/>
      <c r="G23" s="216"/>
      <c r="H23" s="201">
        <f>'Cal2'!X5</f>
        <v>91738.837453843676</v>
      </c>
      <c r="I23" s="202"/>
      <c r="J23" s="66"/>
      <c r="K23" s="8"/>
      <c r="L23" s="8"/>
      <c r="M23" s="8"/>
      <c r="N23" s="8"/>
      <c r="O23" s="8"/>
      <c r="P23" s="8"/>
      <c r="Q23" s="8"/>
      <c r="R23" s="8"/>
      <c r="S23" s="116"/>
    </row>
    <row r="24" spans="1:19" ht="15" customHeight="1" x14ac:dyDescent="0.25">
      <c r="A24" s="113"/>
      <c r="B24" s="208"/>
      <c r="C24" s="209"/>
      <c r="D24" s="210"/>
      <c r="E24" s="217"/>
      <c r="F24" s="218"/>
      <c r="G24" s="219"/>
      <c r="H24" s="203"/>
      <c r="I24" s="204"/>
      <c r="J24" s="66"/>
      <c r="K24" s="8"/>
      <c r="L24" s="8"/>
      <c r="M24" s="8"/>
      <c r="N24" s="8"/>
      <c r="O24" s="8"/>
      <c r="P24" s="8"/>
      <c r="Q24" s="8"/>
      <c r="R24" s="8"/>
      <c r="S24" s="116"/>
    </row>
    <row r="25" spans="1:19" ht="15" customHeight="1" x14ac:dyDescent="0.25">
      <c r="A25" s="113"/>
      <c r="B25" s="208"/>
      <c r="C25" s="209"/>
      <c r="D25" s="210"/>
      <c r="E25" s="214" t="str">
        <f>'Cal2'!W6</f>
        <v>France</v>
      </c>
      <c r="F25" s="215"/>
      <c r="G25" s="216"/>
      <c r="H25" s="201">
        <f>'Cal2'!X6</f>
        <v>56446.675152934913</v>
      </c>
      <c r="I25" s="202"/>
      <c r="J25" s="66"/>
      <c r="K25" s="8"/>
      <c r="L25" s="8"/>
      <c r="M25" s="8"/>
      <c r="N25" s="8"/>
      <c r="O25" s="8"/>
      <c r="P25" s="8"/>
      <c r="Q25" s="8"/>
      <c r="R25" s="8"/>
      <c r="S25" s="116"/>
    </row>
    <row r="26" spans="1:19" ht="15" customHeight="1" x14ac:dyDescent="0.25">
      <c r="A26" s="113"/>
      <c r="B26" s="208"/>
      <c r="C26" s="209"/>
      <c r="D26" s="210"/>
      <c r="E26" s="217"/>
      <c r="F26" s="218"/>
      <c r="G26" s="219"/>
      <c r="H26" s="203"/>
      <c r="I26" s="204"/>
      <c r="J26" s="66"/>
      <c r="K26" s="8"/>
      <c r="L26" s="8"/>
      <c r="M26" s="8"/>
      <c r="N26" s="8"/>
      <c r="O26" s="8"/>
      <c r="P26" s="8"/>
      <c r="Q26" s="8"/>
      <c r="R26" s="8"/>
      <c r="S26" s="116"/>
    </row>
    <row r="27" spans="1:19" ht="15" customHeight="1" x14ac:dyDescent="0.25">
      <c r="A27" s="113"/>
      <c r="B27" s="208"/>
      <c r="C27" s="209"/>
      <c r="D27" s="210"/>
      <c r="E27" s="214" t="str">
        <f>'Cal2'!W7</f>
        <v>Spain</v>
      </c>
      <c r="F27" s="215"/>
      <c r="G27" s="216"/>
      <c r="H27" s="201">
        <f>'Cal2'!X7</f>
        <v>54543.858376246957</v>
      </c>
      <c r="I27" s="202"/>
      <c r="J27" s="66"/>
      <c r="K27" s="8"/>
      <c r="L27" s="8"/>
      <c r="M27" s="8"/>
      <c r="N27" s="8"/>
      <c r="O27" s="8"/>
      <c r="P27" s="8"/>
      <c r="Q27" s="8"/>
      <c r="R27" s="8"/>
      <c r="S27" s="116"/>
    </row>
    <row r="28" spans="1:19" ht="15" customHeight="1" x14ac:dyDescent="0.25">
      <c r="A28" s="113"/>
      <c r="B28" s="211"/>
      <c r="C28" s="212"/>
      <c r="D28" s="213"/>
      <c r="E28" s="217"/>
      <c r="F28" s="218"/>
      <c r="G28" s="219"/>
      <c r="H28" s="203"/>
      <c r="I28" s="204"/>
      <c r="J28" s="66"/>
      <c r="K28" s="8"/>
      <c r="L28" s="8"/>
      <c r="M28" s="8"/>
      <c r="N28" s="8"/>
      <c r="O28" s="8"/>
      <c r="P28" s="8"/>
      <c r="Q28" s="8"/>
      <c r="R28" s="8"/>
      <c r="S28" s="116"/>
    </row>
    <row r="29" spans="1:19" s="13" customFormat="1" ht="7.5" customHeight="1" x14ac:dyDescent="0.25">
      <c r="A29" s="113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116"/>
    </row>
    <row r="30" spans="1:19" ht="30.75" customHeight="1" x14ac:dyDescent="0.25">
      <c r="A30" s="113"/>
      <c r="B30" s="193" t="s">
        <v>3998</v>
      </c>
      <c r="C30" s="194"/>
      <c r="D30" s="195"/>
      <c r="E30" s="193" t="s">
        <v>4127</v>
      </c>
      <c r="F30" s="194"/>
      <c r="G30" s="195"/>
      <c r="H30" s="192" t="s">
        <v>4139</v>
      </c>
      <c r="I30" s="192"/>
      <c r="J30" s="66"/>
      <c r="K30" s="8"/>
      <c r="L30" s="8"/>
      <c r="M30" s="8"/>
      <c r="N30" s="8"/>
      <c r="O30" s="8"/>
      <c r="P30" s="8"/>
      <c r="Q30" s="8"/>
      <c r="R30" s="8"/>
      <c r="S30" s="116"/>
    </row>
    <row r="31" spans="1:19" ht="15" customHeight="1" x14ac:dyDescent="0.25">
      <c r="A31" s="113"/>
      <c r="B31" s="180" t="str">
        <f>'Cal2'!G1</f>
        <v>Reporting</v>
      </c>
      <c r="C31" s="181"/>
      <c r="D31" s="182"/>
      <c r="E31" s="186"/>
      <c r="F31" s="186"/>
      <c r="G31" s="186"/>
      <c r="H31" s="188">
        <f>'Cal2'!G45</f>
        <v>0</v>
      </c>
      <c r="I31" s="189"/>
      <c r="J31" s="66"/>
      <c r="K31" s="8"/>
      <c r="L31" s="8"/>
      <c r="M31" s="8"/>
      <c r="N31" s="8"/>
      <c r="O31" s="8"/>
      <c r="P31" s="8"/>
      <c r="Q31" s="8"/>
      <c r="R31" s="8"/>
      <c r="S31" s="116"/>
    </row>
    <row r="32" spans="1:19" ht="15" customHeight="1" x14ac:dyDescent="0.25">
      <c r="A32" s="113"/>
      <c r="B32" s="183"/>
      <c r="C32" s="184"/>
      <c r="D32" s="185"/>
      <c r="E32" s="187"/>
      <c r="F32" s="187"/>
      <c r="G32" s="187"/>
      <c r="H32" s="190"/>
      <c r="I32" s="191"/>
      <c r="J32" s="66"/>
      <c r="K32" s="8"/>
      <c r="L32" s="8"/>
      <c r="M32" s="8"/>
      <c r="N32" s="8"/>
      <c r="O32" s="8"/>
      <c r="P32" s="8"/>
      <c r="Q32" s="8"/>
      <c r="R32" s="8"/>
      <c r="S32" s="116"/>
    </row>
    <row r="33" spans="1:19" ht="15" customHeight="1" x14ac:dyDescent="0.25">
      <c r="A33" s="113"/>
      <c r="B33" s="180" t="str">
        <f>'Cal2'!H1</f>
        <v>Manager</v>
      </c>
      <c r="C33" s="181"/>
      <c r="D33" s="182"/>
      <c r="E33" s="186"/>
      <c r="F33" s="186"/>
      <c r="G33" s="186"/>
      <c r="H33" s="188">
        <f>'Cal2'!G44</f>
        <v>53145.043197815598</v>
      </c>
      <c r="I33" s="189"/>
      <c r="J33" s="66"/>
      <c r="K33" s="8"/>
      <c r="L33" s="8"/>
      <c r="M33" s="8"/>
      <c r="N33" s="8"/>
      <c r="O33" s="8"/>
      <c r="P33" s="8"/>
      <c r="Q33" s="8"/>
      <c r="R33" s="8"/>
      <c r="S33" s="116"/>
    </row>
    <row r="34" spans="1:19" ht="15" customHeight="1" x14ac:dyDescent="0.25">
      <c r="A34" s="113"/>
      <c r="B34" s="183"/>
      <c r="C34" s="184"/>
      <c r="D34" s="185"/>
      <c r="E34" s="187"/>
      <c r="F34" s="187"/>
      <c r="G34" s="187"/>
      <c r="H34" s="190"/>
      <c r="I34" s="191"/>
      <c r="J34" s="66"/>
      <c r="K34" s="8"/>
      <c r="L34" s="8"/>
      <c r="M34" s="8"/>
      <c r="N34" s="8"/>
      <c r="O34" s="8"/>
      <c r="P34" s="8"/>
      <c r="Q34" s="8"/>
      <c r="R34" s="8"/>
      <c r="S34" s="116"/>
    </row>
    <row r="35" spans="1:19" ht="15" customHeight="1" x14ac:dyDescent="0.25">
      <c r="A35" s="113"/>
      <c r="B35" s="180" t="str">
        <f>'Cal2'!I1</f>
        <v>Analyst</v>
      </c>
      <c r="C35" s="181"/>
      <c r="D35" s="182"/>
      <c r="E35" s="186"/>
      <c r="F35" s="186"/>
      <c r="G35" s="186"/>
      <c r="H35" s="188">
        <f>'Cal2'!G43</f>
        <v>47420.601870084436</v>
      </c>
      <c r="I35" s="189"/>
      <c r="J35" s="66"/>
      <c r="K35" s="8"/>
      <c r="L35" s="8"/>
      <c r="M35" s="8"/>
      <c r="N35" s="8"/>
      <c r="O35" s="8"/>
      <c r="P35" s="8"/>
      <c r="Q35" s="8"/>
      <c r="R35" s="8"/>
      <c r="S35" s="116"/>
    </row>
    <row r="36" spans="1:19" ht="15" customHeight="1" x14ac:dyDescent="0.25">
      <c r="A36" s="113"/>
      <c r="B36" s="183"/>
      <c r="C36" s="184"/>
      <c r="D36" s="185"/>
      <c r="E36" s="187"/>
      <c r="F36" s="187"/>
      <c r="G36" s="187"/>
      <c r="H36" s="190"/>
      <c r="I36" s="191"/>
      <c r="J36" s="66"/>
      <c r="K36" s="8"/>
      <c r="L36" s="8"/>
      <c r="M36" s="8"/>
      <c r="N36" s="8"/>
      <c r="O36" s="8"/>
      <c r="P36" s="8"/>
      <c r="Q36" s="8"/>
      <c r="R36" s="8"/>
      <c r="S36" s="116"/>
    </row>
    <row r="37" spans="1:19" ht="15" customHeight="1" x14ac:dyDescent="0.25">
      <c r="A37" s="113"/>
      <c r="B37" s="180" t="str">
        <f>'Cal2'!J1</f>
        <v>CXO or Top Mgmt.</v>
      </c>
      <c r="C37" s="181"/>
      <c r="D37" s="182"/>
      <c r="E37" s="186"/>
      <c r="F37" s="186"/>
      <c r="G37" s="186"/>
      <c r="H37" s="188">
        <f>'Cal2'!G42</f>
        <v>127039.94389916077</v>
      </c>
      <c r="I37" s="189"/>
      <c r="J37" s="66"/>
      <c r="K37" s="70"/>
      <c r="L37" s="70"/>
      <c r="M37" s="70"/>
      <c r="N37" s="70"/>
      <c r="O37" s="70"/>
      <c r="P37" s="70"/>
      <c r="Q37" s="70"/>
      <c r="R37" s="70"/>
      <c r="S37" s="116"/>
    </row>
    <row r="38" spans="1:19" ht="15" customHeight="1" x14ac:dyDescent="0.25">
      <c r="A38" s="113"/>
      <c r="B38" s="183"/>
      <c r="C38" s="184"/>
      <c r="D38" s="185"/>
      <c r="E38" s="187"/>
      <c r="F38" s="187"/>
      <c r="G38" s="187"/>
      <c r="H38" s="190"/>
      <c r="I38" s="191"/>
      <c r="J38" s="66"/>
      <c r="K38" s="8"/>
      <c r="L38" s="8"/>
      <c r="M38" s="8"/>
      <c r="N38" s="8"/>
      <c r="O38" s="8"/>
      <c r="P38" s="8"/>
      <c r="Q38" s="8"/>
      <c r="R38" s="8"/>
      <c r="S38" s="116"/>
    </row>
    <row r="39" spans="1:19" ht="15" customHeight="1" x14ac:dyDescent="0.25">
      <c r="A39" s="113"/>
      <c r="B39" s="180" t="str">
        <f>'Cal2'!K1</f>
        <v>Accountant</v>
      </c>
      <c r="C39" s="181"/>
      <c r="D39" s="182"/>
      <c r="E39" s="186"/>
      <c r="F39" s="186"/>
      <c r="G39" s="186"/>
      <c r="H39" s="188">
        <f>'Cal2'!G41</f>
        <v>0</v>
      </c>
      <c r="I39" s="189"/>
      <c r="J39" s="66"/>
      <c r="K39" s="8"/>
      <c r="L39" s="8"/>
      <c r="M39" s="8"/>
      <c r="N39" s="8"/>
      <c r="O39" s="8"/>
      <c r="P39" s="8"/>
      <c r="Q39" s="8"/>
      <c r="R39" s="8"/>
      <c r="S39" s="116"/>
    </row>
    <row r="40" spans="1:19" ht="15" customHeight="1" x14ac:dyDescent="0.25">
      <c r="A40" s="113"/>
      <c r="B40" s="183"/>
      <c r="C40" s="184"/>
      <c r="D40" s="185"/>
      <c r="E40" s="187"/>
      <c r="F40" s="187"/>
      <c r="G40" s="187"/>
      <c r="H40" s="190"/>
      <c r="I40" s="191"/>
      <c r="J40" s="66"/>
      <c r="K40" s="8"/>
      <c r="L40" s="8"/>
      <c r="M40" s="8"/>
      <c r="N40" s="8"/>
      <c r="O40" s="8"/>
      <c r="P40" s="8"/>
      <c r="Q40" s="8"/>
      <c r="R40" s="8"/>
      <c r="S40" s="116"/>
    </row>
    <row r="41" spans="1:19" ht="15" customHeight="1" x14ac:dyDescent="0.25">
      <c r="A41" s="113"/>
      <c r="B41" s="180" t="str">
        <f>'Cal2'!L1</f>
        <v>Consultant</v>
      </c>
      <c r="C41" s="181"/>
      <c r="D41" s="182"/>
      <c r="E41" s="186"/>
      <c r="F41" s="186"/>
      <c r="G41" s="186"/>
      <c r="H41" s="188">
        <f>'Cal2'!G40</f>
        <v>12000</v>
      </c>
      <c r="I41" s="189"/>
      <c r="J41" s="66"/>
      <c r="K41" s="8"/>
      <c r="L41" s="8"/>
      <c r="M41" s="8"/>
      <c r="N41" s="8"/>
      <c r="O41" s="8"/>
      <c r="P41" s="8"/>
      <c r="Q41" s="8"/>
      <c r="R41" s="8"/>
      <c r="S41" s="116"/>
    </row>
    <row r="42" spans="1:19" ht="15" customHeight="1" x14ac:dyDescent="0.25">
      <c r="A42" s="113"/>
      <c r="B42" s="183"/>
      <c r="C42" s="184"/>
      <c r="D42" s="185"/>
      <c r="E42" s="187"/>
      <c r="F42" s="187"/>
      <c r="G42" s="187"/>
      <c r="H42" s="190"/>
      <c r="I42" s="191"/>
      <c r="J42" s="66"/>
      <c r="K42" s="8"/>
      <c r="L42" s="8"/>
      <c r="M42" s="8"/>
      <c r="N42" s="8"/>
      <c r="O42" s="8"/>
      <c r="P42" s="8"/>
      <c r="Q42" s="8"/>
      <c r="R42" s="8"/>
      <c r="S42" s="116"/>
    </row>
    <row r="43" spans="1:19" ht="15" customHeight="1" x14ac:dyDescent="0.25">
      <c r="A43" s="113"/>
      <c r="B43" s="180" t="str">
        <f>'Cal2'!M1</f>
        <v>Controller</v>
      </c>
      <c r="C43" s="181"/>
      <c r="D43" s="182"/>
      <c r="E43" s="186"/>
      <c r="F43" s="186"/>
      <c r="G43" s="186"/>
      <c r="H43" s="188">
        <f>'Cal2'!G39</f>
        <v>35571.184291765021</v>
      </c>
      <c r="I43" s="189"/>
      <c r="J43" s="66"/>
      <c r="K43" s="8"/>
      <c r="L43" s="8"/>
      <c r="M43" s="8"/>
      <c r="N43" s="8"/>
      <c r="O43" s="8"/>
      <c r="P43" s="8"/>
      <c r="Q43" s="8"/>
      <c r="R43" s="8"/>
      <c r="S43" s="116"/>
    </row>
    <row r="44" spans="1:19" ht="15" customHeight="1" x14ac:dyDescent="0.25">
      <c r="A44" s="113"/>
      <c r="B44" s="183"/>
      <c r="C44" s="184"/>
      <c r="D44" s="185"/>
      <c r="E44" s="187"/>
      <c r="F44" s="187"/>
      <c r="G44" s="187"/>
      <c r="H44" s="190"/>
      <c r="I44" s="191"/>
      <c r="J44" s="66"/>
      <c r="K44" s="8"/>
      <c r="L44" s="8"/>
      <c r="M44" s="8"/>
      <c r="N44" s="8"/>
      <c r="O44" s="8"/>
      <c r="P44" s="8"/>
      <c r="Q44" s="8"/>
      <c r="R44" s="8"/>
      <c r="S44" s="116"/>
    </row>
    <row r="45" spans="1:19" ht="15" customHeight="1" x14ac:dyDescent="0.25">
      <c r="A45" s="113"/>
      <c r="B45" s="180" t="str">
        <f>'Cal2'!N1</f>
        <v>Specialist</v>
      </c>
      <c r="C45" s="181"/>
      <c r="D45" s="182"/>
      <c r="E45" s="186"/>
      <c r="F45" s="186"/>
      <c r="G45" s="186"/>
      <c r="H45" s="188">
        <f>'Cal2'!G38</f>
        <v>0</v>
      </c>
      <c r="I45" s="189"/>
      <c r="J45" s="66"/>
      <c r="K45" s="8"/>
      <c r="L45" s="8"/>
      <c r="M45" s="8"/>
      <c r="N45" s="8"/>
      <c r="O45" s="8"/>
      <c r="P45" s="8"/>
      <c r="Q45" s="8"/>
      <c r="R45" s="8"/>
      <c r="S45" s="116"/>
    </row>
    <row r="46" spans="1:19" ht="15" customHeight="1" x14ac:dyDescent="0.25">
      <c r="A46" s="113"/>
      <c r="B46" s="183"/>
      <c r="C46" s="184"/>
      <c r="D46" s="185"/>
      <c r="E46" s="187"/>
      <c r="F46" s="187"/>
      <c r="G46" s="187"/>
      <c r="H46" s="190"/>
      <c r="I46" s="191"/>
      <c r="J46" s="66"/>
      <c r="K46" s="8"/>
      <c r="L46" s="8"/>
      <c r="M46" s="8"/>
      <c r="N46" s="8"/>
      <c r="O46" s="8"/>
      <c r="P46" s="8"/>
      <c r="Q46" s="8"/>
      <c r="R46" s="8"/>
      <c r="S46" s="116"/>
    </row>
    <row r="47" spans="1:19" ht="15" customHeight="1" x14ac:dyDescent="0.25">
      <c r="A47" s="113"/>
      <c r="B47" s="180" t="str">
        <f>'Cal2'!O1</f>
        <v>Engineer</v>
      </c>
      <c r="C47" s="181"/>
      <c r="D47" s="182"/>
      <c r="E47" s="186"/>
      <c r="F47" s="186"/>
      <c r="G47" s="186"/>
      <c r="H47" s="188">
        <f>'Cal2'!G37</f>
        <v>52086.37699865592</v>
      </c>
      <c r="I47" s="189"/>
      <c r="J47" s="66"/>
      <c r="K47" s="8"/>
      <c r="L47" s="8"/>
      <c r="M47" s="8"/>
      <c r="N47" s="8"/>
      <c r="O47" s="8"/>
      <c r="P47" s="8"/>
      <c r="Q47" s="8"/>
      <c r="R47" s="8"/>
      <c r="S47" s="116"/>
    </row>
    <row r="48" spans="1:19" ht="15" customHeight="1" x14ac:dyDescent="0.25">
      <c r="A48" s="113"/>
      <c r="B48" s="183"/>
      <c r="C48" s="184"/>
      <c r="D48" s="185"/>
      <c r="E48" s="187"/>
      <c r="F48" s="187"/>
      <c r="G48" s="187"/>
      <c r="H48" s="190"/>
      <c r="I48" s="191"/>
      <c r="J48" s="66"/>
      <c r="K48" s="8"/>
      <c r="L48" s="8"/>
      <c r="M48" s="8"/>
      <c r="N48" s="8"/>
      <c r="O48" s="8"/>
      <c r="P48" s="8"/>
      <c r="Q48" s="8"/>
      <c r="R48" s="8"/>
      <c r="S48" s="116"/>
    </row>
    <row r="49" spans="1:19" ht="15" customHeight="1" x14ac:dyDescent="0.25">
      <c r="A49" s="113"/>
      <c r="B49" s="180" t="str">
        <f>'Cal2'!P1</f>
        <v>Misc.</v>
      </c>
      <c r="C49" s="181"/>
      <c r="D49" s="182"/>
      <c r="E49" s="186"/>
      <c r="F49" s="186"/>
      <c r="G49" s="186"/>
      <c r="H49" s="188">
        <f>'Cal2'!G36</f>
        <v>0</v>
      </c>
      <c r="I49" s="189"/>
      <c r="J49" s="66"/>
      <c r="K49" s="8"/>
      <c r="L49" s="8"/>
      <c r="M49" s="8"/>
      <c r="N49" s="8"/>
      <c r="O49" s="8"/>
      <c r="P49" s="8"/>
      <c r="Q49" s="8"/>
      <c r="R49" s="8"/>
      <c r="S49" s="116"/>
    </row>
    <row r="50" spans="1:19" ht="15" customHeight="1" x14ac:dyDescent="0.25">
      <c r="A50" s="113"/>
      <c r="B50" s="183"/>
      <c r="C50" s="184"/>
      <c r="D50" s="185"/>
      <c r="E50" s="187"/>
      <c r="F50" s="187"/>
      <c r="G50" s="187"/>
      <c r="H50" s="190"/>
      <c r="I50" s="191"/>
      <c r="J50" s="66"/>
      <c r="K50" s="8"/>
      <c r="L50" s="8"/>
      <c r="M50" s="8"/>
      <c r="N50" s="8"/>
      <c r="O50" s="8"/>
      <c r="P50" s="8"/>
      <c r="Q50" s="8"/>
      <c r="R50" s="8"/>
      <c r="S50" s="116"/>
    </row>
    <row r="51" spans="1:19" s="13" customFormat="1" ht="9" customHeight="1" x14ac:dyDescent="0.25">
      <c r="A51" s="113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116"/>
    </row>
    <row r="52" spans="1:19" ht="25.5" customHeight="1" x14ac:dyDescent="0.25">
      <c r="A52" s="113"/>
      <c r="B52" s="109" t="s">
        <v>4140</v>
      </c>
      <c r="C52" s="108"/>
      <c r="D52" s="106"/>
      <c r="E52" s="108"/>
      <c r="F52" s="108"/>
      <c r="G52" s="111" t="s">
        <v>4128</v>
      </c>
      <c r="H52" s="172" t="s">
        <v>4136</v>
      </c>
      <c r="I52" s="173"/>
      <c r="J52" s="66"/>
      <c r="K52" s="109" t="s">
        <v>4158</v>
      </c>
      <c r="L52" s="108"/>
      <c r="M52" s="106"/>
      <c r="N52" s="108"/>
      <c r="O52" s="108"/>
      <c r="P52" s="111" t="s">
        <v>4128</v>
      </c>
      <c r="Q52" s="172" t="s">
        <v>4148</v>
      </c>
      <c r="R52" s="173"/>
      <c r="S52" s="116"/>
    </row>
    <row r="53" spans="1:19" ht="5.25" customHeight="1" x14ac:dyDescent="0.25">
      <c r="A53" s="113"/>
      <c r="B53" s="8"/>
      <c r="C53" s="8"/>
      <c r="D53" s="8"/>
      <c r="E53" s="8"/>
      <c r="F53" s="8"/>
      <c r="G53" s="8"/>
      <c r="H53" s="8"/>
      <c r="I53" s="8"/>
      <c r="J53" s="66"/>
      <c r="K53" s="8"/>
      <c r="L53" s="8"/>
      <c r="M53" s="8"/>
      <c r="N53" s="8"/>
      <c r="O53" s="8"/>
      <c r="P53" s="8"/>
      <c r="Q53" s="8"/>
      <c r="R53" s="8"/>
      <c r="S53" s="116"/>
    </row>
    <row r="54" spans="1:19" ht="32.25" customHeight="1" x14ac:dyDescent="0.25">
      <c r="A54" s="113"/>
      <c r="B54" s="174" t="s">
        <v>4141</v>
      </c>
      <c r="C54" s="174"/>
      <c r="D54" s="174" t="s">
        <v>3998</v>
      </c>
      <c r="E54" s="174"/>
      <c r="F54" s="174"/>
      <c r="G54" s="174" t="s">
        <v>4142</v>
      </c>
      <c r="H54" s="174"/>
      <c r="I54" s="174"/>
      <c r="J54" s="66"/>
      <c r="K54" s="174" t="s">
        <v>4157</v>
      </c>
      <c r="L54" s="174"/>
      <c r="M54" s="174"/>
      <c r="N54" s="174" t="s">
        <v>4153</v>
      </c>
      <c r="O54" s="174"/>
      <c r="P54" s="174" t="s">
        <v>4142</v>
      </c>
      <c r="Q54" s="174"/>
      <c r="R54" s="174"/>
      <c r="S54" s="116"/>
    </row>
    <row r="55" spans="1:19" ht="30" customHeight="1" x14ac:dyDescent="0.25">
      <c r="A55" s="113"/>
      <c r="B55" s="163" t="str">
        <f>H52</f>
        <v>2 to 3 Hr / Day</v>
      </c>
      <c r="C55" s="164"/>
      <c r="D55" s="157" t="str">
        <f>'Cal2'!G$1720</f>
        <v>Reporting</v>
      </c>
      <c r="E55" s="158"/>
      <c r="F55" s="159"/>
      <c r="G55" s="160"/>
      <c r="H55" s="161"/>
      <c r="I55" s="162"/>
      <c r="J55" s="66"/>
      <c r="K55" s="163" t="str">
        <f>Q52</f>
        <v>5 - 10 year</v>
      </c>
      <c r="L55" s="220"/>
      <c r="M55" s="164"/>
      <c r="N55" s="150" t="s">
        <v>8</v>
      </c>
      <c r="O55" s="150"/>
      <c r="P55" s="175"/>
      <c r="Q55" s="175"/>
      <c r="R55" s="175"/>
      <c r="S55" s="116"/>
    </row>
    <row r="56" spans="1:19" ht="30" customHeight="1" x14ac:dyDescent="0.25">
      <c r="A56" s="113"/>
      <c r="B56" s="165"/>
      <c r="C56" s="166"/>
      <c r="D56" s="157" t="str">
        <f>'Cal2'!H$1720</f>
        <v>Manager</v>
      </c>
      <c r="E56" s="158"/>
      <c r="F56" s="159"/>
      <c r="G56" s="160"/>
      <c r="H56" s="161"/>
      <c r="I56" s="162"/>
      <c r="J56" s="66"/>
      <c r="K56" s="165"/>
      <c r="L56" s="221"/>
      <c r="M56" s="166"/>
      <c r="N56" s="150" t="s">
        <v>71</v>
      </c>
      <c r="O56" s="150"/>
      <c r="P56" s="149"/>
      <c r="Q56" s="149"/>
      <c r="R56" s="149"/>
      <c r="S56" s="116"/>
    </row>
    <row r="57" spans="1:19" ht="30" customHeight="1" x14ac:dyDescent="0.25">
      <c r="A57" s="113"/>
      <c r="B57" s="165"/>
      <c r="C57" s="166"/>
      <c r="D57" s="157" t="str">
        <f>'Cal2'!I1720</f>
        <v>Analyst</v>
      </c>
      <c r="E57" s="158"/>
      <c r="F57" s="159"/>
      <c r="G57" s="160"/>
      <c r="H57" s="161"/>
      <c r="I57" s="162"/>
      <c r="J57" s="66"/>
      <c r="K57" s="165"/>
      <c r="L57" s="221"/>
      <c r="M57" s="166"/>
      <c r="N57" s="150" t="s">
        <v>15</v>
      </c>
      <c r="O57" s="150"/>
      <c r="P57" s="149"/>
      <c r="Q57" s="149"/>
      <c r="R57" s="149"/>
      <c r="S57" s="116"/>
    </row>
    <row r="58" spans="1:19" ht="30" customHeight="1" x14ac:dyDescent="0.25">
      <c r="A58" s="113"/>
      <c r="B58" s="165"/>
      <c r="C58" s="166"/>
      <c r="D58" s="169" t="str">
        <f>'Cal2'!J1720</f>
        <v>CXO or Top Mgmt.</v>
      </c>
      <c r="E58" s="170"/>
      <c r="F58" s="171"/>
      <c r="G58" s="160"/>
      <c r="H58" s="161"/>
      <c r="I58" s="162"/>
      <c r="J58" s="66"/>
      <c r="K58" s="151" t="s">
        <v>4108</v>
      </c>
      <c r="L58" s="152"/>
      <c r="M58" s="153"/>
      <c r="N58" s="150" t="s">
        <v>84</v>
      </c>
      <c r="O58" s="150"/>
      <c r="P58" s="149"/>
      <c r="Q58" s="149"/>
      <c r="R58" s="149"/>
      <c r="S58" s="116"/>
    </row>
    <row r="59" spans="1:19" ht="30" customHeight="1" x14ac:dyDescent="0.25">
      <c r="A59" s="113"/>
      <c r="B59" s="165"/>
      <c r="C59" s="166"/>
      <c r="D59" s="157" t="str">
        <f>'Cal2'!K1720</f>
        <v>Accountant</v>
      </c>
      <c r="E59" s="158"/>
      <c r="F59" s="159"/>
      <c r="G59" s="160"/>
      <c r="H59" s="161"/>
      <c r="I59" s="162"/>
      <c r="J59" s="66"/>
      <c r="K59" s="154" t="s">
        <v>4156</v>
      </c>
      <c r="L59" s="155"/>
      <c r="M59" s="156"/>
      <c r="N59" s="150" t="s">
        <v>88</v>
      </c>
      <c r="O59" s="150"/>
      <c r="P59" s="149"/>
      <c r="Q59" s="149"/>
      <c r="R59" s="149"/>
      <c r="S59" s="116"/>
    </row>
    <row r="60" spans="1:19" ht="30" customHeight="1" x14ac:dyDescent="0.25">
      <c r="A60" s="113"/>
      <c r="B60" s="165"/>
      <c r="C60" s="166"/>
      <c r="D60" s="157" t="str">
        <f>'Cal2'!L1720</f>
        <v>Consultant</v>
      </c>
      <c r="E60" s="158"/>
      <c r="F60" s="159"/>
      <c r="G60" s="160"/>
      <c r="H60" s="161"/>
      <c r="I60" s="162"/>
      <c r="J60" s="66"/>
      <c r="K60" s="154">
        <f>'Cal2'!T1741</f>
        <v>405</v>
      </c>
      <c r="L60" s="155"/>
      <c r="M60" s="156"/>
      <c r="N60" s="150" t="s">
        <v>628</v>
      </c>
      <c r="O60" s="150"/>
      <c r="P60" s="149"/>
      <c r="Q60" s="149"/>
      <c r="R60" s="149"/>
      <c r="S60" s="116"/>
    </row>
    <row r="61" spans="1:19" ht="30" customHeight="1" x14ac:dyDescent="0.25">
      <c r="A61" s="113"/>
      <c r="B61" s="165"/>
      <c r="C61" s="166"/>
      <c r="D61" s="157" t="str">
        <f>'Cal2'!M1720</f>
        <v>Controller</v>
      </c>
      <c r="E61" s="158"/>
      <c r="F61" s="159"/>
      <c r="G61" s="160"/>
      <c r="H61" s="161"/>
      <c r="I61" s="162"/>
      <c r="J61" s="66"/>
      <c r="K61" s="222"/>
      <c r="L61" s="223"/>
      <c r="M61" s="224"/>
      <c r="N61" s="150" t="s">
        <v>143</v>
      </c>
      <c r="O61" s="150"/>
      <c r="P61" s="149"/>
      <c r="Q61" s="149"/>
      <c r="R61" s="149"/>
      <c r="S61" s="116"/>
    </row>
    <row r="62" spans="1:19" ht="30" customHeight="1" x14ac:dyDescent="0.25">
      <c r="A62" s="113"/>
      <c r="B62" s="165"/>
      <c r="C62" s="166"/>
      <c r="D62" s="157" t="str">
        <f>'Cal2'!N1720</f>
        <v>Specialist</v>
      </c>
      <c r="E62" s="158"/>
      <c r="F62" s="159"/>
      <c r="G62" s="160"/>
      <c r="H62" s="161"/>
      <c r="I62" s="162"/>
      <c r="J62" s="66"/>
      <c r="K62" s="154" t="s">
        <v>4154</v>
      </c>
      <c r="L62" s="155"/>
      <c r="M62" s="156"/>
      <c r="N62" s="150" t="s">
        <v>17</v>
      </c>
      <c r="O62" s="150"/>
      <c r="P62" s="149"/>
      <c r="Q62" s="149"/>
      <c r="R62" s="149"/>
      <c r="S62" s="116"/>
    </row>
    <row r="63" spans="1:19" ht="30" customHeight="1" x14ac:dyDescent="0.25">
      <c r="A63" s="113"/>
      <c r="B63" s="165"/>
      <c r="C63" s="166"/>
      <c r="D63" s="157" t="str">
        <f>'Cal2'!O1720</f>
        <v>Engineer</v>
      </c>
      <c r="E63" s="158"/>
      <c r="F63" s="159"/>
      <c r="G63" s="160"/>
      <c r="H63" s="161"/>
      <c r="I63" s="162"/>
      <c r="J63" s="66"/>
      <c r="K63" s="225">
        <f>'Cal2'!U1741</f>
        <v>21.508231545406268</v>
      </c>
      <c r="L63" s="155"/>
      <c r="M63" s="156"/>
      <c r="N63" s="150" t="s">
        <v>179</v>
      </c>
      <c r="O63" s="150"/>
      <c r="P63" s="149"/>
      <c r="Q63" s="149"/>
      <c r="R63" s="149"/>
      <c r="S63" s="116"/>
    </row>
    <row r="64" spans="1:19" ht="30" customHeight="1" x14ac:dyDescent="0.25">
      <c r="A64" s="113"/>
      <c r="B64" s="167"/>
      <c r="C64" s="168"/>
      <c r="D64" s="157" t="str">
        <f>'Cal2'!P1</f>
        <v>Misc.</v>
      </c>
      <c r="E64" s="158"/>
      <c r="F64" s="159"/>
      <c r="G64" s="160"/>
      <c r="H64" s="161"/>
      <c r="I64" s="162"/>
      <c r="J64" s="66"/>
      <c r="K64" s="222"/>
      <c r="L64" s="223"/>
      <c r="M64" s="224"/>
      <c r="N64" s="150" t="s">
        <v>48</v>
      </c>
      <c r="O64" s="150"/>
      <c r="P64" s="149"/>
      <c r="Q64" s="149"/>
      <c r="R64" s="149"/>
      <c r="S64" s="116"/>
    </row>
    <row r="65" spans="1:19" ht="9" customHeight="1" thickBot="1" x14ac:dyDescent="0.3">
      <c r="A65" s="114"/>
      <c r="B65" s="138"/>
      <c r="C65" s="138"/>
      <c r="D65" s="138"/>
      <c r="E65" s="138"/>
      <c r="F65" s="138"/>
      <c r="G65" s="138"/>
      <c r="H65" s="138"/>
      <c r="I65" s="138"/>
      <c r="J65" s="125"/>
      <c r="K65" s="138"/>
      <c r="L65" s="138"/>
      <c r="M65" s="138"/>
      <c r="N65" s="138"/>
      <c r="O65" s="138"/>
      <c r="P65" s="138"/>
      <c r="Q65" s="138"/>
      <c r="R65" s="138"/>
      <c r="S65" s="117"/>
    </row>
  </sheetData>
  <mergeCells count="123">
    <mergeCell ref="E21:G22"/>
    <mergeCell ref="E23:G24"/>
    <mergeCell ref="E25:G26"/>
    <mergeCell ref="E27:G28"/>
    <mergeCell ref="K55:M57"/>
    <mergeCell ref="K60:M61"/>
    <mergeCell ref="K63:M64"/>
    <mergeCell ref="E41:G42"/>
    <mergeCell ref="H41:I42"/>
    <mergeCell ref="G57:I57"/>
    <mergeCell ref="G55:I55"/>
    <mergeCell ref="G56:I56"/>
    <mergeCell ref="H52:I52"/>
    <mergeCell ref="B49:D50"/>
    <mergeCell ref="B39:D40"/>
    <mergeCell ref="B41:D42"/>
    <mergeCell ref="H45:I46"/>
    <mergeCell ref="B47:D48"/>
    <mergeCell ref="E47:G48"/>
    <mergeCell ref="H47:I48"/>
    <mergeCell ref="B43:D44"/>
    <mergeCell ref="E43:G44"/>
    <mergeCell ref="H43:I44"/>
    <mergeCell ref="E49:G50"/>
    <mergeCell ref="H49:I50"/>
    <mergeCell ref="B45:D46"/>
    <mergeCell ref="E45:G46"/>
    <mergeCell ref="B37:D38"/>
    <mergeCell ref="Q2:R2"/>
    <mergeCell ref="E37:G38"/>
    <mergeCell ref="H37:I38"/>
    <mergeCell ref="E39:G40"/>
    <mergeCell ref="H39:I40"/>
    <mergeCell ref="H14:I14"/>
    <mergeCell ref="Q14:R14"/>
    <mergeCell ref="H16:I16"/>
    <mergeCell ref="E16:G16"/>
    <mergeCell ref="B16:D16"/>
    <mergeCell ref="D6:E6"/>
    <mergeCell ref="B6:C6"/>
    <mergeCell ref="F6:I6"/>
    <mergeCell ref="Q4:R4"/>
    <mergeCell ref="H27:I28"/>
    <mergeCell ref="B17:D28"/>
    <mergeCell ref="H17:I18"/>
    <mergeCell ref="H19:I20"/>
    <mergeCell ref="H21:I22"/>
    <mergeCell ref="H23:I24"/>
    <mergeCell ref="H25:I26"/>
    <mergeCell ref="E17:G18"/>
    <mergeCell ref="E19:G20"/>
    <mergeCell ref="B35:D36"/>
    <mergeCell ref="E31:G32"/>
    <mergeCell ref="H31:I32"/>
    <mergeCell ref="E33:G34"/>
    <mergeCell ref="H33:I34"/>
    <mergeCell ref="E35:G36"/>
    <mergeCell ref="H35:I36"/>
    <mergeCell ref="H30:I30"/>
    <mergeCell ref="E30:G30"/>
    <mergeCell ref="B30:D30"/>
    <mergeCell ref="B31:D32"/>
    <mergeCell ref="B33:D34"/>
    <mergeCell ref="D12:E12"/>
    <mergeCell ref="B7:C7"/>
    <mergeCell ref="B8:C8"/>
    <mergeCell ref="B9:C9"/>
    <mergeCell ref="B10:C10"/>
    <mergeCell ref="B11:C11"/>
    <mergeCell ref="B12:C12"/>
    <mergeCell ref="D7:E7"/>
    <mergeCell ref="D8:E8"/>
    <mergeCell ref="D9:E9"/>
    <mergeCell ref="D10:E10"/>
    <mergeCell ref="D11:E11"/>
    <mergeCell ref="Q52:R52"/>
    <mergeCell ref="B54:C54"/>
    <mergeCell ref="G54:I54"/>
    <mergeCell ref="D54:F54"/>
    <mergeCell ref="P54:R54"/>
    <mergeCell ref="K54:M54"/>
    <mergeCell ref="N54:O54"/>
    <mergeCell ref="N55:O55"/>
    <mergeCell ref="P55:R55"/>
    <mergeCell ref="N56:O56"/>
    <mergeCell ref="P56:R56"/>
    <mergeCell ref="D64:F64"/>
    <mergeCell ref="G64:I64"/>
    <mergeCell ref="B55:C64"/>
    <mergeCell ref="G63:I63"/>
    <mergeCell ref="D55:F55"/>
    <mergeCell ref="D56:F56"/>
    <mergeCell ref="D57:F57"/>
    <mergeCell ref="D58:F58"/>
    <mergeCell ref="D59:F59"/>
    <mergeCell ref="D60:F60"/>
    <mergeCell ref="D61:F61"/>
    <mergeCell ref="D62:F62"/>
    <mergeCell ref="D63:F63"/>
    <mergeCell ref="G61:I61"/>
    <mergeCell ref="G62:I62"/>
    <mergeCell ref="G58:I58"/>
    <mergeCell ref="G59:I59"/>
    <mergeCell ref="G60:I60"/>
    <mergeCell ref="K59:M59"/>
    <mergeCell ref="N59:O59"/>
    <mergeCell ref="P59:R59"/>
    <mergeCell ref="N60:O60"/>
    <mergeCell ref="P60:R60"/>
    <mergeCell ref="N57:O57"/>
    <mergeCell ref="P57:R57"/>
    <mergeCell ref="K58:M58"/>
    <mergeCell ref="N58:O58"/>
    <mergeCell ref="P58:R58"/>
    <mergeCell ref="N63:O63"/>
    <mergeCell ref="P63:R63"/>
    <mergeCell ref="N64:O64"/>
    <mergeCell ref="P64:R64"/>
    <mergeCell ref="N61:O61"/>
    <mergeCell ref="P61:R61"/>
    <mergeCell ref="K62:M62"/>
    <mergeCell ref="N62:O62"/>
    <mergeCell ref="P62:R62"/>
  </mergeCells>
  <conditionalFormatting sqref="U14">
    <cfRule type="expression" dxfId="140" priority="55">
      <formula>#REF!="ERR"</formula>
    </cfRule>
  </conditionalFormatting>
  <conditionalFormatting sqref="U15">
    <cfRule type="expression" dxfId="139" priority="54">
      <formula>#REF!="ERR"</formula>
    </cfRule>
  </conditionalFormatting>
  <conditionalFormatting sqref="U16:U18">
    <cfRule type="expression" dxfId="138" priority="53">
      <formula>#REF!="ERR"</formula>
    </cfRule>
  </conditionalFormatting>
  <conditionalFormatting sqref="U19">
    <cfRule type="expression" dxfId="137" priority="52">
      <formula>#REF!="ERR"</formula>
    </cfRule>
  </conditionalFormatting>
  <conditionalFormatting sqref="U23:U24 U20:U21">
    <cfRule type="expression" dxfId="136" priority="51">
      <formula>#REF!="ERR"</formula>
    </cfRule>
  </conditionalFormatting>
  <conditionalFormatting sqref="U22">
    <cfRule type="expression" dxfId="135" priority="50">
      <formula>#REF!="ERR"</formula>
    </cfRule>
  </conditionalFormatting>
  <conditionalFormatting sqref="U25:U30">
    <cfRule type="expression" dxfId="134" priority="49">
      <formula>#REF!="ERR"</formula>
    </cfRule>
  </conditionalFormatting>
  <conditionalFormatting sqref="U31:U36">
    <cfRule type="expression" dxfId="133" priority="48">
      <formula>#REF!="ERR"</formula>
    </cfRule>
  </conditionalFormatting>
  <conditionalFormatting sqref="U37:U38">
    <cfRule type="expression" dxfId="132" priority="47">
      <formula>#REF!="ERR"</formula>
    </cfRule>
  </conditionalFormatting>
  <conditionalFormatting sqref="U39:U42">
    <cfRule type="expression" dxfId="131" priority="46">
      <formula>#REF!="ERR"</formula>
    </cfRule>
  </conditionalFormatting>
  <conditionalFormatting sqref="U43:U45">
    <cfRule type="expression" dxfId="130" priority="45">
      <formula>#REF!="ERR"</formula>
    </cfRule>
  </conditionalFormatting>
  <conditionalFormatting sqref="B31 B33 B35 B39 B43 B47 B37 B41 B45 B49">
    <cfRule type="expression" dxfId="129" priority="29">
      <formula>#REF!="ERR"</formula>
    </cfRule>
  </conditionalFormatting>
  <conditionalFormatting sqref="E17:G28">
    <cfRule type="cellIs" dxfId="128" priority="180" operator="equal">
      <formula>$H$14</formula>
    </cfRule>
    <cfRule type="cellIs" dxfId="127" priority="181" operator="equal">
      <formula>$H$14</formula>
    </cfRule>
  </conditionalFormatting>
  <conditionalFormatting sqref="H31:I50">
    <cfRule type="cellIs" dxfId="126" priority="1" operator="equal">
      <formula>MAX($H$31:$I$50)</formula>
    </cfRule>
  </conditionalFormatting>
  <printOptions horizontalCentered="1" verticalCentered="1"/>
  <pageMargins left="0" right="0" top="0.39370078740157483" bottom="0" header="0" footer="0"/>
  <pageSetup paperSize="8" scale="91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Cal!$C$1886:$C$1891</xm:f>
          </x14:formula1>
          <xm:sqref>Q4:R4</xm:sqref>
        </x14:dataValidation>
        <x14:dataValidation type="list" allowBlank="1" showInputMessage="1" showErrorMessage="1">
          <x14:formula1>
            <xm:f>Cal!$U$1885:$AD$1885</xm:f>
          </x14:formula1>
          <xm:sqref>Q14</xm:sqref>
        </x14:dataValidation>
        <x14:dataValidation type="list" allowBlank="1" showInputMessage="1" showErrorMessage="1">
          <x14:formula1>
            <xm:f>Cal!$T$1886:$T$1918</xm:f>
          </x14:formula1>
          <xm:sqref>H14</xm:sqref>
        </x14:dataValidation>
        <x14:dataValidation type="list" allowBlank="1" showInputMessage="1" showErrorMessage="1">
          <x14:formula1>
            <xm:f>'Cal2'!$U$1713:$U$1717</xm:f>
          </x14:formula1>
          <xm:sqref>H52:I52</xm:sqref>
        </x14:dataValidation>
        <x14:dataValidation type="list" allowBlank="1" showInputMessage="1" showErrorMessage="1">
          <x14:formula1>
            <xm:f>'Cal2'!$S$1730:$S$1739</xm:f>
          </x14:formula1>
          <xm:sqref>Q52:R52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mapping</vt:lpstr>
      <vt:lpstr>Data</vt:lpstr>
      <vt:lpstr>Cal</vt:lpstr>
      <vt:lpstr>Cal2</vt:lpstr>
      <vt:lpstr>Chart</vt:lpstr>
    </vt:vector>
  </TitlesOfParts>
  <Company>Chandoo.org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Mr.Yeou</cp:lastModifiedBy>
  <cp:lastPrinted>2012-07-04T03:04:50Z</cp:lastPrinted>
  <dcterms:created xsi:type="dcterms:W3CDTF">2012-06-21T06:10:20Z</dcterms:created>
  <dcterms:modified xsi:type="dcterms:W3CDTF">2012-07-04T04:28:51Z</dcterms:modified>
</cp:coreProperties>
</file>